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08" yWindow="-168" windowWidth="15456" windowHeight="11100" tabRatio="794"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таб.3" sheetId="13" r:id="rId4"/>
    <sheet name="Показатели таб.4" sheetId="5" r:id="rId5"/>
    <sheet name="пояснения таб. 5" sheetId="11" r:id="rId6"/>
  </sheets>
  <definedNames>
    <definedName name="_xlnm._FilterDatabase" localSheetId="2" hidden="1">'Выполнение работ'!$A$3:$O$70</definedName>
    <definedName name="_xlnm._FilterDatabase" localSheetId="3" hidden="1">'Финансирование таб.3'!$D$2:$D$409</definedName>
    <definedName name="BossProviderVariable?_82e37b92_8454_493a_a09e_e1f9ab66b426" hidden="1">"25_01_2006"</definedName>
    <definedName name="_xlnm.Print_Titles" localSheetId="2">'Выполнение работ'!$3:$3</definedName>
    <definedName name="_xlnm.Print_Titles" localSheetId="4">'Показатели таб.4'!$5:$7</definedName>
    <definedName name="_xlnm.Print_Titles" localSheetId="3">'Финансирование таб.3'!$4:$7</definedName>
    <definedName name="_xlnm.Print_Area" localSheetId="2">'Выполнение работ'!$A$1:$Q$81</definedName>
    <definedName name="_xlnm.Print_Area" localSheetId="4">'Показатели таб.4'!$A$1:$AQ$48</definedName>
    <definedName name="_xlnm.Print_Area" localSheetId="5">'пояснения таб. 5'!$B$1:$C$28</definedName>
  </definedNames>
  <calcPr calcId="125725"/>
</workbook>
</file>

<file path=xl/calcChain.xml><?xml version="1.0" encoding="utf-8"?>
<calcChain xmlns="http://schemas.openxmlformats.org/spreadsheetml/2006/main">
  <c r="AP28" i="13"/>
  <c r="AO28"/>
  <c r="AQ52"/>
  <c r="AQ38" i="5"/>
  <c r="G38" s="1"/>
  <c r="AQ31"/>
  <c r="AQ14"/>
  <c r="AP339" i="13"/>
  <c r="AQ342"/>
  <c r="AQ341"/>
  <c r="AQ340"/>
  <c r="AM342"/>
  <c r="AJ342"/>
  <c r="F350"/>
  <c r="AQ350"/>
  <c r="AL342"/>
  <c r="AM341"/>
  <c r="AM339" s="1"/>
  <c r="AL341"/>
  <c r="AI342"/>
  <c r="E342" s="1"/>
  <c r="AJ341"/>
  <c r="AI341"/>
  <c r="AL339"/>
  <c r="AP113"/>
  <c r="AO113"/>
  <c r="AL333"/>
  <c r="AP299"/>
  <c r="AO299"/>
  <c r="AL299"/>
  <c r="AM299"/>
  <c r="AQ43"/>
  <c r="AQ120"/>
  <c r="AQ44"/>
  <c r="F342" l="1"/>
  <c r="AN342"/>
  <c r="AN341"/>
  <c r="AQ113"/>
  <c r="AL264"/>
  <c r="E264" s="1"/>
  <c r="AN31" i="5"/>
  <c r="AK31"/>
  <c r="AN59" i="13"/>
  <c r="AK59"/>
  <c r="AQ73"/>
  <c r="AN73"/>
  <c r="AK73"/>
  <c r="AQ80"/>
  <c r="AK80"/>
  <c r="AQ87"/>
  <c r="AK87"/>
  <c r="AK93"/>
  <c r="AK142"/>
  <c r="AK135"/>
  <c r="AN135"/>
  <c r="AN350"/>
  <c r="AN349"/>
  <c r="AL66" l="1"/>
  <c r="AN299"/>
  <c r="AM303"/>
  <c r="AN303" s="1"/>
  <c r="AL303"/>
  <c r="AN306"/>
  <c r="F306"/>
  <c r="AN93"/>
  <c r="AN142"/>
  <c r="AN44"/>
  <c r="AK44"/>
  <c r="AP347"/>
  <c r="AQ347" s="1"/>
  <c r="AO347"/>
  <c r="AM347"/>
  <c r="AL347"/>
  <c r="AO339"/>
  <c r="AI264"/>
  <c r="AJ299"/>
  <c r="F299" s="1"/>
  <c r="AI299"/>
  <c r="E59"/>
  <c r="AI150"/>
  <c r="AI115"/>
  <c r="AI114"/>
  <c r="AI66"/>
  <c r="AJ38"/>
  <c r="AI38"/>
  <c r="G31" i="5"/>
  <c r="AK28"/>
  <c r="G28"/>
  <c r="G24"/>
  <c r="F37"/>
  <c r="E37"/>
  <c r="AK24"/>
  <c r="G36"/>
  <c r="AK14"/>
  <c r="G14"/>
  <c r="F38"/>
  <c r="AN14"/>
  <c r="AJ339" i="13"/>
  <c r="AI339"/>
  <c r="AI268"/>
  <c r="AJ282"/>
  <c r="AI282"/>
  <c r="AJ303"/>
  <c r="AI303"/>
  <c r="AP303"/>
  <c r="AP264"/>
  <c r="AP333" s="1"/>
  <c r="F341"/>
  <c r="AP296"/>
  <c r="AO303"/>
  <c r="AO302"/>
  <c r="AO336" s="1"/>
  <c r="AO301"/>
  <c r="AQ301" s="1"/>
  <c r="AO300"/>
  <c r="AO332"/>
  <c r="AO297"/>
  <c r="AQ297" s="1"/>
  <c r="AO293"/>
  <c r="AO290"/>
  <c r="AO282"/>
  <c r="AO275"/>
  <c r="AO268"/>
  <c r="E340"/>
  <c r="F340"/>
  <c r="AK340"/>
  <c r="E341"/>
  <c r="G341" s="1"/>
  <c r="AK341"/>
  <c r="AK342"/>
  <c r="E344"/>
  <c r="F344"/>
  <c r="AK344"/>
  <c r="F345"/>
  <c r="AI345"/>
  <c r="F346"/>
  <c r="AI346"/>
  <c r="E346" s="1"/>
  <c r="AK350"/>
  <c r="AK349"/>
  <c r="AK348"/>
  <c r="AJ347"/>
  <c r="AK357"/>
  <c r="AJ354"/>
  <c r="AI354"/>
  <c r="AK364"/>
  <c r="AJ361"/>
  <c r="AI361"/>
  <c r="AK371"/>
  <c r="AJ368"/>
  <c r="AI368"/>
  <c r="H375"/>
  <c r="I375"/>
  <c r="J375"/>
  <c r="K375"/>
  <c r="L375"/>
  <c r="M375"/>
  <c r="N375"/>
  <c r="O375"/>
  <c r="P375"/>
  <c r="Q375"/>
  <c r="R375"/>
  <c r="S375"/>
  <c r="T375"/>
  <c r="U375"/>
  <c r="V375"/>
  <c r="W375"/>
  <c r="X375"/>
  <c r="Y375"/>
  <c r="Z375"/>
  <c r="AA375"/>
  <c r="AB375"/>
  <c r="AC375"/>
  <c r="AD375"/>
  <c r="AE375"/>
  <c r="AF375"/>
  <c r="AG375"/>
  <c r="AH375"/>
  <c r="AK378"/>
  <c r="AP375"/>
  <c r="AO375"/>
  <c r="AM375"/>
  <c r="AL375"/>
  <c r="F378"/>
  <c r="AJ375"/>
  <c r="AI375"/>
  <c r="F381"/>
  <c r="F380"/>
  <c r="F379"/>
  <c r="F377"/>
  <c r="F376"/>
  <c r="F374"/>
  <c r="F373"/>
  <c r="F372"/>
  <c r="F371"/>
  <c r="F370"/>
  <c r="F369"/>
  <c r="F367"/>
  <c r="F366"/>
  <c r="F365"/>
  <c r="F364"/>
  <c r="F363"/>
  <c r="F362"/>
  <c r="F360"/>
  <c r="F359"/>
  <c r="F358"/>
  <c r="F357"/>
  <c r="F356"/>
  <c r="F355"/>
  <c r="F353"/>
  <c r="F352"/>
  <c r="F351"/>
  <c r="F349"/>
  <c r="F348"/>
  <c r="E381"/>
  <c r="E380"/>
  <c r="E379"/>
  <c r="E378"/>
  <c r="E377"/>
  <c r="E376"/>
  <c r="E374"/>
  <c r="E373"/>
  <c r="E372"/>
  <c r="E371"/>
  <c r="E370"/>
  <c r="E369"/>
  <c r="E367"/>
  <c r="E366"/>
  <c r="E365"/>
  <c r="E364"/>
  <c r="E363"/>
  <c r="E362"/>
  <c r="E360"/>
  <c r="E359"/>
  <c r="E358"/>
  <c r="E357"/>
  <c r="E356"/>
  <c r="E355"/>
  <c r="E353"/>
  <c r="E352"/>
  <c r="E351"/>
  <c r="E350"/>
  <c r="E349"/>
  <c r="E348"/>
  <c r="AI347"/>
  <c r="AK295"/>
  <c r="AK292"/>
  <c r="AK291"/>
  <c r="AK288"/>
  <c r="AK287"/>
  <c r="AK285"/>
  <c r="AK283"/>
  <c r="AK274"/>
  <c r="AK273"/>
  <c r="AK271"/>
  <c r="AJ300"/>
  <c r="F300" s="1"/>
  <c r="AJ301"/>
  <c r="AJ302"/>
  <c r="AJ336" s="1"/>
  <c r="E309"/>
  <c r="G309" s="1"/>
  <c r="F308"/>
  <c r="E308"/>
  <c r="F307"/>
  <c r="E307"/>
  <c r="E306"/>
  <c r="F305"/>
  <c r="E305"/>
  <c r="F304"/>
  <c r="E304"/>
  <c r="AQ309"/>
  <c r="AQ308"/>
  <c r="AQ307"/>
  <c r="AQ305"/>
  <c r="AQ304"/>
  <c r="AN309"/>
  <c r="AN308"/>
  <c r="AN307"/>
  <c r="AN305"/>
  <c r="AN304"/>
  <c r="AK309"/>
  <c r="AK308"/>
  <c r="AK307"/>
  <c r="AK306"/>
  <c r="AK305"/>
  <c r="AK304"/>
  <c r="AQ312"/>
  <c r="AN312"/>
  <c r="AK312"/>
  <c r="F312"/>
  <c r="E312"/>
  <c r="AQ302"/>
  <c r="AQ300"/>
  <c r="AQ298"/>
  <c r="AN302"/>
  <c r="AN301"/>
  <c r="AN300"/>
  <c r="AN298"/>
  <c r="AN297"/>
  <c r="AI302"/>
  <c r="AK302" s="1"/>
  <c r="AM296"/>
  <c r="AL296"/>
  <c r="AJ298"/>
  <c r="AJ290" s="1"/>
  <c r="AJ297"/>
  <c r="F297" s="1"/>
  <c r="AI298"/>
  <c r="AI332" s="1"/>
  <c r="AI300"/>
  <c r="E300" s="1"/>
  <c r="AI301"/>
  <c r="AK301" s="1"/>
  <c r="AI297"/>
  <c r="F298"/>
  <c r="F301"/>
  <c r="E295"/>
  <c r="AP294"/>
  <c r="AM294"/>
  <c r="AL294"/>
  <c r="AL286" s="1"/>
  <c r="AP293"/>
  <c r="AP334" s="1"/>
  <c r="AM293"/>
  <c r="AL293"/>
  <c r="AJ293"/>
  <c r="AQ292"/>
  <c r="AQ291"/>
  <c r="E291"/>
  <c r="AP290"/>
  <c r="AM290"/>
  <c r="AL290"/>
  <c r="AQ287"/>
  <c r="AM286"/>
  <c r="F286" s="1"/>
  <c r="AQ285"/>
  <c r="AQ284"/>
  <c r="H267"/>
  <c r="H266"/>
  <c r="H265"/>
  <c r="H264"/>
  <c r="H263"/>
  <c r="H262"/>
  <c r="I31" s="1"/>
  <c r="H261"/>
  <c r="AJ37"/>
  <c r="AK238"/>
  <c r="AK237"/>
  <c r="AK236"/>
  <c r="AK235"/>
  <c r="AK234"/>
  <c r="AK233"/>
  <c r="AK224"/>
  <c r="AK223"/>
  <c r="AK222"/>
  <c r="AK221"/>
  <c r="AK220"/>
  <c r="AK219"/>
  <c r="AK217"/>
  <c r="AK216"/>
  <c r="AK215"/>
  <c r="AK214"/>
  <c r="AK213"/>
  <c r="AK212"/>
  <c r="AK210"/>
  <c r="AK209"/>
  <c r="AK208"/>
  <c r="AK207"/>
  <c r="AK206"/>
  <c r="AK205"/>
  <c r="AK203"/>
  <c r="AK202"/>
  <c r="AK201"/>
  <c r="AK200"/>
  <c r="AK199"/>
  <c r="AK198"/>
  <c r="AK196"/>
  <c r="AK195"/>
  <c r="AK194"/>
  <c r="AK193"/>
  <c r="AK192"/>
  <c r="AK191"/>
  <c r="AK189"/>
  <c r="AK188"/>
  <c r="AK187"/>
  <c r="AK186"/>
  <c r="AK185"/>
  <c r="AK184"/>
  <c r="AK182"/>
  <c r="AK181"/>
  <c r="AK180"/>
  <c r="AK179"/>
  <c r="AK178"/>
  <c r="AK177"/>
  <c r="AK175"/>
  <c r="AK174"/>
  <c r="AK173"/>
  <c r="AK172"/>
  <c r="AK171"/>
  <c r="AK170"/>
  <c r="AK168"/>
  <c r="AK167"/>
  <c r="AK166"/>
  <c r="AK165"/>
  <c r="AK164"/>
  <c r="AK163"/>
  <c r="AK161"/>
  <c r="AK160"/>
  <c r="AK159"/>
  <c r="AK158"/>
  <c r="AK157"/>
  <c r="AK156"/>
  <c r="AK146"/>
  <c r="AK145"/>
  <c r="AK144"/>
  <c r="AK143"/>
  <c r="AK141"/>
  <c r="AK139"/>
  <c r="AK138"/>
  <c r="AK137"/>
  <c r="AK136"/>
  <c r="AK134"/>
  <c r="AK132"/>
  <c r="AK131"/>
  <c r="AK130"/>
  <c r="AK129"/>
  <c r="AK128"/>
  <c r="AK127"/>
  <c r="AK125"/>
  <c r="AK124"/>
  <c r="AK123"/>
  <c r="AK122"/>
  <c r="AK121"/>
  <c r="AK120"/>
  <c r="AK116"/>
  <c r="AK104"/>
  <c r="AK103"/>
  <c r="AK102"/>
  <c r="AK101"/>
  <c r="AK100"/>
  <c r="AK99"/>
  <c r="AK97"/>
  <c r="AK96"/>
  <c r="AK95"/>
  <c r="AK94"/>
  <c r="AK92"/>
  <c r="H69"/>
  <c r="I69"/>
  <c r="K69"/>
  <c r="L69"/>
  <c r="N69"/>
  <c r="O69"/>
  <c r="Q69"/>
  <c r="R69"/>
  <c r="T69"/>
  <c r="U69"/>
  <c r="W69"/>
  <c r="X69"/>
  <c r="Z69"/>
  <c r="AA69"/>
  <c r="AC69"/>
  <c r="AD69"/>
  <c r="AF69"/>
  <c r="AG69"/>
  <c r="AI69"/>
  <c r="AJ69"/>
  <c r="AL69"/>
  <c r="AM69"/>
  <c r="AO69"/>
  <c r="AP69"/>
  <c r="H68"/>
  <c r="I68"/>
  <c r="K68"/>
  <c r="L68"/>
  <c r="N68"/>
  <c r="O68"/>
  <c r="Q68"/>
  <c r="R68"/>
  <c r="T68"/>
  <c r="U68"/>
  <c r="W68"/>
  <c r="X68"/>
  <c r="Z68"/>
  <c r="AA68"/>
  <c r="AC68"/>
  <c r="AD68"/>
  <c r="AF68"/>
  <c r="AG68"/>
  <c r="AI68"/>
  <c r="AJ68"/>
  <c r="AL68"/>
  <c r="AM68"/>
  <c r="AO68"/>
  <c r="AP68"/>
  <c r="H67"/>
  <c r="I67"/>
  <c r="K67"/>
  <c r="L67"/>
  <c r="N67"/>
  <c r="O67"/>
  <c r="Q67"/>
  <c r="R67"/>
  <c r="T67"/>
  <c r="U67"/>
  <c r="W67"/>
  <c r="X67"/>
  <c r="Z67"/>
  <c r="AA67"/>
  <c r="AC67"/>
  <c r="AD67"/>
  <c r="AF67"/>
  <c r="AG67"/>
  <c r="AI67"/>
  <c r="AJ67"/>
  <c r="AL67"/>
  <c r="AM67"/>
  <c r="AO67"/>
  <c r="AP67"/>
  <c r="H66"/>
  <c r="I66"/>
  <c r="K66"/>
  <c r="L66"/>
  <c r="N66"/>
  <c r="O66"/>
  <c r="Q66"/>
  <c r="R66"/>
  <c r="T66"/>
  <c r="U66"/>
  <c r="W66"/>
  <c r="X66"/>
  <c r="Z66"/>
  <c r="AA66"/>
  <c r="AC66"/>
  <c r="AD66"/>
  <c r="AF66"/>
  <c r="AG66"/>
  <c r="AJ66"/>
  <c r="AK66" s="1"/>
  <c r="AM66"/>
  <c r="AN66" s="1"/>
  <c r="AO66"/>
  <c r="AP66"/>
  <c r="H65"/>
  <c r="I65"/>
  <c r="K65"/>
  <c r="L65"/>
  <c r="N65"/>
  <c r="O65"/>
  <c r="Q65"/>
  <c r="R65"/>
  <c r="T65"/>
  <c r="U65"/>
  <c r="W65"/>
  <c r="X65"/>
  <c r="Z65"/>
  <c r="AA65"/>
  <c r="AC65"/>
  <c r="AD65"/>
  <c r="AF65"/>
  <c r="AG65"/>
  <c r="AI65"/>
  <c r="AJ65"/>
  <c r="AK65" s="1"/>
  <c r="AL65"/>
  <c r="AM65"/>
  <c r="AN65" s="1"/>
  <c r="AO65"/>
  <c r="AP65"/>
  <c r="H64"/>
  <c r="I64"/>
  <c r="K64"/>
  <c r="L64"/>
  <c r="N64"/>
  <c r="O64"/>
  <c r="Q64"/>
  <c r="R64"/>
  <c r="T64"/>
  <c r="U64"/>
  <c r="W64"/>
  <c r="X64"/>
  <c r="Z64"/>
  <c r="AA64"/>
  <c r="AC64"/>
  <c r="AD64"/>
  <c r="AF64"/>
  <c r="AG64"/>
  <c r="AI64"/>
  <c r="AI63" s="1"/>
  <c r="AJ64"/>
  <c r="AJ63" s="1"/>
  <c r="AK63" s="1"/>
  <c r="AL64"/>
  <c r="AL63" s="1"/>
  <c r="AM64"/>
  <c r="AO64"/>
  <c r="AO63" s="1"/>
  <c r="AP64"/>
  <c r="AK111"/>
  <c r="AK110"/>
  <c r="AK109"/>
  <c r="AK108"/>
  <c r="AK107"/>
  <c r="AK106"/>
  <c r="AK85"/>
  <c r="AK86"/>
  <c r="AK88"/>
  <c r="AK89"/>
  <c r="AK90"/>
  <c r="AK78"/>
  <c r="AK79"/>
  <c r="AK81"/>
  <c r="AK82"/>
  <c r="AK83"/>
  <c r="AK71"/>
  <c r="AK72"/>
  <c r="AK74"/>
  <c r="AK75"/>
  <c r="AK76"/>
  <c r="I30"/>
  <c r="I29"/>
  <c r="I28"/>
  <c r="I27"/>
  <c r="L31"/>
  <c r="L30"/>
  <c r="L29"/>
  <c r="L28"/>
  <c r="L27"/>
  <c r="O31"/>
  <c r="O30"/>
  <c r="O29"/>
  <c r="O28"/>
  <c r="O27"/>
  <c r="R31"/>
  <c r="R30"/>
  <c r="R29"/>
  <c r="R28"/>
  <c r="R27"/>
  <c r="U31"/>
  <c r="U30"/>
  <c r="U29"/>
  <c r="U28"/>
  <c r="U27"/>
  <c r="X31"/>
  <c r="X30"/>
  <c r="X29"/>
  <c r="X28"/>
  <c r="X27"/>
  <c r="AA31"/>
  <c r="AA30"/>
  <c r="AA29"/>
  <c r="AA28"/>
  <c r="AA27"/>
  <c r="AD31"/>
  <c r="AD30"/>
  <c r="AD29"/>
  <c r="AD28"/>
  <c r="AD27"/>
  <c r="AG31"/>
  <c r="AG30"/>
  <c r="AG29"/>
  <c r="AG28"/>
  <c r="AG27"/>
  <c r="AI37"/>
  <c r="AI39"/>
  <c r="F333" l="1"/>
  <c r="AI333"/>
  <c r="G306"/>
  <c r="AN347"/>
  <c r="F354"/>
  <c r="F361"/>
  <c r="AK299"/>
  <c r="E299"/>
  <c r="G299" s="1"/>
  <c r="AO294"/>
  <c r="AO286" s="1"/>
  <c r="AQ286" s="1"/>
  <c r="AQ66"/>
  <c r="AQ294"/>
  <c r="AN296"/>
  <c r="AO265"/>
  <c r="AK354"/>
  <c r="AI52"/>
  <c r="E354"/>
  <c r="E361"/>
  <c r="E368"/>
  <c r="E375"/>
  <c r="AK303"/>
  <c r="E66"/>
  <c r="G312"/>
  <c r="G304"/>
  <c r="G305"/>
  <c r="G307"/>
  <c r="G308"/>
  <c r="AO333"/>
  <c r="AQ333" s="1"/>
  <c r="AM289"/>
  <c r="F293"/>
  <c r="AK68"/>
  <c r="AK64"/>
  <c r="AJ294"/>
  <c r="F294" s="1"/>
  <c r="AP295"/>
  <c r="F295" s="1"/>
  <c r="G295" s="1"/>
  <c r="E297"/>
  <c r="AK37"/>
  <c r="E301"/>
  <c r="G301" s="1"/>
  <c r="AK69"/>
  <c r="AK67"/>
  <c r="AL289"/>
  <c r="AL265" s="1"/>
  <c r="AI293"/>
  <c r="E293" s="1"/>
  <c r="AI294"/>
  <c r="E294" s="1"/>
  <c r="E302"/>
  <c r="G302" s="1"/>
  <c r="G300"/>
  <c r="F303"/>
  <c r="AK300"/>
  <c r="AJ335"/>
  <c r="AL282"/>
  <c r="AJ289"/>
  <c r="F290"/>
  <c r="AO335"/>
  <c r="AI290"/>
  <c r="AI286"/>
  <c r="AI334" s="1"/>
  <c r="F368"/>
  <c r="AO334"/>
  <c r="AI335"/>
  <c r="AI336"/>
  <c r="E298"/>
  <c r="G298" s="1"/>
  <c r="AP289"/>
  <c r="F287"/>
  <c r="G348"/>
  <c r="G357"/>
  <c r="G364"/>
  <c r="G371"/>
  <c r="F375"/>
  <c r="AK375"/>
  <c r="AP335"/>
  <c r="E303"/>
  <c r="E347"/>
  <c r="G378"/>
  <c r="AK368"/>
  <c r="AK347"/>
  <c r="AO296"/>
  <c r="G340"/>
  <c r="G344"/>
  <c r="AQ283"/>
  <c r="F291"/>
  <c r="AQ272"/>
  <c r="AP282"/>
  <c r="AQ274" s="1"/>
  <c r="F284"/>
  <c r="F285"/>
  <c r="AO262"/>
  <c r="F281"/>
  <c r="AN292"/>
  <c r="AN294"/>
  <c r="AN283"/>
  <c r="E296"/>
  <c r="G354"/>
  <c r="G361"/>
  <c r="G368"/>
  <c r="G375"/>
  <c r="AN284"/>
  <c r="AN285"/>
  <c r="G350"/>
  <c r="AK361"/>
  <c r="AN288"/>
  <c r="AQ288"/>
  <c r="AK290"/>
  <c r="AQ290"/>
  <c r="F292"/>
  <c r="AK293"/>
  <c r="AQ293"/>
  <c r="G349"/>
  <c r="F347"/>
  <c r="AK294"/>
  <c r="AK339"/>
  <c r="E345"/>
  <c r="AN290"/>
  <c r="AN293"/>
  <c r="AN295"/>
  <c r="AQ295"/>
  <c r="AN286"/>
  <c r="AN287"/>
  <c r="AN291"/>
  <c r="AK297"/>
  <c r="E336"/>
  <c r="E335"/>
  <c r="AK284"/>
  <c r="AK298"/>
  <c r="AJ296"/>
  <c r="G293"/>
  <c r="AI296"/>
  <c r="G291"/>
  <c r="G297"/>
  <c r="AL262"/>
  <c r="F296"/>
  <c r="AL332"/>
  <c r="AN281"/>
  <c r="AQ281"/>
  <c r="AQ273"/>
  <c r="AQ335" s="1"/>
  <c r="G294"/>
  <c r="AM282"/>
  <c r="F283"/>
  <c r="AL266"/>
  <c r="AJ276"/>
  <c r="AJ277"/>
  <c r="AQ280"/>
  <c r="AK286"/>
  <c r="AK281"/>
  <c r="G303" l="1"/>
  <c r="E333"/>
  <c r="G347"/>
  <c r="AO289"/>
  <c r="AQ289" s="1"/>
  <c r="AK296"/>
  <c r="AN289"/>
  <c r="E339"/>
  <c r="AO261"/>
  <c r="AO331"/>
  <c r="F273"/>
  <c r="AN273"/>
  <c r="AM31"/>
  <c r="AL331"/>
  <c r="F289"/>
  <c r="AL268"/>
  <c r="AL275"/>
  <c r="AL267" s="1"/>
  <c r="AL261" s="1"/>
  <c r="AO330"/>
  <c r="AI262"/>
  <c r="E290"/>
  <c r="AI289"/>
  <c r="G296"/>
  <c r="AQ336"/>
  <c r="AQ334"/>
  <c r="G292"/>
  <c r="AP266"/>
  <c r="AQ266" s="1"/>
  <c r="AK289"/>
  <c r="AN274"/>
  <c r="AN282"/>
  <c r="AQ282"/>
  <c r="F288"/>
  <c r="F282" s="1"/>
  <c r="AJ280"/>
  <c r="AJ272" s="1"/>
  <c r="AJ264" s="1"/>
  <c r="AJ333" s="1"/>
  <c r="E288"/>
  <c r="E272"/>
  <c r="E287"/>
  <c r="G287" s="1"/>
  <c r="E285"/>
  <c r="G285" s="1"/>
  <c r="E283"/>
  <c r="G283" s="1"/>
  <c r="AN280"/>
  <c r="AQ279"/>
  <c r="AP265"/>
  <c r="AQ265" s="1"/>
  <c r="AK279"/>
  <c r="F279"/>
  <c r="AJ265"/>
  <c r="AN278"/>
  <c r="AQ277"/>
  <c r="AP331"/>
  <c r="AK277"/>
  <c r="F277"/>
  <c r="AJ269"/>
  <c r="AN276"/>
  <c r="AM275"/>
  <c r="AM267" s="1"/>
  <c r="AM266"/>
  <c r="E281"/>
  <c r="G281" s="1"/>
  <c r="E286"/>
  <c r="G286" s="1"/>
  <c r="E284"/>
  <c r="G284" s="1"/>
  <c r="AN279"/>
  <c r="AM265"/>
  <c r="AN265" s="1"/>
  <c r="AQ278"/>
  <c r="AK278"/>
  <c r="F278"/>
  <c r="AJ270"/>
  <c r="AN277"/>
  <c r="AQ276"/>
  <c r="AP275"/>
  <c r="AQ267" s="1"/>
  <c r="AK276"/>
  <c r="F276"/>
  <c r="AP31"/>
  <c r="AL330" l="1"/>
  <c r="F339"/>
  <c r="G339" s="1"/>
  <c r="AQ339"/>
  <c r="AI261"/>
  <c r="AI331"/>
  <c r="AN267"/>
  <c r="G290"/>
  <c r="E289"/>
  <c r="G289" s="1"/>
  <c r="AK272"/>
  <c r="AJ334"/>
  <c r="AK270"/>
  <c r="AJ332"/>
  <c r="AK269"/>
  <c r="AJ331"/>
  <c r="AQ264"/>
  <c r="AQ270"/>
  <c r="AQ332" s="1"/>
  <c r="AP332"/>
  <c r="AQ269"/>
  <c r="AQ331" s="1"/>
  <c r="AQ271"/>
  <c r="AJ275"/>
  <c r="F274"/>
  <c r="F280"/>
  <c r="AK282"/>
  <c r="G288"/>
  <c r="AK333"/>
  <c r="E280"/>
  <c r="AK280"/>
  <c r="F267"/>
  <c r="AP262"/>
  <c r="AP261" s="1"/>
  <c r="AJ268"/>
  <c r="F269"/>
  <c r="F271"/>
  <c r="AJ263"/>
  <c r="AQ263"/>
  <c r="AM264"/>
  <c r="F272"/>
  <c r="G272" s="1"/>
  <c r="AN272"/>
  <c r="F275"/>
  <c r="AN269"/>
  <c r="AM268"/>
  <c r="AJ262"/>
  <c r="F270"/>
  <c r="AN271"/>
  <c r="AM263"/>
  <c r="AN263" s="1"/>
  <c r="E276"/>
  <c r="AI275"/>
  <c r="E267" s="1"/>
  <c r="E278"/>
  <c r="E273"/>
  <c r="G273" s="1"/>
  <c r="AI265"/>
  <c r="AN266"/>
  <c r="F266"/>
  <c r="AP268"/>
  <c r="AQ268" s="1"/>
  <c r="AM262"/>
  <c r="AN270"/>
  <c r="F265"/>
  <c r="E274"/>
  <c r="G274" s="1"/>
  <c r="E277"/>
  <c r="G277" s="1"/>
  <c r="E279"/>
  <c r="G279" s="1"/>
  <c r="G278"/>
  <c r="E282"/>
  <c r="G282" s="1"/>
  <c r="AP30"/>
  <c r="AK264"/>
  <c r="G342" l="1"/>
  <c r="AM333"/>
  <c r="AJ330"/>
  <c r="AI330"/>
  <c r="AM330"/>
  <c r="AN330" s="1"/>
  <c r="AN333"/>
  <c r="G280"/>
  <c r="AP330"/>
  <c r="AQ330" s="1"/>
  <c r="E265"/>
  <c r="E334"/>
  <c r="G265"/>
  <c r="G333"/>
  <c r="F330"/>
  <c r="AK265"/>
  <c r="G271"/>
  <c r="E263"/>
  <c r="E332" s="1"/>
  <c r="AK268"/>
  <c r="E269"/>
  <c r="G269" s="1"/>
  <c r="E266"/>
  <c r="G266" s="1"/>
  <c r="AK266"/>
  <c r="E270"/>
  <c r="G270" s="1"/>
  <c r="F268"/>
  <c r="AQ261"/>
  <c r="AQ262"/>
  <c r="E275"/>
  <c r="G267"/>
  <c r="AN262"/>
  <c r="AM261"/>
  <c r="AN261" s="1"/>
  <c r="F262"/>
  <c r="AJ261"/>
  <c r="F263"/>
  <c r="G263" s="1"/>
  <c r="AK263"/>
  <c r="G276"/>
  <c r="AK267"/>
  <c r="AK262" l="1"/>
  <c r="AK330"/>
  <c r="F261"/>
  <c r="AJ31"/>
  <c r="E262"/>
  <c r="E268"/>
  <c r="G268" s="1"/>
  <c r="E261" l="1"/>
  <c r="G261" s="1"/>
  <c r="E331"/>
  <c r="E330" s="1"/>
  <c r="G330" s="1"/>
  <c r="G262"/>
  <c r="AK261"/>
  <c r="AP231" l="1"/>
  <c r="AP62" s="1"/>
  <c r="AO231"/>
  <c r="AO62" s="1"/>
  <c r="AP230"/>
  <c r="AP61" s="1"/>
  <c r="AO230"/>
  <c r="AO61" s="1"/>
  <c r="AP229"/>
  <c r="AP60" s="1"/>
  <c r="AO229"/>
  <c r="AO60" s="1"/>
  <c r="AP228"/>
  <c r="AO228"/>
  <c r="AP227"/>
  <c r="AP58" s="1"/>
  <c r="AO227"/>
  <c r="AP226"/>
  <c r="AP57" s="1"/>
  <c r="AO226"/>
  <c r="AO57" s="1"/>
  <c r="AM231"/>
  <c r="AM62" s="1"/>
  <c r="AL231"/>
  <c r="AL62" s="1"/>
  <c r="AM230"/>
  <c r="AM61" s="1"/>
  <c r="AL230"/>
  <c r="AL61" s="1"/>
  <c r="AM229"/>
  <c r="AM60" s="1"/>
  <c r="AL229"/>
  <c r="AL60" s="1"/>
  <c r="AM228"/>
  <c r="AL228"/>
  <c r="AM227"/>
  <c r="AM58" s="1"/>
  <c r="AL227"/>
  <c r="AM226"/>
  <c r="AM57" s="1"/>
  <c r="AL226"/>
  <c r="AL57" s="1"/>
  <c r="AJ231"/>
  <c r="AI231"/>
  <c r="AI62" s="1"/>
  <c r="AJ230"/>
  <c r="AI230"/>
  <c r="AI61" s="1"/>
  <c r="AJ229"/>
  <c r="AI229"/>
  <c r="AI60" s="1"/>
  <c r="AJ228"/>
  <c r="AI228"/>
  <c r="AI242" s="1"/>
  <c r="AI11" s="1"/>
  <c r="AJ227"/>
  <c r="AI227"/>
  <c r="AI58" s="1"/>
  <c r="AJ226"/>
  <c r="AI226"/>
  <c r="AG231"/>
  <c r="AF231"/>
  <c r="AG230"/>
  <c r="AF230"/>
  <c r="AG229"/>
  <c r="AF229"/>
  <c r="AG228"/>
  <c r="AF228"/>
  <c r="AG227"/>
  <c r="AF227"/>
  <c r="AG226"/>
  <c r="AF226"/>
  <c r="AD231"/>
  <c r="AC231"/>
  <c r="AD230"/>
  <c r="AC230"/>
  <c r="AD229"/>
  <c r="AC229"/>
  <c r="AD228"/>
  <c r="AC228"/>
  <c r="AD227"/>
  <c r="AC227"/>
  <c r="AD226"/>
  <c r="AC226"/>
  <c r="AA231"/>
  <c r="Z231"/>
  <c r="AA230"/>
  <c r="Z230"/>
  <c r="AA229"/>
  <c r="Z229"/>
  <c r="AA228"/>
  <c r="Z228"/>
  <c r="AA227"/>
  <c r="Z227"/>
  <c r="AA226"/>
  <c r="Z226"/>
  <c r="X231"/>
  <c r="W231"/>
  <c r="X230"/>
  <c r="W230"/>
  <c r="X229"/>
  <c r="W229"/>
  <c r="X228"/>
  <c r="W228"/>
  <c r="X227"/>
  <c r="W227"/>
  <c r="X226"/>
  <c r="W226"/>
  <c r="U231"/>
  <c r="T231"/>
  <c r="U230"/>
  <c r="T230"/>
  <c r="U229"/>
  <c r="T229"/>
  <c r="U228"/>
  <c r="T228"/>
  <c r="U227"/>
  <c r="T227"/>
  <c r="U226"/>
  <c r="T226"/>
  <c r="R231"/>
  <c r="Q231"/>
  <c r="R230"/>
  <c r="Q230"/>
  <c r="R229"/>
  <c r="Q229"/>
  <c r="R228"/>
  <c r="Q228"/>
  <c r="R227"/>
  <c r="Q227"/>
  <c r="R226"/>
  <c r="Q226"/>
  <c r="O231"/>
  <c r="N231"/>
  <c r="O230"/>
  <c r="N230"/>
  <c r="O229"/>
  <c r="N229"/>
  <c r="O228"/>
  <c r="N228"/>
  <c r="O227"/>
  <c r="N227"/>
  <c r="O226"/>
  <c r="N226"/>
  <c r="L231"/>
  <c r="K231"/>
  <c r="L230"/>
  <c r="K230"/>
  <c r="L229"/>
  <c r="K229"/>
  <c r="L228"/>
  <c r="K228"/>
  <c r="L227"/>
  <c r="K227"/>
  <c r="L226"/>
  <c r="K226"/>
  <c r="I227"/>
  <c r="I228"/>
  <c r="I229"/>
  <c r="I230"/>
  <c r="I231"/>
  <c r="H227"/>
  <c r="H228"/>
  <c r="H229"/>
  <c r="H230"/>
  <c r="H231"/>
  <c r="I226"/>
  <c r="H226"/>
  <c r="AN123"/>
  <c r="AN122"/>
  <c r="AN121"/>
  <c r="AN120"/>
  <c r="AN238"/>
  <c r="AN237"/>
  <c r="AN236"/>
  <c r="AN235"/>
  <c r="AN234"/>
  <c r="AN233"/>
  <c r="AN231"/>
  <c r="AN230"/>
  <c r="AN229"/>
  <c r="AN228"/>
  <c r="AN227"/>
  <c r="AN226"/>
  <c r="AN224"/>
  <c r="AN223"/>
  <c r="AN222"/>
  <c r="AN221"/>
  <c r="AN220"/>
  <c r="AN219"/>
  <c r="AN217"/>
  <c r="AN216"/>
  <c r="AN215"/>
  <c r="AN214"/>
  <c r="AN213"/>
  <c r="AN212"/>
  <c r="AN210"/>
  <c r="AN209"/>
  <c r="AN208"/>
  <c r="AN207"/>
  <c r="AN206"/>
  <c r="AN205"/>
  <c r="AN203"/>
  <c r="AN202"/>
  <c r="AN201"/>
  <c r="AN200"/>
  <c r="AN199"/>
  <c r="AN198"/>
  <c r="AN196"/>
  <c r="AN195"/>
  <c r="AN194"/>
  <c r="AN193"/>
  <c r="AN192"/>
  <c r="AN191"/>
  <c r="AN189"/>
  <c r="AN188"/>
  <c r="AN187"/>
  <c r="AN186"/>
  <c r="AN185"/>
  <c r="AN184"/>
  <c r="AN182"/>
  <c r="AN181"/>
  <c r="AN180"/>
  <c r="AN179"/>
  <c r="AN178"/>
  <c r="AN177"/>
  <c r="AN175"/>
  <c r="AN174"/>
  <c r="AN173"/>
  <c r="AN172"/>
  <c r="AN171"/>
  <c r="AN170"/>
  <c r="AN167"/>
  <c r="AN166"/>
  <c r="AN165"/>
  <c r="AN164"/>
  <c r="AN163"/>
  <c r="AN162"/>
  <c r="AN161"/>
  <c r="AN160"/>
  <c r="AN159"/>
  <c r="AN158"/>
  <c r="AN157"/>
  <c r="AN156"/>
  <c r="AN146"/>
  <c r="AN145"/>
  <c r="AN144"/>
  <c r="AN143"/>
  <c r="AN141"/>
  <c r="AN139"/>
  <c r="AN138"/>
  <c r="AN137"/>
  <c r="AN136"/>
  <c r="AN134"/>
  <c r="AN132"/>
  <c r="AN131"/>
  <c r="AN130"/>
  <c r="AN129"/>
  <c r="AN128"/>
  <c r="AN127"/>
  <c r="AN125"/>
  <c r="AN124"/>
  <c r="AH238"/>
  <c r="AH237"/>
  <c r="AH236"/>
  <c r="AH235"/>
  <c r="AH234"/>
  <c r="AH233"/>
  <c r="AH231"/>
  <c r="AH230"/>
  <c r="AH229"/>
  <c r="AH228"/>
  <c r="AH227"/>
  <c r="AH226"/>
  <c r="AH224"/>
  <c r="AH223"/>
  <c r="AH222"/>
  <c r="AH221"/>
  <c r="AH220"/>
  <c r="AH219"/>
  <c r="AH217"/>
  <c r="AH216"/>
  <c r="AH215"/>
  <c r="AH214"/>
  <c r="AH213"/>
  <c r="AH212"/>
  <c r="AH210"/>
  <c r="AH209"/>
  <c r="AH208"/>
  <c r="AH207"/>
  <c r="AH206"/>
  <c r="AH205"/>
  <c r="AH203"/>
  <c r="AH202"/>
  <c r="AH201"/>
  <c r="AH200"/>
  <c r="AH199"/>
  <c r="AH198"/>
  <c r="AH196"/>
  <c r="AH195"/>
  <c r="AH194"/>
  <c r="AH193"/>
  <c r="AH192"/>
  <c r="AH191"/>
  <c r="AH189"/>
  <c r="AH188"/>
  <c r="AH187"/>
  <c r="AH186"/>
  <c r="AH185"/>
  <c r="AH184"/>
  <c r="AH182"/>
  <c r="AH181"/>
  <c r="AH180"/>
  <c r="AH179"/>
  <c r="AH178"/>
  <c r="AH177"/>
  <c r="AH175"/>
  <c r="AH174"/>
  <c r="AH173"/>
  <c r="AH172"/>
  <c r="AH171"/>
  <c r="AH170"/>
  <c r="AH168"/>
  <c r="AH167"/>
  <c r="AH166"/>
  <c r="AH165"/>
  <c r="AH164"/>
  <c r="AH163"/>
  <c r="AH161"/>
  <c r="AH160"/>
  <c r="AH159"/>
  <c r="AH158"/>
  <c r="AH157"/>
  <c r="AH156"/>
  <c r="AH146"/>
  <c r="AH145"/>
  <c r="AH144"/>
  <c r="AH143"/>
  <c r="AH142"/>
  <c r="AH141"/>
  <c r="AH139"/>
  <c r="AH138"/>
  <c r="AH137"/>
  <c r="AH136"/>
  <c r="AH135"/>
  <c r="AH134"/>
  <c r="AH132"/>
  <c r="AH131"/>
  <c r="AH130"/>
  <c r="AH129"/>
  <c r="AH128"/>
  <c r="AH127"/>
  <c r="AH125"/>
  <c r="AH124"/>
  <c r="AE238"/>
  <c r="AE237"/>
  <c r="AE236"/>
  <c r="AE235"/>
  <c r="AE234"/>
  <c r="AE233"/>
  <c r="AE231"/>
  <c r="AE230"/>
  <c r="AE229"/>
  <c r="AE228"/>
  <c r="AE227"/>
  <c r="AE226"/>
  <c r="AE224"/>
  <c r="AE223"/>
  <c r="AE222"/>
  <c r="AE221"/>
  <c r="AE220"/>
  <c r="AE219"/>
  <c r="AE217"/>
  <c r="AE216"/>
  <c r="AE215"/>
  <c r="AE214"/>
  <c r="AE213"/>
  <c r="AE212"/>
  <c r="AE210"/>
  <c r="AE209"/>
  <c r="AE208"/>
  <c r="AE207"/>
  <c r="AE206"/>
  <c r="AE205"/>
  <c r="AE203"/>
  <c r="AE202"/>
  <c r="AE201"/>
  <c r="AE200"/>
  <c r="AE199"/>
  <c r="AE198"/>
  <c r="AE196"/>
  <c r="AE195"/>
  <c r="AE194"/>
  <c r="AE193"/>
  <c r="AE192"/>
  <c r="AE191"/>
  <c r="AE189"/>
  <c r="AE188"/>
  <c r="AE187"/>
  <c r="AE186"/>
  <c r="AE185"/>
  <c r="AE184"/>
  <c r="AE182"/>
  <c r="AE181"/>
  <c r="AE180"/>
  <c r="AE179"/>
  <c r="AE178"/>
  <c r="AE177"/>
  <c r="AE175"/>
  <c r="AE174"/>
  <c r="AE173"/>
  <c r="AE172"/>
  <c r="AE171"/>
  <c r="AE170"/>
  <c r="AE168"/>
  <c r="AE167"/>
  <c r="AE166"/>
  <c r="AE165"/>
  <c r="AE164"/>
  <c r="AE163"/>
  <c r="AE161"/>
  <c r="AE160"/>
  <c r="AE159"/>
  <c r="AE158"/>
  <c r="AE157"/>
  <c r="AE156"/>
  <c r="AE146"/>
  <c r="AE145"/>
  <c r="AE144"/>
  <c r="AE143"/>
  <c r="AE142"/>
  <c r="AE141"/>
  <c r="AE139"/>
  <c r="AE138"/>
  <c r="AE137"/>
  <c r="AE136"/>
  <c r="AE135"/>
  <c r="AE134"/>
  <c r="AE132"/>
  <c r="AE131"/>
  <c r="AB238"/>
  <c r="AB237"/>
  <c r="AB236"/>
  <c r="AB235"/>
  <c r="AB234"/>
  <c r="AB233"/>
  <c r="AB231"/>
  <c r="AB230"/>
  <c r="AB229"/>
  <c r="AB228"/>
  <c r="AB227"/>
  <c r="AB226"/>
  <c r="AB224"/>
  <c r="AB223"/>
  <c r="AB222"/>
  <c r="AB221"/>
  <c r="AB220"/>
  <c r="AB219"/>
  <c r="AB217"/>
  <c r="AB216"/>
  <c r="AB215"/>
  <c r="AB214"/>
  <c r="AB213"/>
  <c r="AB212"/>
  <c r="AB210"/>
  <c r="AB209"/>
  <c r="AB208"/>
  <c r="AB207"/>
  <c r="AB206"/>
  <c r="AB205"/>
  <c r="AB203"/>
  <c r="AB202"/>
  <c r="AB201"/>
  <c r="AB200"/>
  <c r="AB199"/>
  <c r="AB198"/>
  <c r="AB196"/>
  <c r="AB195"/>
  <c r="AB194"/>
  <c r="AB193"/>
  <c r="AB192"/>
  <c r="AB191"/>
  <c r="AB189"/>
  <c r="AB188"/>
  <c r="AB187"/>
  <c r="AB186"/>
  <c r="AB185"/>
  <c r="AB184"/>
  <c r="AB182"/>
  <c r="AB181"/>
  <c r="AB180"/>
  <c r="AB179"/>
  <c r="AB178"/>
  <c r="AB177"/>
  <c r="AB175"/>
  <c r="AB174"/>
  <c r="AB173"/>
  <c r="AB172"/>
  <c r="AB171"/>
  <c r="AB170"/>
  <c r="AB168"/>
  <c r="AB167"/>
  <c r="AB166"/>
  <c r="AB165"/>
  <c r="AB164"/>
  <c r="AB163"/>
  <c r="AB161"/>
  <c r="AB160"/>
  <c r="AB159"/>
  <c r="AB158"/>
  <c r="AB157"/>
  <c r="AB156"/>
  <c r="AB146"/>
  <c r="AB145"/>
  <c r="AB144"/>
  <c r="AB143"/>
  <c r="AB142"/>
  <c r="AB141"/>
  <c r="AB139"/>
  <c r="AB138"/>
  <c r="AB137"/>
  <c r="AB136"/>
  <c r="AB135"/>
  <c r="AB134"/>
  <c r="AB132"/>
  <c r="AB131"/>
  <c r="AB130"/>
  <c r="AB129"/>
  <c r="AB128"/>
  <c r="AB127"/>
  <c r="AB125"/>
  <c r="AB124"/>
  <c r="AE130"/>
  <c r="AE129"/>
  <c r="AE128"/>
  <c r="AE127"/>
  <c r="AE125"/>
  <c r="AE124"/>
  <c r="AH123"/>
  <c r="AH122"/>
  <c r="AH121"/>
  <c r="AH120"/>
  <c r="AE123"/>
  <c r="AE122"/>
  <c r="AE121"/>
  <c r="AE120"/>
  <c r="AB123"/>
  <c r="AB122"/>
  <c r="AB121"/>
  <c r="AB120"/>
  <c r="AN111"/>
  <c r="AN110"/>
  <c r="AN109"/>
  <c r="AN108"/>
  <c r="AN107"/>
  <c r="AN106"/>
  <c r="AH111"/>
  <c r="AH110"/>
  <c r="AH109"/>
  <c r="AH108"/>
  <c r="AH107"/>
  <c r="AH106"/>
  <c r="AE111"/>
  <c r="AE110"/>
  <c r="AE109"/>
  <c r="AE108"/>
  <c r="AE107"/>
  <c r="AE106"/>
  <c r="AB111"/>
  <c r="AB110"/>
  <c r="AB109"/>
  <c r="AB108"/>
  <c r="AB107"/>
  <c r="AB106"/>
  <c r="AN104"/>
  <c r="AN103"/>
  <c r="AN102"/>
  <c r="AN101"/>
  <c r="AN100"/>
  <c r="AN99"/>
  <c r="AH104"/>
  <c r="AH103"/>
  <c r="AH102"/>
  <c r="AH101"/>
  <c r="AH100"/>
  <c r="AH99"/>
  <c r="AE104"/>
  <c r="AE103"/>
  <c r="AE102"/>
  <c r="AE101"/>
  <c r="AE100"/>
  <c r="AE99"/>
  <c r="AB104"/>
  <c r="AB103"/>
  <c r="AB102"/>
  <c r="AB101"/>
  <c r="AB100"/>
  <c r="AB99"/>
  <c r="AN97"/>
  <c r="AN96"/>
  <c r="AN95"/>
  <c r="AN94"/>
  <c r="AN92"/>
  <c r="AH97"/>
  <c r="AH96"/>
  <c r="AH95"/>
  <c r="AH94"/>
  <c r="AH93"/>
  <c r="AH92"/>
  <c r="AE97"/>
  <c r="AE96"/>
  <c r="AE95"/>
  <c r="AE94"/>
  <c r="AE93"/>
  <c r="AE92"/>
  <c r="AB97"/>
  <c r="AB96"/>
  <c r="AB95"/>
  <c r="AB94"/>
  <c r="AB93"/>
  <c r="AB92"/>
  <c r="AN90"/>
  <c r="AN89"/>
  <c r="AN88"/>
  <c r="AN87"/>
  <c r="AN86"/>
  <c r="AN85"/>
  <c r="AH90"/>
  <c r="AH89"/>
  <c r="AH88"/>
  <c r="AH87"/>
  <c r="AH86"/>
  <c r="AH85"/>
  <c r="AE90"/>
  <c r="AE89"/>
  <c r="AE88"/>
  <c r="AE87"/>
  <c r="AE86"/>
  <c r="AE85"/>
  <c r="AB90"/>
  <c r="AB89"/>
  <c r="AB88"/>
  <c r="AB87"/>
  <c r="AB86"/>
  <c r="AB85"/>
  <c r="AN83"/>
  <c r="AN82"/>
  <c r="AN81"/>
  <c r="AN80"/>
  <c r="AN79"/>
  <c r="AN78"/>
  <c r="AH83"/>
  <c r="AH82"/>
  <c r="AH81"/>
  <c r="AH80"/>
  <c r="AH79"/>
  <c r="AH78"/>
  <c r="AE83"/>
  <c r="AE82"/>
  <c r="AE81"/>
  <c r="AE80"/>
  <c r="AE79"/>
  <c r="AE78"/>
  <c r="AB83"/>
  <c r="AB82"/>
  <c r="AB81"/>
  <c r="AB80"/>
  <c r="AB79"/>
  <c r="AB78"/>
  <c r="AN76"/>
  <c r="AN69" s="1"/>
  <c r="AN75"/>
  <c r="AN68" s="1"/>
  <c r="AN74"/>
  <c r="AN67" s="1"/>
  <c r="AN72"/>
  <c r="AN71"/>
  <c r="AN64" s="1"/>
  <c r="AH76"/>
  <c r="AH69" s="1"/>
  <c r="AH75"/>
  <c r="AH68" s="1"/>
  <c r="AH74"/>
  <c r="AH67" s="1"/>
  <c r="AH73"/>
  <c r="AH66" s="1"/>
  <c r="AH72"/>
  <c r="AH65" s="1"/>
  <c r="AH71"/>
  <c r="AH64" s="1"/>
  <c r="AE76"/>
  <c r="AE69" s="1"/>
  <c r="AE75"/>
  <c r="AE68" s="1"/>
  <c r="AE74"/>
  <c r="AE67" s="1"/>
  <c r="AE73"/>
  <c r="AE66" s="1"/>
  <c r="AE72"/>
  <c r="AE65" s="1"/>
  <c r="AE71"/>
  <c r="AE64" s="1"/>
  <c r="AB76"/>
  <c r="AB69" s="1"/>
  <c r="AB75"/>
  <c r="AB68" s="1"/>
  <c r="AB74"/>
  <c r="AB67" s="1"/>
  <c r="AB73"/>
  <c r="AB66" s="1"/>
  <c r="AB72"/>
  <c r="AB65" s="1"/>
  <c r="AB71"/>
  <c r="AB64" s="1"/>
  <c r="AQ111"/>
  <c r="AQ110"/>
  <c r="AQ109"/>
  <c r="AQ108"/>
  <c r="AQ107"/>
  <c r="AQ106"/>
  <c r="AQ116"/>
  <c r="AP115"/>
  <c r="AO115"/>
  <c r="AP114"/>
  <c r="AO114"/>
  <c r="AN116"/>
  <c r="AM115"/>
  <c r="AL115"/>
  <c r="AM114"/>
  <c r="AL114"/>
  <c r="AM113"/>
  <c r="AL113"/>
  <c r="AJ115"/>
  <c r="AJ114"/>
  <c r="AK114" s="1"/>
  <c r="AJ113"/>
  <c r="AI113"/>
  <c r="AH116"/>
  <c r="AG115"/>
  <c r="AF115"/>
  <c r="AG114"/>
  <c r="AF114"/>
  <c r="AG113"/>
  <c r="AF113"/>
  <c r="AE116"/>
  <c r="AD115"/>
  <c r="AC115"/>
  <c r="AD114"/>
  <c r="AC114"/>
  <c r="AD113"/>
  <c r="AC113"/>
  <c r="AB116"/>
  <c r="AA115"/>
  <c r="Z115"/>
  <c r="AA114"/>
  <c r="Z114"/>
  <c r="AA113"/>
  <c r="Z113"/>
  <c r="Y116"/>
  <c r="X115"/>
  <c r="W115"/>
  <c r="X114"/>
  <c r="W114"/>
  <c r="X113"/>
  <c r="W113"/>
  <c r="V116"/>
  <c r="U115"/>
  <c r="T115"/>
  <c r="U114"/>
  <c r="T114"/>
  <c r="U113"/>
  <c r="T113"/>
  <c r="S116"/>
  <c r="R115"/>
  <c r="Q115"/>
  <c r="R114"/>
  <c r="Q114"/>
  <c r="R113"/>
  <c r="Q113"/>
  <c r="P116"/>
  <c r="O115"/>
  <c r="N115"/>
  <c r="O114"/>
  <c r="N114"/>
  <c r="O113"/>
  <c r="N113"/>
  <c r="M116"/>
  <c r="L115"/>
  <c r="K115"/>
  <c r="L114"/>
  <c r="K114"/>
  <c r="L113"/>
  <c r="K113"/>
  <c r="I114"/>
  <c r="I115"/>
  <c r="I117"/>
  <c r="I118"/>
  <c r="H114"/>
  <c r="H115"/>
  <c r="H117"/>
  <c r="H118"/>
  <c r="I113"/>
  <c r="H113"/>
  <c r="AQ238"/>
  <c r="E238"/>
  <c r="F237"/>
  <c r="E235"/>
  <c r="AL232"/>
  <c r="AI232"/>
  <c r="AF232"/>
  <c r="AC232"/>
  <c r="Z232"/>
  <c r="W232"/>
  <c r="T232"/>
  <c r="Q232"/>
  <c r="N232"/>
  <c r="K232"/>
  <c r="H232"/>
  <c r="AP232"/>
  <c r="AM232"/>
  <c r="AN232" s="1"/>
  <c r="AJ232"/>
  <c r="AK232" s="1"/>
  <c r="AG232"/>
  <c r="AH232" s="1"/>
  <c r="AD232"/>
  <c r="AE232" s="1"/>
  <c r="AA232"/>
  <c r="AB232" s="1"/>
  <c r="X232"/>
  <c r="U232"/>
  <c r="R232"/>
  <c r="O232"/>
  <c r="L232"/>
  <c r="I232"/>
  <c r="F231"/>
  <c r="F229"/>
  <c r="E228"/>
  <c r="F227"/>
  <c r="U225"/>
  <c r="R225"/>
  <c r="O225"/>
  <c r="I225"/>
  <c r="AO225"/>
  <c r="AL225"/>
  <c r="AI225"/>
  <c r="AF225"/>
  <c r="X225"/>
  <c r="L225"/>
  <c r="E224"/>
  <c r="E221"/>
  <c r="F220"/>
  <c r="AL218"/>
  <c r="AI218"/>
  <c r="AI245" s="1"/>
  <c r="AF218"/>
  <c r="W218"/>
  <c r="Q218"/>
  <c r="N218"/>
  <c r="K218"/>
  <c r="AP218"/>
  <c r="AM218"/>
  <c r="AN218" s="1"/>
  <c r="AJ218"/>
  <c r="AG218"/>
  <c r="AH218" s="1"/>
  <c r="AD218"/>
  <c r="Z218"/>
  <c r="T218"/>
  <c r="H218"/>
  <c r="E216"/>
  <c r="F215"/>
  <c r="AD211"/>
  <c r="W211"/>
  <c r="K211"/>
  <c r="AJ211"/>
  <c r="AC211"/>
  <c r="Q211"/>
  <c r="E209"/>
  <c r="E207"/>
  <c r="F206"/>
  <c r="AL204"/>
  <c r="AI204"/>
  <c r="AF204"/>
  <c r="X204"/>
  <c r="U204"/>
  <c r="R204"/>
  <c r="L204"/>
  <c r="E205"/>
  <c r="AC204"/>
  <c r="Z197"/>
  <c r="E196"/>
  <c r="E192"/>
  <c r="AO190"/>
  <c r="AL190"/>
  <c r="AI190"/>
  <c r="AF190"/>
  <c r="Z190"/>
  <c r="W190"/>
  <c r="T190"/>
  <c r="Q190"/>
  <c r="N190"/>
  <c r="K190"/>
  <c r="H190"/>
  <c r="AP190"/>
  <c r="E188"/>
  <c r="E186"/>
  <c r="X183"/>
  <c r="F185"/>
  <c r="AL183"/>
  <c r="AI183"/>
  <c r="AF183"/>
  <c r="AC183"/>
  <c r="E182"/>
  <c r="F181"/>
  <c r="E180"/>
  <c r="Y178"/>
  <c r="S178"/>
  <c r="M178"/>
  <c r="E178"/>
  <c r="AO176"/>
  <c r="X176"/>
  <c r="U176"/>
  <c r="R176"/>
  <c r="O176"/>
  <c r="L176"/>
  <c r="I176"/>
  <c r="F177"/>
  <c r="AJ169"/>
  <c r="AD169"/>
  <c r="AP168"/>
  <c r="AO168"/>
  <c r="AM168"/>
  <c r="AL168"/>
  <c r="E166"/>
  <c r="E164"/>
  <c r="U162"/>
  <c r="R162"/>
  <c r="O162"/>
  <c r="I162"/>
  <c r="F163"/>
  <c r="AL154"/>
  <c r="AI154"/>
  <c r="AF154"/>
  <c r="X154"/>
  <c r="R154"/>
  <c r="L154"/>
  <c r="AP153"/>
  <c r="AL153"/>
  <c r="AJ153"/>
  <c r="AI153"/>
  <c r="AF153"/>
  <c r="AD153"/>
  <c r="AC153"/>
  <c r="Z153"/>
  <c r="T153"/>
  <c r="N153"/>
  <c r="AM152"/>
  <c r="AG152"/>
  <c r="Z152"/>
  <c r="W152"/>
  <c r="U152"/>
  <c r="Q152"/>
  <c r="O152"/>
  <c r="K152"/>
  <c r="I152"/>
  <c r="AP150"/>
  <c r="AL150"/>
  <c r="AJ150"/>
  <c r="AF150"/>
  <c r="AD150"/>
  <c r="AC150"/>
  <c r="X150"/>
  <c r="R150"/>
  <c r="L150"/>
  <c r="Z149"/>
  <c r="W149"/>
  <c r="U149"/>
  <c r="Q149"/>
  <c r="O149"/>
  <c r="K149"/>
  <c r="I149"/>
  <c r="AP148"/>
  <c r="AL148"/>
  <c r="AJ148"/>
  <c r="AI148"/>
  <c r="AF148"/>
  <c r="AD148"/>
  <c r="AC148"/>
  <c r="X155"/>
  <c r="R155"/>
  <c r="L155"/>
  <c r="AM155"/>
  <c r="AJ155"/>
  <c r="AG155"/>
  <c r="AA155"/>
  <c r="U155"/>
  <c r="O155"/>
  <c r="I155"/>
  <c r="E145"/>
  <c r="E144"/>
  <c r="E142"/>
  <c r="AO140"/>
  <c r="AL140"/>
  <c r="AG140"/>
  <c r="X140"/>
  <c r="U140"/>
  <c r="S141"/>
  <c r="O140"/>
  <c r="M141"/>
  <c r="I140"/>
  <c r="F141"/>
  <c r="AI140"/>
  <c r="AF140"/>
  <c r="AC140"/>
  <c r="E139"/>
  <c r="F138"/>
  <c r="AQ137"/>
  <c r="E135"/>
  <c r="AO133"/>
  <c r="AL133"/>
  <c r="X133"/>
  <c r="U133"/>
  <c r="O133"/>
  <c r="M134"/>
  <c r="I133"/>
  <c r="F134"/>
  <c r="AI133"/>
  <c r="AF133"/>
  <c r="AC133"/>
  <c r="R133"/>
  <c r="E129"/>
  <c r="F128"/>
  <c r="AG126"/>
  <c r="AD126"/>
  <c r="F127"/>
  <c r="AP126"/>
  <c r="AM126"/>
  <c r="AJ126"/>
  <c r="AA126"/>
  <c r="Z126"/>
  <c r="W126"/>
  <c r="T126"/>
  <c r="Q126"/>
  <c r="N126"/>
  <c r="K126"/>
  <c r="H126"/>
  <c r="E125"/>
  <c r="E121"/>
  <c r="AO119"/>
  <c r="AL119"/>
  <c r="AI119"/>
  <c r="AF119"/>
  <c r="AC119"/>
  <c r="F120"/>
  <c r="AP119"/>
  <c r="AM119"/>
  <c r="AN119" s="1"/>
  <c r="AJ119"/>
  <c r="AK119" s="1"/>
  <c r="AG119"/>
  <c r="AH119" s="1"/>
  <c r="AD119"/>
  <c r="AE119" s="1"/>
  <c r="Z119"/>
  <c r="W119"/>
  <c r="T119"/>
  <c r="Q119"/>
  <c r="N119"/>
  <c r="K119"/>
  <c r="H119"/>
  <c r="AP118"/>
  <c r="AO118"/>
  <c r="AM118"/>
  <c r="AL118"/>
  <c r="AJ118"/>
  <c r="AI118"/>
  <c r="AG118"/>
  <c r="AF118"/>
  <c r="AF55" s="1"/>
  <c r="AF48" s="1"/>
  <c r="AF41" s="1"/>
  <c r="AD118"/>
  <c r="AC118"/>
  <c r="AA118"/>
  <c r="Z118"/>
  <c r="X118"/>
  <c r="X55" s="1"/>
  <c r="W118"/>
  <c r="U118"/>
  <c r="T118"/>
  <c r="R118"/>
  <c r="R55" s="1"/>
  <c r="Q118"/>
  <c r="O118"/>
  <c r="N118"/>
  <c r="L118"/>
  <c r="L55" s="1"/>
  <c r="K118"/>
  <c r="AP117"/>
  <c r="AO117"/>
  <c r="AM117"/>
  <c r="AL117"/>
  <c r="AJ117"/>
  <c r="AI117"/>
  <c r="AG117"/>
  <c r="AF117"/>
  <c r="AF54" s="1"/>
  <c r="AD117"/>
  <c r="AD54" s="1"/>
  <c r="AD47" s="1"/>
  <c r="AD40" s="1"/>
  <c r="AD246" s="1"/>
  <c r="AD15" s="1"/>
  <c r="AC117"/>
  <c r="AC54" s="1"/>
  <c r="AA117"/>
  <c r="Z117"/>
  <c r="Z112" s="1"/>
  <c r="X117"/>
  <c r="W117"/>
  <c r="U117"/>
  <c r="T117"/>
  <c r="T112" s="1"/>
  <c r="R117"/>
  <c r="Q117"/>
  <c r="O117"/>
  <c r="N117"/>
  <c r="N112" s="1"/>
  <c r="L117"/>
  <c r="K117"/>
  <c r="E116"/>
  <c r="F115"/>
  <c r="J114"/>
  <c r="E114"/>
  <c r="H112"/>
  <c r="E109"/>
  <c r="F108"/>
  <c r="F107"/>
  <c r="AP105"/>
  <c r="AM105"/>
  <c r="AJ105"/>
  <c r="AG105"/>
  <c r="AD105"/>
  <c r="Z105"/>
  <c r="W105"/>
  <c r="T105"/>
  <c r="Q105"/>
  <c r="N105"/>
  <c r="K105"/>
  <c r="H105"/>
  <c r="E103"/>
  <c r="Y102"/>
  <c r="S102"/>
  <c r="M102"/>
  <c r="F102"/>
  <c r="AQ101"/>
  <c r="E99"/>
  <c r="AP98"/>
  <c r="AM98"/>
  <c r="AJ98"/>
  <c r="AG98"/>
  <c r="AD98"/>
  <c r="AA98"/>
  <c r="Z98"/>
  <c r="W98"/>
  <c r="Q98"/>
  <c r="K98"/>
  <c r="E97"/>
  <c r="AQ96"/>
  <c r="F95"/>
  <c r="E94"/>
  <c r="F93"/>
  <c r="AQ92"/>
  <c r="AO91"/>
  <c r="AL91"/>
  <c r="AI91"/>
  <c r="AF91"/>
  <c r="AC91"/>
  <c r="X91"/>
  <c r="U91"/>
  <c r="R91"/>
  <c r="O91"/>
  <c r="L91"/>
  <c r="I91"/>
  <c r="F90"/>
  <c r="E89"/>
  <c r="F88"/>
  <c r="E87"/>
  <c r="AP84"/>
  <c r="Z84"/>
  <c r="T84"/>
  <c r="Q84"/>
  <c r="N84"/>
  <c r="K84"/>
  <c r="E85"/>
  <c r="AM84"/>
  <c r="AJ84"/>
  <c r="AG84"/>
  <c r="AD84"/>
  <c r="AA84"/>
  <c r="AB84" s="1"/>
  <c r="W84"/>
  <c r="F83"/>
  <c r="E81"/>
  <c r="E80"/>
  <c r="F80"/>
  <c r="E79"/>
  <c r="AM77"/>
  <c r="AG77"/>
  <c r="E78"/>
  <c r="F78"/>
  <c r="AO77"/>
  <c r="AL77"/>
  <c r="AI77"/>
  <c r="AF77"/>
  <c r="AC77"/>
  <c r="X77"/>
  <c r="U77"/>
  <c r="R77"/>
  <c r="O77"/>
  <c r="L77"/>
  <c r="I77"/>
  <c r="F75"/>
  <c r="F73"/>
  <c r="AM70"/>
  <c r="T70"/>
  <c r="N70"/>
  <c r="AP70"/>
  <c r="AG70"/>
  <c r="AD70"/>
  <c r="AA70"/>
  <c r="AH62"/>
  <c r="AE62"/>
  <c r="AB62"/>
  <c r="AH61"/>
  <c r="AE61"/>
  <c r="AB61"/>
  <c r="AH60"/>
  <c r="AE60"/>
  <c r="AB59"/>
  <c r="Z56"/>
  <c r="W56"/>
  <c r="T56"/>
  <c r="Q56"/>
  <c r="N56"/>
  <c r="K56"/>
  <c r="H56"/>
  <c r="AG56"/>
  <c r="H25" i="3"/>
  <c r="E25"/>
  <c r="D23"/>
  <c r="K8" i="2"/>
  <c r="Z8"/>
  <c r="Y9"/>
  <c r="B24" i="8"/>
  <c r="D23"/>
  <c r="C22" s="1"/>
  <c r="D22" s="1"/>
  <c r="D21"/>
  <c r="D20"/>
  <c r="D18"/>
  <c r="C17" s="1"/>
  <c r="D17" s="1"/>
  <c r="D16"/>
  <c r="D15"/>
  <c r="D13"/>
  <c r="D12"/>
  <c r="C11" s="1"/>
  <c r="D11" s="1"/>
  <c r="D10"/>
  <c r="D9"/>
  <c r="C8" s="1"/>
  <c r="D8" s="1"/>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AP50" i="13" l="1"/>
  <c r="AL58"/>
  <c r="AO58"/>
  <c r="AQ119"/>
  <c r="AQ114"/>
  <c r="AN114"/>
  <c r="AB98"/>
  <c r="AJ52"/>
  <c r="AJ242" s="1"/>
  <c r="AI57"/>
  <c r="AL52"/>
  <c r="M113"/>
  <c r="S113"/>
  <c r="S114"/>
  <c r="S115"/>
  <c r="Y113"/>
  <c r="Y114"/>
  <c r="Y115"/>
  <c r="AE113"/>
  <c r="AK218"/>
  <c r="AJ245"/>
  <c r="G80"/>
  <c r="AK148"/>
  <c r="AK153"/>
  <c r="G78"/>
  <c r="AE115"/>
  <c r="AH114"/>
  <c r="AK113"/>
  <c r="AK115"/>
  <c r="AI54"/>
  <c r="AI47" s="1"/>
  <c r="AI40" s="1"/>
  <c r="AI55"/>
  <c r="AI48" s="1"/>
  <c r="AI41" s="1"/>
  <c r="AK150"/>
  <c r="AJ57"/>
  <c r="AK226"/>
  <c r="AJ58"/>
  <c r="AK227"/>
  <c r="AJ60"/>
  <c r="AK60" s="1"/>
  <c r="AK229"/>
  <c r="AJ61"/>
  <c r="AK61" s="1"/>
  <c r="AK230"/>
  <c r="AJ62"/>
  <c r="AK62" s="1"/>
  <c r="AK231"/>
  <c r="AK117"/>
  <c r="AK118"/>
  <c r="AI50"/>
  <c r="AQ115"/>
  <c r="AK228"/>
  <c r="AB126"/>
  <c r="AN168"/>
  <c r="K51"/>
  <c r="O51"/>
  <c r="Q51"/>
  <c r="W51"/>
  <c r="AC50"/>
  <c r="AC52"/>
  <c r="Z53"/>
  <c r="W53"/>
  <c r="Q53"/>
  <c r="K53"/>
  <c r="I51"/>
  <c r="Z51"/>
  <c r="AF50"/>
  <c r="AF52"/>
  <c r="AG53"/>
  <c r="AG46" s="1"/>
  <c r="AG39" s="1"/>
  <c r="AG245" s="1"/>
  <c r="AG14" s="1"/>
  <c r="U53"/>
  <c r="O53"/>
  <c r="I53"/>
  <c r="F57"/>
  <c r="AJ50"/>
  <c r="AK50" s="1"/>
  <c r="F59"/>
  <c r="F60"/>
  <c r="F62"/>
  <c r="AM56"/>
  <c r="AN58"/>
  <c r="AM53"/>
  <c r="AM46" s="1"/>
  <c r="AM39" s="1"/>
  <c r="AN60"/>
  <c r="AP56"/>
  <c r="AN61"/>
  <c r="AN62"/>
  <c r="E58"/>
  <c r="AL50"/>
  <c r="AN77"/>
  <c r="AJ54"/>
  <c r="AP54"/>
  <c r="AE148"/>
  <c r="AE153"/>
  <c r="AE211"/>
  <c r="P113"/>
  <c r="P115"/>
  <c r="V113"/>
  <c r="V114"/>
  <c r="V115"/>
  <c r="AB113"/>
  <c r="AB115"/>
  <c r="AH113"/>
  <c r="AH115"/>
  <c r="AN113"/>
  <c r="AN115"/>
  <c r="AH77"/>
  <c r="AL54"/>
  <c r="AL55"/>
  <c r="AL48" s="1"/>
  <c r="AL41" s="1"/>
  <c r="AH140"/>
  <c r="AE150"/>
  <c r="M115"/>
  <c r="AP52"/>
  <c r="AD52"/>
  <c r="AD45" s="1"/>
  <c r="AD38" s="1"/>
  <c r="AD242" s="1"/>
  <c r="AD11" s="1"/>
  <c r="AD50"/>
  <c r="X52"/>
  <c r="U51"/>
  <c r="R52"/>
  <c r="L52"/>
  <c r="E118"/>
  <c r="AB118"/>
  <c r="AE118"/>
  <c r="AH118"/>
  <c r="K112"/>
  <c r="O112"/>
  <c r="P112" s="1"/>
  <c r="Q112"/>
  <c r="U112"/>
  <c r="V112" s="1"/>
  <c r="W112"/>
  <c r="AA112"/>
  <c r="AB112" s="1"/>
  <c r="AC112"/>
  <c r="AF112"/>
  <c r="AI112"/>
  <c r="AL112"/>
  <c r="AO112"/>
  <c r="E112" s="1"/>
  <c r="AB117"/>
  <c r="AE117"/>
  <c r="AH117"/>
  <c r="AN118"/>
  <c r="Z54"/>
  <c r="Z47" s="1"/>
  <c r="Z40" s="1"/>
  <c r="Z246" s="1"/>
  <c r="Z15" s="1"/>
  <c r="T54"/>
  <c r="N54"/>
  <c r="L112"/>
  <c r="M112" s="1"/>
  <c r="R112"/>
  <c r="X112"/>
  <c r="Y112" s="1"/>
  <c r="AP112"/>
  <c r="AN117"/>
  <c r="AF247"/>
  <c r="AF16" s="1"/>
  <c r="AL247"/>
  <c r="AL16" s="1"/>
  <c r="AI247"/>
  <c r="AI16" s="1"/>
  <c r="AN57"/>
  <c r="AH59"/>
  <c r="AH57"/>
  <c r="AH58"/>
  <c r="AE59"/>
  <c r="AE57"/>
  <c r="AE58"/>
  <c r="AB57"/>
  <c r="AB58"/>
  <c r="AB60"/>
  <c r="F232"/>
  <c r="M232"/>
  <c r="AB114"/>
  <c r="AE114"/>
  <c r="P114"/>
  <c r="M114"/>
  <c r="AM112"/>
  <c r="AN112" s="1"/>
  <c r="AJ112"/>
  <c r="AK112" s="1"/>
  <c r="AG112"/>
  <c r="AH112" s="1"/>
  <c r="AD112"/>
  <c r="AE112" s="1"/>
  <c r="J180"/>
  <c r="P180"/>
  <c r="V180"/>
  <c r="L183"/>
  <c r="R183"/>
  <c r="AQ223"/>
  <c r="H225"/>
  <c r="N225"/>
  <c r="Q225"/>
  <c r="T225"/>
  <c r="W225"/>
  <c r="Z225"/>
  <c r="AC225"/>
  <c r="AD56"/>
  <c r="Q70"/>
  <c r="S134"/>
  <c r="F174"/>
  <c r="AA56"/>
  <c r="AB56" s="1"/>
  <c r="R140"/>
  <c r="AQ219"/>
  <c r="E223"/>
  <c r="E82"/>
  <c r="F170"/>
  <c r="AC169"/>
  <c r="AE169" s="1"/>
  <c r="AM169"/>
  <c r="AP169"/>
  <c r="E172"/>
  <c r="AL176"/>
  <c r="N197"/>
  <c r="S232"/>
  <c r="Y232"/>
  <c r="AO232"/>
  <c r="E234"/>
  <c r="E76"/>
  <c r="F124"/>
  <c r="K169"/>
  <c r="J205"/>
  <c r="P205"/>
  <c r="V205"/>
  <c r="E232"/>
  <c r="F130"/>
  <c r="F157"/>
  <c r="F235"/>
  <c r="G235" s="1"/>
  <c r="J118"/>
  <c r="P118"/>
  <c r="V118"/>
  <c r="J125"/>
  <c r="AQ129"/>
  <c r="E131"/>
  <c r="L133"/>
  <c r="AG133"/>
  <c r="AH133" s="1"/>
  <c r="E136"/>
  <c r="L140"/>
  <c r="E158"/>
  <c r="W169"/>
  <c r="AD197"/>
  <c r="E201"/>
  <c r="M220"/>
  <c r="S220"/>
  <c r="Y220"/>
  <c r="M182"/>
  <c r="S182"/>
  <c r="E184"/>
  <c r="M207"/>
  <c r="S207"/>
  <c r="Y207"/>
  <c r="J209"/>
  <c r="P209"/>
  <c r="V209"/>
  <c r="E210"/>
  <c r="E212"/>
  <c r="N211"/>
  <c r="T211"/>
  <c r="Z211"/>
  <c r="M229"/>
  <c r="S229"/>
  <c r="V229"/>
  <c r="E230"/>
  <c r="F111"/>
  <c r="F122"/>
  <c r="E127"/>
  <c r="G127" s="1"/>
  <c r="F132"/>
  <c r="M135"/>
  <c r="M142"/>
  <c r="S142"/>
  <c r="M163"/>
  <c r="S163"/>
  <c r="F167"/>
  <c r="AG169"/>
  <c r="F219"/>
  <c r="K70"/>
  <c r="W70"/>
  <c r="M79"/>
  <c r="F136"/>
  <c r="G136" s="1"/>
  <c r="Y141"/>
  <c r="F145"/>
  <c r="G145" s="1"/>
  <c r="AC162"/>
  <c r="Q169"/>
  <c r="S79"/>
  <c r="AQ83"/>
  <c r="M89"/>
  <c r="S89"/>
  <c r="Y89"/>
  <c r="E92"/>
  <c r="E96"/>
  <c r="M99"/>
  <c r="N98"/>
  <c r="T98"/>
  <c r="AJ190"/>
  <c r="AK190" s="1"/>
  <c r="AM190"/>
  <c r="AN190" s="1"/>
  <c r="J234"/>
  <c r="P234"/>
  <c r="E236"/>
  <c r="Z70"/>
  <c r="AB70" s="1"/>
  <c r="AJ70"/>
  <c r="AA119"/>
  <c r="AB119" s="1"/>
  <c r="AQ121"/>
  <c r="M122"/>
  <c r="S122"/>
  <c r="E123"/>
  <c r="E124"/>
  <c r="J132"/>
  <c r="E134"/>
  <c r="G134" s="1"/>
  <c r="AM133"/>
  <c r="AN133" s="1"/>
  <c r="E137"/>
  <c r="E138"/>
  <c r="G138" s="1"/>
  <c r="E141"/>
  <c r="G141" s="1"/>
  <c r="AM140"/>
  <c r="AN140" s="1"/>
  <c r="E143"/>
  <c r="AQ144"/>
  <c r="M145"/>
  <c r="S145"/>
  <c r="E146"/>
  <c r="AD155"/>
  <c r="AF162"/>
  <c r="AI162"/>
  <c r="AQ166"/>
  <c r="E168"/>
  <c r="AA169"/>
  <c r="E171"/>
  <c r="AC176"/>
  <c r="AF176"/>
  <c r="AI176"/>
  <c r="E189"/>
  <c r="J192"/>
  <c r="P192"/>
  <c r="AG190"/>
  <c r="AH190" s="1"/>
  <c r="E193"/>
  <c r="E198"/>
  <c r="T197"/>
  <c r="AJ197"/>
  <c r="AP197"/>
  <c r="E202"/>
  <c r="AQ202"/>
  <c r="O204"/>
  <c r="AM211"/>
  <c r="AP211"/>
  <c r="E214"/>
  <c r="Y229"/>
  <c r="E72"/>
  <c r="AQ82"/>
  <c r="M85"/>
  <c r="J107"/>
  <c r="M107"/>
  <c r="P107"/>
  <c r="V107"/>
  <c r="M109"/>
  <c r="S109"/>
  <c r="Y109"/>
  <c r="J111"/>
  <c r="P111"/>
  <c r="V111"/>
  <c r="P132"/>
  <c r="V132"/>
  <c r="M138"/>
  <c r="S138"/>
  <c r="M146"/>
  <c r="F161"/>
  <c r="Y163"/>
  <c r="M167"/>
  <c r="S167"/>
  <c r="Y167"/>
  <c r="E175"/>
  <c r="F193"/>
  <c r="G193" s="1"/>
  <c r="AQ226"/>
  <c r="E227"/>
  <c r="G227" s="1"/>
  <c r="E231"/>
  <c r="G231" s="1"/>
  <c r="V234"/>
  <c r="M236"/>
  <c r="M88"/>
  <c r="S99"/>
  <c r="Y99"/>
  <c r="E101"/>
  <c r="M123"/>
  <c r="S123"/>
  <c r="Y123"/>
  <c r="Y145"/>
  <c r="N169"/>
  <c r="T169"/>
  <c r="Z169"/>
  <c r="Y182"/>
  <c r="AQ184"/>
  <c r="I183"/>
  <c r="M185"/>
  <c r="O183"/>
  <c r="S185"/>
  <c r="U183"/>
  <c r="Y185"/>
  <c r="AQ188"/>
  <c r="F195"/>
  <c r="F200"/>
  <c r="I204"/>
  <c r="AO204"/>
  <c r="M210"/>
  <c r="S210"/>
  <c r="Y210"/>
  <c r="M212"/>
  <c r="S212"/>
  <c r="Y212"/>
  <c r="AF211"/>
  <c r="AI211"/>
  <c r="AK211" s="1"/>
  <c r="J214"/>
  <c r="P214"/>
  <c r="V214"/>
  <c r="M216"/>
  <c r="S216"/>
  <c r="Y216"/>
  <c r="AA218"/>
  <c r="AB218" s="1"/>
  <c r="J227"/>
  <c r="M227"/>
  <c r="P227"/>
  <c r="S227"/>
  <c r="V227"/>
  <c r="Y227"/>
  <c r="E229"/>
  <c r="G229" s="1"/>
  <c r="M78"/>
  <c r="S78"/>
  <c r="Y78"/>
  <c r="P80"/>
  <c r="AQ81"/>
  <c r="F82"/>
  <c r="G82" s="1"/>
  <c r="M82"/>
  <c r="S82"/>
  <c r="Y82"/>
  <c r="F86"/>
  <c r="J121"/>
  <c r="P121"/>
  <c r="E122"/>
  <c r="M131"/>
  <c r="S131"/>
  <c r="Y131"/>
  <c r="Y138"/>
  <c r="AQ139"/>
  <c r="F143"/>
  <c r="G143" s="1"/>
  <c r="S236"/>
  <c r="Y236"/>
  <c r="J238"/>
  <c r="P238"/>
  <c r="M93"/>
  <c r="S93"/>
  <c r="Y93"/>
  <c r="M94"/>
  <c r="S94"/>
  <c r="J95"/>
  <c r="P95"/>
  <c r="V95"/>
  <c r="F100"/>
  <c r="AQ102"/>
  <c r="J104"/>
  <c r="P104"/>
  <c r="V104"/>
  <c r="AA105"/>
  <c r="AB105" s="1"/>
  <c r="E106"/>
  <c r="P106"/>
  <c r="E108"/>
  <c r="G108" s="1"/>
  <c r="E110"/>
  <c r="P110"/>
  <c r="F113"/>
  <c r="E115"/>
  <c r="G115" s="1"/>
  <c r="F117"/>
  <c r="P125"/>
  <c r="J129"/>
  <c r="Y134"/>
  <c r="P136"/>
  <c r="V136"/>
  <c r="AQ138"/>
  <c r="L162"/>
  <c r="X162"/>
  <c r="E163"/>
  <c r="G163" s="1"/>
  <c r="AG162"/>
  <c r="AH162" s="1"/>
  <c r="AQ163"/>
  <c r="E165"/>
  <c r="P165"/>
  <c r="V165"/>
  <c r="E167"/>
  <c r="AQ167"/>
  <c r="H169"/>
  <c r="AF169"/>
  <c r="AI169"/>
  <c r="AK169" s="1"/>
  <c r="AL169"/>
  <c r="AO169"/>
  <c r="AQ171"/>
  <c r="F172"/>
  <c r="G172" s="1"/>
  <c r="M172"/>
  <c r="S172"/>
  <c r="Y172"/>
  <c r="E173"/>
  <c r="E174"/>
  <c r="P174"/>
  <c r="V174"/>
  <c r="E177"/>
  <c r="G177" s="1"/>
  <c r="AG176"/>
  <c r="AH176" s="1"/>
  <c r="AM176"/>
  <c r="AN176" s="1"/>
  <c r="F179"/>
  <c r="E181"/>
  <c r="G181" s="1"/>
  <c r="AO183"/>
  <c r="AG183"/>
  <c r="AH183" s="1"/>
  <c r="AM183"/>
  <c r="AN183" s="1"/>
  <c r="AQ185"/>
  <c r="J187"/>
  <c r="P187"/>
  <c r="V187"/>
  <c r="AA190"/>
  <c r="AB190" s="1"/>
  <c r="AD190"/>
  <c r="F191"/>
  <c r="AC190"/>
  <c r="AQ192"/>
  <c r="M193"/>
  <c r="E194"/>
  <c r="M194"/>
  <c r="S194"/>
  <c r="Y194"/>
  <c r="J196"/>
  <c r="P196"/>
  <c r="V196"/>
  <c r="H197"/>
  <c r="E199"/>
  <c r="M199"/>
  <c r="S199"/>
  <c r="Y199"/>
  <c r="E200"/>
  <c r="AQ201"/>
  <c r="F202"/>
  <c r="G202" s="1"/>
  <c r="M202"/>
  <c r="S202"/>
  <c r="Y202"/>
  <c r="E203"/>
  <c r="F208"/>
  <c r="H211"/>
  <c r="F213"/>
  <c r="F217"/>
  <c r="X218"/>
  <c r="AQ220"/>
  <c r="J222"/>
  <c r="P222"/>
  <c r="V222"/>
  <c r="E226"/>
  <c r="AQ227"/>
  <c r="AQ229"/>
  <c r="F233"/>
  <c r="AQ78"/>
  <c r="V80"/>
  <c r="E83"/>
  <c r="G83" s="1"/>
  <c r="S85"/>
  <c r="Y85"/>
  <c r="AC84"/>
  <c r="AE84" s="1"/>
  <c r="AF84"/>
  <c r="AH84" s="1"/>
  <c r="AI84"/>
  <c r="AK84" s="1"/>
  <c r="AL84"/>
  <c r="AN84" s="1"/>
  <c r="AO84"/>
  <c r="AQ84" s="1"/>
  <c r="L84"/>
  <c r="R84"/>
  <c r="X84"/>
  <c r="AG91"/>
  <c r="AH91" s="1"/>
  <c r="AM91"/>
  <c r="AN91" s="1"/>
  <c r="AQ93"/>
  <c r="AC98"/>
  <c r="AE98" s="1"/>
  <c r="N77"/>
  <c r="P77" s="1"/>
  <c r="T77"/>
  <c r="V77" s="1"/>
  <c r="Y79"/>
  <c r="Z77"/>
  <c r="J81"/>
  <c r="P81"/>
  <c r="V81"/>
  <c r="J83"/>
  <c r="P83"/>
  <c r="V83"/>
  <c r="J86"/>
  <c r="P86"/>
  <c r="V86"/>
  <c r="S88"/>
  <c r="Y88"/>
  <c r="AQ88"/>
  <c r="J90"/>
  <c r="P90"/>
  <c r="V90"/>
  <c r="J92"/>
  <c r="P92"/>
  <c r="V92"/>
  <c r="N91"/>
  <c r="P91" s="1"/>
  <c r="T91"/>
  <c r="V91" s="1"/>
  <c r="Y94"/>
  <c r="Z91"/>
  <c r="J96"/>
  <c r="P96"/>
  <c r="V96"/>
  <c r="M97"/>
  <c r="S97"/>
  <c r="Y97"/>
  <c r="H98"/>
  <c r="J100"/>
  <c r="P100"/>
  <c r="V100"/>
  <c r="R105"/>
  <c r="S105" s="1"/>
  <c r="X105"/>
  <c r="Y105" s="1"/>
  <c r="E119"/>
  <c r="L119"/>
  <c r="R119"/>
  <c r="V121"/>
  <c r="X119"/>
  <c r="V125"/>
  <c r="AC126"/>
  <c r="AE126" s="1"/>
  <c r="AF126"/>
  <c r="AH126" s="1"/>
  <c r="AI126"/>
  <c r="AK126" s="1"/>
  <c r="AL126"/>
  <c r="AN126" s="1"/>
  <c r="AO126"/>
  <c r="P129"/>
  <c r="V129"/>
  <c r="AQ134"/>
  <c r="AQ141"/>
  <c r="P143"/>
  <c r="V143"/>
  <c r="AQ145"/>
  <c r="AQ146"/>
  <c r="F159"/>
  <c r="M164"/>
  <c r="N162"/>
  <c r="P162" s="1"/>
  <c r="S164"/>
  <c r="T162"/>
  <c r="V162" s="1"/>
  <c r="Y164"/>
  <c r="Z162"/>
  <c r="F165"/>
  <c r="G165" s="1"/>
  <c r="J166"/>
  <c r="P166"/>
  <c r="V166"/>
  <c r="M168"/>
  <c r="S168"/>
  <c r="Y168"/>
  <c r="E169"/>
  <c r="E170"/>
  <c r="P170"/>
  <c r="V170"/>
  <c r="AQ172"/>
  <c r="N176"/>
  <c r="T176"/>
  <c r="Z176"/>
  <c r="AQ190"/>
  <c r="L190"/>
  <c r="R190"/>
  <c r="V192"/>
  <c r="X190"/>
  <c r="M198"/>
  <c r="S198"/>
  <c r="Y198"/>
  <c r="AF197"/>
  <c r="AL197"/>
  <c r="AO197"/>
  <c r="J201"/>
  <c r="L197"/>
  <c r="P201"/>
  <c r="R197"/>
  <c r="V201"/>
  <c r="X197"/>
  <c r="M203"/>
  <c r="S203"/>
  <c r="Y203"/>
  <c r="AQ205"/>
  <c r="M206"/>
  <c r="S206"/>
  <c r="Y206"/>
  <c r="AG204"/>
  <c r="AH204" s="1"/>
  <c r="AM204"/>
  <c r="AN204" s="1"/>
  <c r="AQ206"/>
  <c r="J208"/>
  <c r="P208"/>
  <c r="V208"/>
  <c r="AQ209"/>
  <c r="J213"/>
  <c r="P213"/>
  <c r="V213"/>
  <c r="AQ214"/>
  <c r="M215"/>
  <c r="S215"/>
  <c r="Y215"/>
  <c r="AQ215"/>
  <c r="J217"/>
  <c r="P217"/>
  <c r="V217"/>
  <c r="J219"/>
  <c r="M219"/>
  <c r="P219"/>
  <c r="S219"/>
  <c r="V219"/>
  <c r="Y218"/>
  <c r="M221"/>
  <c r="S221"/>
  <c r="Y221"/>
  <c r="F222"/>
  <c r="J223"/>
  <c r="P223"/>
  <c r="V223"/>
  <c r="M224"/>
  <c r="S224"/>
  <c r="Y224"/>
  <c r="M226"/>
  <c r="S225"/>
  <c r="Y225"/>
  <c r="M228"/>
  <c r="S228"/>
  <c r="M230"/>
  <c r="S230"/>
  <c r="Y230"/>
  <c r="V238"/>
  <c r="AF98"/>
  <c r="AH98" s="1"/>
  <c r="AI98"/>
  <c r="AK98" s="1"/>
  <c r="AL98"/>
  <c r="AN98" s="1"/>
  <c r="AO98"/>
  <c r="J101"/>
  <c r="L98"/>
  <c r="P101"/>
  <c r="R98"/>
  <c r="S98" s="1"/>
  <c r="V101"/>
  <c r="X98"/>
  <c r="Y98" s="1"/>
  <c r="M103"/>
  <c r="S103"/>
  <c r="Y103"/>
  <c r="F104"/>
  <c r="E107"/>
  <c r="G107" s="1"/>
  <c r="AF105"/>
  <c r="AH105" s="1"/>
  <c r="AI105"/>
  <c r="AK105" s="1"/>
  <c r="AL105"/>
  <c r="AN105" s="1"/>
  <c r="M108"/>
  <c r="S108"/>
  <c r="Y108"/>
  <c r="E111"/>
  <c r="E113"/>
  <c r="E117"/>
  <c r="P117"/>
  <c r="V117"/>
  <c r="AQ118"/>
  <c r="E120"/>
  <c r="G120" s="1"/>
  <c r="P120"/>
  <c r="V120"/>
  <c r="Y122"/>
  <c r="AQ122"/>
  <c r="P124"/>
  <c r="V124"/>
  <c r="J127"/>
  <c r="M127"/>
  <c r="P127"/>
  <c r="S127"/>
  <c r="V127"/>
  <c r="Y127"/>
  <c r="J128"/>
  <c r="P128"/>
  <c r="V128"/>
  <c r="M130"/>
  <c r="S130"/>
  <c r="Y130"/>
  <c r="AQ130"/>
  <c r="E132"/>
  <c r="AQ132"/>
  <c r="N133"/>
  <c r="P133" s="1"/>
  <c r="S135"/>
  <c r="T133"/>
  <c r="Y135"/>
  <c r="Z133"/>
  <c r="J137"/>
  <c r="P137"/>
  <c r="V137"/>
  <c r="M139"/>
  <c r="S139"/>
  <c r="Y139"/>
  <c r="N140"/>
  <c r="T140"/>
  <c r="Y142"/>
  <c r="Z140"/>
  <c r="J144"/>
  <c r="P144"/>
  <c r="V144"/>
  <c r="S146"/>
  <c r="Y146"/>
  <c r="AQ169"/>
  <c r="J171"/>
  <c r="L169"/>
  <c r="P171"/>
  <c r="R169"/>
  <c r="V171"/>
  <c r="X169"/>
  <c r="M173"/>
  <c r="S173"/>
  <c r="Y173"/>
  <c r="J175"/>
  <c r="P175"/>
  <c r="V175"/>
  <c r="M177"/>
  <c r="S177"/>
  <c r="Y177"/>
  <c r="AQ177"/>
  <c r="E179"/>
  <c r="P179"/>
  <c r="V179"/>
  <c r="AQ180"/>
  <c r="M181"/>
  <c r="S181"/>
  <c r="Y181"/>
  <c r="AQ181"/>
  <c r="AQ182"/>
  <c r="J184"/>
  <c r="P184"/>
  <c r="V184"/>
  <c r="M186"/>
  <c r="N183"/>
  <c r="S186"/>
  <c r="T183"/>
  <c r="Y186"/>
  <c r="Z183"/>
  <c r="F187"/>
  <c r="J188"/>
  <c r="P188"/>
  <c r="V188"/>
  <c r="M189"/>
  <c r="S189"/>
  <c r="Y189"/>
  <c r="E190"/>
  <c r="E191"/>
  <c r="P191"/>
  <c r="V191"/>
  <c r="S193"/>
  <c r="Y193"/>
  <c r="AQ193"/>
  <c r="E195"/>
  <c r="P195"/>
  <c r="V195"/>
  <c r="AQ198"/>
  <c r="P200"/>
  <c r="V200"/>
  <c r="N204"/>
  <c r="T204"/>
  <c r="Z204"/>
  <c r="AL211"/>
  <c r="AO211"/>
  <c r="AQ211" s="1"/>
  <c r="L211"/>
  <c r="M211" s="1"/>
  <c r="R211"/>
  <c r="S211" s="1"/>
  <c r="X211"/>
  <c r="Y211" s="1"/>
  <c r="E219"/>
  <c r="J231"/>
  <c r="P231"/>
  <c r="V231"/>
  <c r="E233"/>
  <c r="P233"/>
  <c r="V233"/>
  <c r="AQ234"/>
  <c r="M235"/>
  <c r="S235"/>
  <c r="Y235"/>
  <c r="AQ235"/>
  <c r="E237"/>
  <c r="G237" s="1"/>
  <c r="P237"/>
  <c r="V237"/>
  <c r="J57"/>
  <c r="P57"/>
  <c r="S57"/>
  <c r="V57"/>
  <c r="Y57"/>
  <c r="AQ58"/>
  <c r="J59"/>
  <c r="M59"/>
  <c r="P59"/>
  <c r="M62"/>
  <c r="S62"/>
  <c r="Y62"/>
  <c r="P71"/>
  <c r="V71"/>
  <c r="J72"/>
  <c r="P72"/>
  <c r="V72"/>
  <c r="AQ72"/>
  <c r="M73"/>
  <c r="S73"/>
  <c r="Y73"/>
  <c r="M74"/>
  <c r="S74"/>
  <c r="Y74"/>
  <c r="E75"/>
  <c r="E68" s="1"/>
  <c r="P75"/>
  <c r="V75"/>
  <c r="J76"/>
  <c r="P76"/>
  <c r="V76"/>
  <c r="J87"/>
  <c r="I84"/>
  <c r="P87"/>
  <c r="O84"/>
  <c r="P84" s="1"/>
  <c r="V87"/>
  <c r="U84"/>
  <c r="V84" s="1"/>
  <c r="M84"/>
  <c r="S84"/>
  <c r="Y84"/>
  <c r="AQ57"/>
  <c r="J58"/>
  <c r="P58"/>
  <c r="S58"/>
  <c r="Y58"/>
  <c r="J60"/>
  <c r="P60"/>
  <c r="J61"/>
  <c r="P61"/>
  <c r="V61"/>
  <c r="AQ62"/>
  <c r="M71"/>
  <c r="S71"/>
  <c r="Y71"/>
  <c r="AQ71"/>
  <c r="M72"/>
  <c r="S72"/>
  <c r="Y72"/>
  <c r="E73"/>
  <c r="P73"/>
  <c r="V73"/>
  <c r="J74"/>
  <c r="P74"/>
  <c r="V74"/>
  <c r="AQ74"/>
  <c r="M75"/>
  <c r="S75"/>
  <c r="Y75"/>
  <c r="AQ75"/>
  <c r="M76"/>
  <c r="S76"/>
  <c r="Y76"/>
  <c r="AQ76"/>
  <c r="I56"/>
  <c r="L56"/>
  <c r="M56" s="1"/>
  <c r="O56"/>
  <c r="P56" s="1"/>
  <c r="R56"/>
  <c r="S56" s="1"/>
  <c r="U56"/>
  <c r="V56" s="1"/>
  <c r="X56"/>
  <c r="Y56" s="1"/>
  <c r="AC56"/>
  <c r="AF56"/>
  <c r="AH56" s="1"/>
  <c r="AI56"/>
  <c r="AL56"/>
  <c r="AO56"/>
  <c r="E57"/>
  <c r="F58"/>
  <c r="G58" s="1"/>
  <c r="E61"/>
  <c r="E62"/>
  <c r="L70"/>
  <c r="M70" s="1"/>
  <c r="O70"/>
  <c r="P70" s="1"/>
  <c r="R70"/>
  <c r="S70" s="1"/>
  <c r="U70"/>
  <c r="V70" s="1"/>
  <c r="X70"/>
  <c r="Y70" s="1"/>
  <c r="AC70"/>
  <c r="AE70" s="1"/>
  <c r="AF70"/>
  <c r="AH70" s="1"/>
  <c r="AI70"/>
  <c r="AL70"/>
  <c r="AN70" s="1"/>
  <c r="AO70"/>
  <c r="AQ70" s="1"/>
  <c r="E74"/>
  <c r="H77"/>
  <c r="J77" s="1"/>
  <c r="K77"/>
  <c r="M77" s="1"/>
  <c r="Q77"/>
  <c r="S77" s="1"/>
  <c r="W77"/>
  <c r="Y77" s="1"/>
  <c r="AA77"/>
  <c r="AB77" s="1"/>
  <c r="AD77"/>
  <c r="AE77" s="1"/>
  <c r="AJ77"/>
  <c r="AK77" s="1"/>
  <c r="AP77"/>
  <c r="AQ77" s="1"/>
  <c r="P78"/>
  <c r="V78"/>
  <c r="J79"/>
  <c r="P79"/>
  <c r="V79"/>
  <c r="AQ79"/>
  <c r="M80"/>
  <c r="S80"/>
  <c r="Y80"/>
  <c r="M81"/>
  <c r="S81"/>
  <c r="Y81"/>
  <c r="H84"/>
  <c r="E84" s="1"/>
  <c r="H148"/>
  <c r="E156"/>
  <c r="H155"/>
  <c r="M156"/>
  <c r="K148"/>
  <c r="K155"/>
  <c r="M155" s="1"/>
  <c r="N148"/>
  <c r="N155"/>
  <c r="S156"/>
  <c r="Q148"/>
  <c r="Q155"/>
  <c r="T148"/>
  <c r="T155"/>
  <c r="Y156"/>
  <c r="W148"/>
  <c r="W155"/>
  <c r="Y155" s="1"/>
  <c r="Z148"/>
  <c r="Z155"/>
  <c r="AB155" s="1"/>
  <c r="AA148"/>
  <c r="AG148"/>
  <c r="AM148"/>
  <c r="J157"/>
  <c r="H149"/>
  <c r="P157"/>
  <c r="N149"/>
  <c r="V157"/>
  <c r="T149"/>
  <c r="AC149"/>
  <c r="AC155"/>
  <c r="AF149"/>
  <c r="AF155"/>
  <c r="AH155" s="1"/>
  <c r="AI149"/>
  <c r="AI51" s="1"/>
  <c r="AI155"/>
  <c r="AK155" s="1"/>
  <c r="AL149"/>
  <c r="AL155"/>
  <c r="AN155" s="1"/>
  <c r="AO149"/>
  <c r="AO51" s="1"/>
  <c r="AO155"/>
  <c r="J158"/>
  <c r="I150"/>
  <c r="P158"/>
  <c r="O150"/>
  <c r="V158"/>
  <c r="U150"/>
  <c r="AQ158"/>
  <c r="AO150"/>
  <c r="AO52" s="1"/>
  <c r="M159"/>
  <c r="L152"/>
  <c r="S159"/>
  <c r="R152"/>
  <c r="Y159"/>
  <c r="X152"/>
  <c r="H153"/>
  <c r="E160"/>
  <c r="M160"/>
  <c r="K153"/>
  <c r="S160"/>
  <c r="Q153"/>
  <c r="Y160"/>
  <c r="W153"/>
  <c r="AA153"/>
  <c r="AG153"/>
  <c r="AM153"/>
  <c r="M98"/>
  <c r="AQ98"/>
  <c r="M119"/>
  <c r="S119"/>
  <c r="Y119"/>
  <c r="AQ126"/>
  <c r="V133"/>
  <c r="P140"/>
  <c r="V140"/>
  <c r="S155"/>
  <c r="AA152"/>
  <c r="AD152"/>
  <c r="AJ152"/>
  <c r="AQ159"/>
  <c r="AP152"/>
  <c r="J161"/>
  <c r="I154"/>
  <c r="P161"/>
  <c r="O154"/>
  <c r="V161"/>
  <c r="U154"/>
  <c r="AC154"/>
  <c r="E161"/>
  <c r="AQ161"/>
  <c r="AO154"/>
  <c r="P82"/>
  <c r="V82"/>
  <c r="M83"/>
  <c r="S83"/>
  <c r="Y83"/>
  <c r="J85"/>
  <c r="P85"/>
  <c r="V85"/>
  <c r="AQ85"/>
  <c r="M86"/>
  <c r="S86"/>
  <c r="Y86"/>
  <c r="AQ86"/>
  <c r="M87"/>
  <c r="S87"/>
  <c r="Y87"/>
  <c r="J88"/>
  <c r="P88"/>
  <c r="V88"/>
  <c r="J89"/>
  <c r="P89"/>
  <c r="V89"/>
  <c r="AQ89"/>
  <c r="M90"/>
  <c r="S90"/>
  <c r="Y90"/>
  <c r="AQ90"/>
  <c r="H91"/>
  <c r="K91"/>
  <c r="M91" s="1"/>
  <c r="Q91"/>
  <c r="S91" s="1"/>
  <c r="W91"/>
  <c r="Y91" s="1"/>
  <c r="AA91"/>
  <c r="AB91" s="1"/>
  <c r="AD91"/>
  <c r="AE91" s="1"/>
  <c r="AJ91"/>
  <c r="AK91" s="1"/>
  <c r="AP91"/>
  <c r="AQ91" s="1"/>
  <c r="M92"/>
  <c r="S92"/>
  <c r="Y92"/>
  <c r="J93"/>
  <c r="P93"/>
  <c r="V93"/>
  <c r="J94"/>
  <c r="P94"/>
  <c r="V94"/>
  <c r="AQ94"/>
  <c r="M95"/>
  <c r="S95"/>
  <c r="Y95"/>
  <c r="AQ95"/>
  <c r="M96"/>
  <c r="S96"/>
  <c r="Y96"/>
  <c r="F97"/>
  <c r="G97" s="1"/>
  <c r="J97"/>
  <c r="P97"/>
  <c r="V97"/>
  <c r="AQ97"/>
  <c r="I98"/>
  <c r="J98" s="1"/>
  <c r="O98"/>
  <c r="P98" s="1"/>
  <c r="U98"/>
  <c r="V98" s="1"/>
  <c r="J99"/>
  <c r="P99"/>
  <c r="V99"/>
  <c r="AQ99"/>
  <c r="M100"/>
  <c r="S100"/>
  <c r="Y100"/>
  <c r="AQ100"/>
  <c r="M101"/>
  <c r="S101"/>
  <c r="Y101"/>
  <c r="J102"/>
  <c r="P102"/>
  <c r="V102"/>
  <c r="J103"/>
  <c r="P103"/>
  <c r="V103"/>
  <c r="AQ103"/>
  <c r="M104"/>
  <c r="S104"/>
  <c r="Y104"/>
  <c r="AQ104"/>
  <c r="I105"/>
  <c r="L105"/>
  <c r="M105" s="1"/>
  <c r="O105"/>
  <c r="P105" s="1"/>
  <c r="U105"/>
  <c r="V105" s="1"/>
  <c r="AC105"/>
  <c r="AE105" s="1"/>
  <c r="AO105"/>
  <c r="AQ105" s="1"/>
  <c r="F106"/>
  <c r="G106" s="1"/>
  <c r="M106"/>
  <c r="S106"/>
  <c r="V106"/>
  <c r="Y106"/>
  <c r="S107"/>
  <c r="Y107"/>
  <c r="P108"/>
  <c r="V108"/>
  <c r="J109"/>
  <c r="P109"/>
  <c r="V109"/>
  <c r="F110"/>
  <c r="G110" s="1"/>
  <c r="M110"/>
  <c r="S110"/>
  <c r="V110"/>
  <c r="Y110"/>
  <c r="M111"/>
  <c r="S111"/>
  <c r="Y111"/>
  <c r="I112"/>
  <c r="J116"/>
  <c r="M117"/>
  <c r="S117"/>
  <c r="Y117"/>
  <c r="AQ117"/>
  <c r="M118"/>
  <c r="S118"/>
  <c r="Y118"/>
  <c r="I119"/>
  <c r="O119"/>
  <c r="P119" s="1"/>
  <c r="U119"/>
  <c r="V119" s="1"/>
  <c r="M120"/>
  <c r="S120"/>
  <c r="Y120"/>
  <c r="M121"/>
  <c r="S121"/>
  <c r="Y121"/>
  <c r="P122"/>
  <c r="V122"/>
  <c r="J123"/>
  <c r="P123"/>
  <c r="V123"/>
  <c r="AQ123"/>
  <c r="M124"/>
  <c r="S124"/>
  <c r="Y124"/>
  <c r="AQ124"/>
  <c r="M125"/>
  <c r="S125"/>
  <c r="Y125"/>
  <c r="AQ125"/>
  <c r="I126"/>
  <c r="L126"/>
  <c r="M126" s="1"/>
  <c r="O126"/>
  <c r="P126" s="1"/>
  <c r="R126"/>
  <c r="S126" s="1"/>
  <c r="U126"/>
  <c r="V126" s="1"/>
  <c r="X126"/>
  <c r="Y126" s="1"/>
  <c r="AQ127"/>
  <c r="M128"/>
  <c r="S128"/>
  <c r="Y128"/>
  <c r="AQ128"/>
  <c r="M129"/>
  <c r="S129"/>
  <c r="Y129"/>
  <c r="J130"/>
  <c r="P130"/>
  <c r="V130"/>
  <c r="J131"/>
  <c r="P131"/>
  <c r="V131"/>
  <c r="AQ131"/>
  <c r="M132"/>
  <c r="S132"/>
  <c r="Y132"/>
  <c r="H133"/>
  <c r="J133" s="1"/>
  <c r="K133"/>
  <c r="M133" s="1"/>
  <c r="Q133"/>
  <c r="S133" s="1"/>
  <c r="W133"/>
  <c r="Y133" s="1"/>
  <c r="AA133"/>
  <c r="AB133" s="1"/>
  <c r="AD133"/>
  <c r="AE133" s="1"/>
  <c r="AJ133"/>
  <c r="AK133" s="1"/>
  <c r="AP133"/>
  <c r="AQ133" s="1"/>
  <c r="P134"/>
  <c r="V134"/>
  <c r="J135"/>
  <c r="P135"/>
  <c r="V135"/>
  <c r="AQ135"/>
  <c r="M136"/>
  <c r="S136"/>
  <c r="Y136"/>
  <c r="AQ136"/>
  <c r="M137"/>
  <c r="S137"/>
  <c r="Y137"/>
  <c r="P138"/>
  <c r="V138"/>
  <c r="J139"/>
  <c r="P139"/>
  <c r="V139"/>
  <c r="H140"/>
  <c r="K140"/>
  <c r="M140" s="1"/>
  <c r="Q140"/>
  <c r="S140" s="1"/>
  <c r="W140"/>
  <c r="Y140" s="1"/>
  <c r="AA140"/>
  <c r="AB140" s="1"/>
  <c r="AD140"/>
  <c r="AE140" s="1"/>
  <c r="AJ140"/>
  <c r="AK140" s="1"/>
  <c r="AP140"/>
  <c r="P141"/>
  <c r="V141"/>
  <c r="J142"/>
  <c r="P142"/>
  <c r="V142"/>
  <c r="M143"/>
  <c r="S143"/>
  <c r="Y143"/>
  <c r="AQ143"/>
  <c r="M144"/>
  <c r="J155"/>
  <c r="P155"/>
  <c r="V155"/>
  <c r="AP155"/>
  <c r="J156"/>
  <c r="I148"/>
  <c r="P156"/>
  <c r="O148"/>
  <c r="V156"/>
  <c r="U148"/>
  <c r="AQ156"/>
  <c r="AO148"/>
  <c r="AO50" s="1"/>
  <c r="M157"/>
  <c r="L149"/>
  <c r="S157"/>
  <c r="R149"/>
  <c r="Y157"/>
  <c r="X149"/>
  <c r="AD149"/>
  <c r="AJ149"/>
  <c r="AQ157"/>
  <c r="AP149"/>
  <c r="M158"/>
  <c r="K150"/>
  <c r="S158"/>
  <c r="Q150"/>
  <c r="Y158"/>
  <c r="W150"/>
  <c r="AA150"/>
  <c r="AG150"/>
  <c r="AM150"/>
  <c r="J159"/>
  <c r="H152"/>
  <c r="P159"/>
  <c r="N152"/>
  <c r="V159"/>
  <c r="T152"/>
  <c r="J160"/>
  <c r="I153"/>
  <c r="P160"/>
  <c r="O153"/>
  <c r="V160"/>
  <c r="U153"/>
  <c r="AQ160"/>
  <c r="AO153"/>
  <c r="M161"/>
  <c r="K154"/>
  <c r="S161"/>
  <c r="Q154"/>
  <c r="Y161"/>
  <c r="W154"/>
  <c r="AA154"/>
  <c r="AG154"/>
  <c r="AM154"/>
  <c r="S144"/>
  <c r="Y144"/>
  <c r="P145"/>
  <c r="V145"/>
  <c r="J146"/>
  <c r="P146"/>
  <c r="V146"/>
  <c r="L148"/>
  <c r="R148"/>
  <c r="X148"/>
  <c r="AA149"/>
  <c r="AG149"/>
  <c r="AM149"/>
  <c r="H150"/>
  <c r="N150"/>
  <c r="T150"/>
  <c r="Z150"/>
  <c r="AC152"/>
  <c r="AF152"/>
  <c r="AI152"/>
  <c r="AL152"/>
  <c r="AO152"/>
  <c r="L153"/>
  <c r="R153"/>
  <c r="X153"/>
  <c r="H154"/>
  <c r="N154"/>
  <c r="T154"/>
  <c r="Z154"/>
  <c r="AD154"/>
  <c r="AJ154"/>
  <c r="AP154"/>
  <c r="H162"/>
  <c r="K162"/>
  <c r="M162" s="1"/>
  <c r="Q162"/>
  <c r="S162" s="1"/>
  <c r="W162"/>
  <c r="Y162" s="1"/>
  <c r="AA162"/>
  <c r="AB162" s="1"/>
  <c r="AD162"/>
  <c r="AE162" s="1"/>
  <c r="AJ162"/>
  <c r="AK162" s="1"/>
  <c r="P163"/>
  <c r="V163"/>
  <c r="J164"/>
  <c r="P164"/>
  <c r="V164"/>
  <c r="AQ164"/>
  <c r="M165"/>
  <c r="S165"/>
  <c r="Y165"/>
  <c r="AQ165"/>
  <c r="M166"/>
  <c r="S166"/>
  <c r="Y166"/>
  <c r="P167"/>
  <c r="V167"/>
  <c r="J168"/>
  <c r="P168"/>
  <c r="V168"/>
  <c r="AQ168"/>
  <c r="I169"/>
  <c r="J169" s="1"/>
  <c r="O169"/>
  <c r="P169" s="1"/>
  <c r="U169"/>
  <c r="V169" s="1"/>
  <c r="M170"/>
  <c r="S170"/>
  <c r="Y170"/>
  <c r="AQ170"/>
  <c r="M171"/>
  <c r="S171"/>
  <c r="Y171"/>
  <c r="P172"/>
  <c r="V172"/>
  <c r="J173"/>
  <c r="P173"/>
  <c r="V173"/>
  <c r="AQ173"/>
  <c r="M174"/>
  <c r="S174"/>
  <c r="Y174"/>
  <c r="AQ174"/>
  <c r="M175"/>
  <c r="S175"/>
  <c r="Y175"/>
  <c r="AQ175"/>
  <c r="H176"/>
  <c r="K176"/>
  <c r="M176" s="1"/>
  <c r="Q176"/>
  <c r="S176" s="1"/>
  <c r="W176"/>
  <c r="Y176" s="1"/>
  <c r="AA176"/>
  <c r="AB176" s="1"/>
  <c r="AD176"/>
  <c r="AE176" s="1"/>
  <c r="AJ176"/>
  <c r="AK176" s="1"/>
  <c r="AP176"/>
  <c r="P177"/>
  <c r="V177"/>
  <c r="J178"/>
  <c r="P178"/>
  <c r="V178"/>
  <c r="AQ178"/>
  <c r="M179"/>
  <c r="S179"/>
  <c r="Y179"/>
  <c r="AQ179"/>
  <c r="M180"/>
  <c r="S180"/>
  <c r="Y180"/>
  <c r="P181"/>
  <c r="V181"/>
  <c r="J182"/>
  <c r="P182"/>
  <c r="V182"/>
  <c r="H183"/>
  <c r="K183"/>
  <c r="Q183"/>
  <c r="W183"/>
  <c r="AA183"/>
  <c r="AB183" s="1"/>
  <c r="AD183"/>
  <c r="AE183" s="1"/>
  <c r="AJ183"/>
  <c r="AK183" s="1"/>
  <c r="AP183"/>
  <c r="AQ183" s="1"/>
  <c r="M184"/>
  <c r="S184"/>
  <c r="Y184"/>
  <c r="J185"/>
  <c r="P185"/>
  <c r="V185"/>
  <c r="J186"/>
  <c r="P186"/>
  <c r="V186"/>
  <c r="AQ186"/>
  <c r="M187"/>
  <c r="S187"/>
  <c r="Y187"/>
  <c r="AQ187"/>
  <c r="M188"/>
  <c r="S188"/>
  <c r="Y188"/>
  <c r="F189"/>
  <c r="G189" s="1"/>
  <c r="J189"/>
  <c r="P189"/>
  <c r="V189"/>
  <c r="AQ189"/>
  <c r="I190"/>
  <c r="J190" s="1"/>
  <c r="O190"/>
  <c r="P190" s="1"/>
  <c r="U190"/>
  <c r="V190" s="1"/>
  <c r="M191"/>
  <c r="S191"/>
  <c r="Y191"/>
  <c r="AQ191"/>
  <c r="M192"/>
  <c r="S192"/>
  <c r="Y192"/>
  <c r="P193"/>
  <c r="V193"/>
  <c r="J194"/>
  <c r="P194"/>
  <c r="V194"/>
  <c r="AQ194"/>
  <c r="M195"/>
  <c r="S195"/>
  <c r="Y195"/>
  <c r="AQ195"/>
  <c r="M196"/>
  <c r="S196"/>
  <c r="Y196"/>
  <c r="AQ196"/>
  <c r="J198"/>
  <c r="P198"/>
  <c r="V198"/>
  <c r="AC197"/>
  <c r="AI197"/>
  <c r="J199"/>
  <c r="P199"/>
  <c r="V199"/>
  <c r="AQ199"/>
  <c r="M200"/>
  <c r="S200"/>
  <c r="Y200"/>
  <c r="AQ200"/>
  <c r="M201"/>
  <c r="S201"/>
  <c r="Y201"/>
  <c r="P202"/>
  <c r="V202"/>
  <c r="J203"/>
  <c r="P203"/>
  <c r="V203"/>
  <c r="AQ203"/>
  <c r="H204"/>
  <c r="J204" s="1"/>
  <c r="K204"/>
  <c r="M204" s="1"/>
  <c r="Q204"/>
  <c r="S204" s="1"/>
  <c r="W204"/>
  <c r="Y204" s="1"/>
  <c r="AA204"/>
  <c r="AB204" s="1"/>
  <c r="AD204"/>
  <c r="AE204" s="1"/>
  <c r="AJ204"/>
  <c r="AK204" s="1"/>
  <c r="AP204"/>
  <c r="AQ204" s="1"/>
  <c r="M205"/>
  <c r="S205"/>
  <c r="Y205"/>
  <c r="J206"/>
  <c r="P206"/>
  <c r="V206"/>
  <c r="J207"/>
  <c r="P207"/>
  <c r="V207"/>
  <c r="AQ207"/>
  <c r="M208"/>
  <c r="S208"/>
  <c r="Y208"/>
  <c r="AQ208"/>
  <c r="M209"/>
  <c r="S209"/>
  <c r="Y209"/>
  <c r="F210"/>
  <c r="G210" s="1"/>
  <c r="J210"/>
  <c r="P210"/>
  <c r="V210"/>
  <c r="AQ210"/>
  <c r="I211"/>
  <c r="J211" s="1"/>
  <c r="O211"/>
  <c r="P211" s="1"/>
  <c r="U211"/>
  <c r="V211" s="1"/>
  <c r="AA211"/>
  <c r="AB211" s="1"/>
  <c r="AG211"/>
  <c r="AH211" s="1"/>
  <c r="AQ162"/>
  <c r="M169"/>
  <c r="S169"/>
  <c r="Y169"/>
  <c r="J176"/>
  <c r="P176"/>
  <c r="V176"/>
  <c r="AQ176"/>
  <c r="J183"/>
  <c r="M183"/>
  <c r="P183"/>
  <c r="S183"/>
  <c r="V183"/>
  <c r="Y183"/>
  <c r="M190"/>
  <c r="S190"/>
  <c r="Y190"/>
  <c r="AQ197"/>
  <c r="P204"/>
  <c r="V204"/>
  <c r="J225"/>
  <c r="P225"/>
  <c r="V225"/>
  <c r="J212"/>
  <c r="P212"/>
  <c r="V212"/>
  <c r="AQ212"/>
  <c r="M213"/>
  <c r="S213"/>
  <c r="Y213"/>
  <c r="AQ213"/>
  <c r="M214"/>
  <c r="S214"/>
  <c r="Y214"/>
  <c r="J215"/>
  <c r="P215"/>
  <c r="V215"/>
  <c r="J216"/>
  <c r="P216"/>
  <c r="V216"/>
  <c r="AQ216"/>
  <c r="M217"/>
  <c r="S217"/>
  <c r="Y217"/>
  <c r="AQ217"/>
  <c r="I218"/>
  <c r="L218"/>
  <c r="M218" s="1"/>
  <c r="O218"/>
  <c r="P218" s="1"/>
  <c r="R218"/>
  <c r="S218" s="1"/>
  <c r="U218"/>
  <c r="V218" s="1"/>
  <c r="AC218"/>
  <c r="AE218" s="1"/>
  <c r="AO218"/>
  <c r="AQ218" s="1"/>
  <c r="Y219"/>
  <c r="J220"/>
  <c r="P220"/>
  <c r="V220"/>
  <c r="J221"/>
  <c r="P221"/>
  <c r="V221"/>
  <c r="AQ221"/>
  <c r="M222"/>
  <c r="S222"/>
  <c r="Y222"/>
  <c r="AQ222"/>
  <c r="M223"/>
  <c r="S223"/>
  <c r="Y223"/>
  <c r="F224"/>
  <c r="G224" s="1"/>
  <c r="J224"/>
  <c r="P224"/>
  <c r="V224"/>
  <c r="AQ224"/>
  <c r="K225"/>
  <c r="M225" s="1"/>
  <c r="AA225"/>
  <c r="AB225" s="1"/>
  <c r="AD225"/>
  <c r="AE225" s="1"/>
  <c r="AG225"/>
  <c r="AH225" s="1"/>
  <c r="AJ225"/>
  <c r="AK225" s="1"/>
  <c r="AM225"/>
  <c r="AN225" s="1"/>
  <c r="AP225"/>
  <c r="AQ225" s="1"/>
  <c r="F226"/>
  <c r="G226" s="1"/>
  <c r="J226"/>
  <c r="P226"/>
  <c r="S226"/>
  <c r="V226"/>
  <c r="Y226"/>
  <c r="J228"/>
  <c r="P228"/>
  <c r="V228"/>
  <c r="Y228"/>
  <c r="AQ228"/>
  <c r="J229"/>
  <c r="P229"/>
  <c r="J230"/>
  <c r="P230"/>
  <c r="V230"/>
  <c r="AQ230"/>
  <c r="M231"/>
  <c r="S231"/>
  <c r="Y231"/>
  <c r="AQ231"/>
  <c r="J232"/>
  <c r="P232"/>
  <c r="V232"/>
  <c r="AQ232"/>
  <c r="M233"/>
  <c r="S233"/>
  <c r="Y233"/>
  <c r="AQ233"/>
  <c r="M234"/>
  <c r="S234"/>
  <c r="Y234"/>
  <c r="P235"/>
  <c r="V235"/>
  <c r="J236"/>
  <c r="P236"/>
  <c r="V236"/>
  <c r="AQ236"/>
  <c r="M237"/>
  <c r="S237"/>
  <c r="Y237"/>
  <c r="AQ237"/>
  <c r="M238"/>
  <c r="S238"/>
  <c r="Y238"/>
  <c r="J233"/>
  <c r="J235"/>
  <c r="J237"/>
  <c r="F234"/>
  <c r="G234" s="1"/>
  <c r="F236"/>
  <c r="G236" s="1"/>
  <c r="F238"/>
  <c r="G238" s="1"/>
  <c r="V59"/>
  <c r="F228"/>
  <c r="G228" s="1"/>
  <c r="F230"/>
  <c r="G230" s="1"/>
  <c r="M57"/>
  <c r="M58"/>
  <c r="V58"/>
  <c r="S59"/>
  <c r="Y59"/>
  <c r="M60"/>
  <c r="S60"/>
  <c r="V60"/>
  <c r="Y60"/>
  <c r="AQ60"/>
  <c r="M61"/>
  <c r="S61"/>
  <c r="Y61"/>
  <c r="AQ61"/>
  <c r="J62"/>
  <c r="P62"/>
  <c r="V62"/>
  <c r="E220"/>
  <c r="G220" s="1"/>
  <c r="F221"/>
  <c r="G221" s="1"/>
  <c r="E222"/>
  <c r="F223"/>
  <c r="G223" s="1"/>
  <c r="E211"/>
  <c r="F212"/>
  <c r="G212" s="1"/>
  <c r="E213"/>
  <c r="F214"/>
  <c r="G214" s="1"/>
  <c r="E215"/>
  <c r="G215" s="1"/>
  <c r="F216"/>
  <c r="G216" s="1"/>
  <c r="E217"/>
  <c r="F205"/>
  <c r="G205" s="1"/>
  <c r="E206"/>
  <c r="G206" s="1"/>
  <c r="F207"/>
  <c r="G207" s="1"/>
  <c r="E208"/>
  <c r="F209"/>
  <c r="G209" s="1"/>
  <c r="I197"/>
  <c r="K197"/>
  <c r="O197"/>
  <c r="P197" s="1"/>
  <c r="Q197"/>
  <c r="S197" s="1"/>
  <c r="U197"/>
  <c r="V197" s="1"/>
  <c r="W197"/>
  <c r="Y197" s="1"/>
  <c r="AA197"/>
  <c r="AB197" s="1"/>
  <c r="AG197"/>
  <c r="AH197" s="1"/>
  <c r="AM197"/>
  <c r="AN197" s="1"/>
  <c r="F198"/>
  <c r="G198" s="1"/>
  <c r="J200"/>
  <c r="J202"/>
  <c r="F199"/>
  <c r="G199" s="1"/>
  <c r="F201"/>
  <c r="G201" s="1"/>
  <c r="F203"/>
  <c r="G203" s="1"/>
  <c r="J191"/>
  <c r="J193"/>
  <c r="J195"/>
  <c r="F190"/>
  <c r="G190" s="1"/>
  <c r="F192"/>
  <c r="G192" s="1"/>
  <c r="F194"/>
  <c r="G194" s="1"/>
  <c r="F196"/>
  <c r="G196" s="1"/>
  <c r="F184"/>
  <c r="G184" s="1"/>
  <c r="E185"/>
  <c r="G185" s="1"/>
  <c r="F186"/>
  <c r="G186" s="1"/>
  <c r="E187"/>
  <c r="F188"/>
  <c r="G188" s="1"/>
  <c r="J177"/>
  <c r="J179"/>
  <c r="J181"/>
  <c r="F176"/>
  <c r="F178"/>
  <c r="G178" s="1"/>
  <c r="F180"/>
  <c r="G180" s="1"/>
  <c r="F182"/>
  <c r="G182" s="1"/>
  <c r="J170"/>
  <c r="J172"/>
  <c r="J174"/>
  <c r="F169"/>
  <c r="G169" s="1"/>
  <c r="F171"/>
  <c r="G171" s="1"/>
  <c r="F173"/>
  <c r="G173" s="1"/>
  <c r="F175"/>
  <c r="G175" s="1"/>
  <c r="J163"/>
  <c r="J165"/>
  <c r="J167"/>
  <c r="F162"/>
  <c r="F164"/>
  <c r="G164" s="1"/>
  <c r="F166"/>
  <c r="G166" s="1"/>
  <c r="F168"/>
  <c r="G168" s="1"/>
  <c r="F156"/>
  <c r="G156" s="1"/>
  <c r="E157"/>
  <c r="F158"/>
  <c r="G158" s="1"/>
  <c r="E159"/>
  <c r="F160"/>
  <c r="G160" s="1"/>
  <c r="F148"/>
  <c r="E149"/>
  <c r="F150"/>
  <c r="E152"/>
  <c r="F153"/>
  <c r="J141"/>
  <c r="J143"/>
  <c r="J145"/>
  <c r="F142"/>
  <c r="G142" s="1"/>
  <c r="F144"/>
  <c r="G144" s="1"/>
  <c r="F146"/>
  <c r="G146" s="1"/>
  <c r="E133"/>
  <c r="J134"/>
  <c r="J136"/>
  <c r="J138"/>
  <c r="F135"/>
  <c r="G135" s="1"/>
  <c r="F137"/>
  <c r="G137" s="1"/>
  <c r="F139"/>
  <c r="G139" s="1"/>
  <c r="E128"/>
  <c r="G128" s="1"/>
  <c r="F129"/>
  <c r="G129" s="1"/>
  <c r="E130"/>
  <c r="F131"/>
  <c r="G131" s="1"/>
  <c r="J120"/>
  <c r="J122"/>
  <c r="J124"/>
  <c r="F121"/>
  <c r="G121" s="1"/>
  <c r="F123"/>
  <c r="G123" s="1"/>
  <c r="F125"/>
  <c r="G125" s="1"/>
  <c r="J113"/>
  <c r="J115"/>
  <c r="J117"/>
  <c r="F114"/>
  <c r="G114" s="1"/>
  <c r="F116"/>
  <c r="G116" s="1"/>
  <c r="F118"/>
  <c r="G118" s="1"/>
  <c r="J106"/>
  <c r="J108"/>
  <c r="J110"/>
  <c r="F109"/>
  <c r="G109" s="1"/>
  <c r="F99"/>
  <c r="G99" s="1"/>
  <c r="E100"/>
  <c r="F101"/>
  <c r="G101" s="1"/>
  <c r="E102"/>
  <c r="G102" s="1"/>
  <c r="F103"/>
  <c r="G103" s="1"/>
  <c r="E104"/>
  <c r="F98"/>
  <c r="F92"/>
  <c r="G92" s="1"/>
  <c r="E93"/>
  <c r="G93" s="1"/>
  <c r="F94"/>
  <c r="G94" s="1"/>
  <c r="E95"/>
  <c r="G95" s="1"/>
  <c r="F96"/>
  <c r="G96" s="1"/>
  <c r="F91"/>
  <c r="F85"/>
  <c r="G85" s="1"/>
  <c r="E86"/>
  <c r="F87"/>
  <c r="G87" s="1"/>
  <c r="E88"/>
  <c r="G88" s="1"/>
  <c r="F89"/>
  <c r="G89" s="1"/>
  <c r="E90"/>
  <c r="G90" s="1"/>
  <c r="E77"/>
  <c r="J78"/>
  <c r="J80"/>
  <c r="J82"/>
  <c r="F79"/>
  <c r="G79" s="1"/>
  <c r="F81"/>
  <c r="G81" s="1"/>
  <c r="J73"/>
  <c r="J66" s="1"/>
  <c r="J75"/>
  <c r="J68" s="1"/>
  <c r="F72"/>
  <c r="G72" s="1"/>
  <c r="F74"/>
  <c r="F76"/>
  <c r="E60"/>
  <c r="F61"/>
  <c r="G61" s="1"/>
  <c r="AC43"/>
  <c r="AF43"/>
  <c r="AL43"/>
  <c r="C14" i="8"/>
  <c r="D14" s="1"/>
  <c r="C19"/>
  <c r="D19" s="1"/>
  <c r="D5"/>
  <c r="AL51" i="13" l="1"/>
  <c r="AK242"/>
  <c r="AJ11"/>
  <c r="C24" i="8"/>
  <c r="AQ50" i="13"/>
  <c r="AQ112"/>
  <c r="AK70"/>
  <c r="AN56"/>
  <c r="AM245"/>
  <c r="AM14" s="1"/>
  <c r="AK58"/>
  <c r="AJ51"/>
  <c r="AJ241" s="1"/>
  <c r="S112"/>
  <c r="F69"/>
  <c r="G76"/>
  <c r="AQ154"/>
  <c r="AE154"/>
  <c r="T55"/>
  <c r="H55"/>
  <c r="S153"/>
  <c r="AO53"/>
  <c r="AC53"/>
  <c r="T52"/>
  <c r="H52"/>
  <c r="AH149"/>
  <c r="AN154"/>
  <c r="AA55"/>
  <c r="AH150"/>
  <c r="Y150"/>
  <c r="S150"/>
  <c r="M150"/>
  <c r="AQ149"/>
  <c r="AK149"/>
  <c r="Y149"/>
  <c r="S149"/>
  <c r="L51"/>
  <c r="I50"/>
  <c r="AO55"/>
  <c r="U55"/>
  <c r="O55"/>
  <c r="I55"/>
  <c r="AP53"/>
  <c r="AJ53"/>
  <c r="AK152"/>
  <c r="AB152"/>
  <c r="AH153"/>
  <c r="W54"/>
  <c r="Q54"/>
  <c r="K54"/>
  <c r="Y152"/>
  <c r="S152"/>
  <c r="M152"/>
  <c r="AQ150"/>
  <c r="I52"/>
  <c r="V149"/>
  <c r="P149"/>
  <c r="J149"/>
  <c r="AN148"/>
  <c r="AB148"/>
  <c r="Z50"/>
  <c r="Z43" s="1"/>
  <c r="W50"/>
  <c r="N50"/>
  <c r="K50"/>
  <c r="H50"/>
  <c r="AK57"/>
  <c r="AJ56"/>
  <c r="AK56" s="1"/>
  <c r="AQ69"/>
  <c r="S69"/>
  <c r="AQ68"/>
  <c r="S68"/>
  <c r="AQ67"/>
  <c r="P67"/>
  <c r="V66"/>
  <c r="S65"/>
  <c r="AQ64"/>
  <c r="S64"/>
  <c r="V69"/>
  <c r="J69"/>
  <c r="P68"/>
  <c r="Y67"/>
  <c r="M67"/>
  <c r="Y66"/>
  <c r="M66"/>
  <c r="V65"/>
  <c r="J65"/>
  <c r="P64"/>
  <c r="G104"/>
  <c r="G159"/>
  <c r="G233"/>
  <c r="G213"/>
  <c r="G208"/>
  <c r="G179"/>
  <c r="G117"/>
  <c r="G113"/>
  <c r="G195"/>
  <c r="AK197"/>
  <c r="G111"/>
  <c r="G130"/>
  <c r="G124"/>
  <c r="G170"/>
  <c r="G174"/>
  <c r="G60"/>
  <c r="F66"/>
  <c r="G66" s="1"/>
  <c r="F65"/>
  <c r="F68"/>
  <c r="F67"/>
  <c r="G74"/>
  <c r="G67" s="1"/>
  <c r="AK154"/>
  <c r="Z55"/>
  <c r="N55"/>
  <c r="Y153"/>
  <c r="M153"/>
  <c r="AN152"/>
  <c r="AH152"/>
  <c r="Z52"/>
  <c r="N52"/>
  <c r="AN149"/>
  <c r="AB149"/>
  <c r="AH154"/>
  <c r="Y154"/>
  <c r="S154"/>
  <c r="M154"/>
  <c r="AQ153"/>
  <c r="V153"/>
  <c r="P153"/>
  <c r="J153"/>
  <c r="V152"/>
  <c r="P152"/>
  <c r="J152"/>
  <c r="AN150"/>
  <c r="AE149"/>
  <c r="AC55"/>
  <c r="AD53"/>
  <c r="AD46" s="1"/>
  <c r="AN153"/>
  <c r="AB153"/>
  <c r="H54"/>
  <c r="AO37"/>
  <c r="AO241" s="1"/>
  <c r="AO10" s="1"/>
  <c r="AC51"/>
  <c r="AC44" s="1"/>
  <c r="AH148"/>
  <c r="T50"/>
  <c r="Q50"/>
  <c r="E67"/>
  <c r="Y69"/>
  <c r="M69"/>
  <c r="Y68"/>
  <c r="M68"/>
  <c r="V67"/>
  <c r="J67"/>
  <c r="P66"/>
  <c r="Y65"/>
  <c r="M65"/>
  <c r="Y64"/>
  <c r="M64"/>
  <c r="P69"/>
  <c r="V68"/>
  <c r="S67"/>
  <c r="S66"/>
  <c r="AQ65"/>
  <c r="P65"/>
  <c r="V64"/>
  <c r="G187"/>
  <c r="G222"/>
  <c r="G217"/>
  <c r="G191"/>
  <c r="G100"/>
  <c r="G86"/>
  <c r="G200"/>
  <c r="G161"/>
  <c r="E65"/>
  <c r="G219"/>
  <c r="G167"/>
  <c r="G132"/>
  <c r="G122"/>
  <c r="G157"/>
  <c r="E69"/>
  <c r="G232"/>
  <c r="G62"/>
  <c r="G59"/>
  <c r="G57"/>
  <c r="G73"/>
  <c r="AI53"/>
  <c r="AK53" s="1"/>
  <c r="G75"/>
  <c r="G68" s="1"/>
  <c r="AJ47"/>
  <c r="AK54"/>
  <c r="AJ46"/>
  <c r="AJ39" s="1"/>
  <c r="AM52"/>
  <c r="AM38" s="1"/>
  <c r="AM242" s="1"/>
  <c r="AM11" s="1"/>
  <c r="AP51"/>
  <c r="AQ51" s="1"/>
  <c r="AI241"/>
  <c r="AI10" s="1"/>
  <c r="AM50"/>
  <c r="AM43" s="1"/>
  <c r="Z48"/>
  <c r="Z41" s="1"/>
  <c r="Z247" s="1"/>
  <c r="Z16" s="1"/>
  <c r="N48"/>
  <c r="N41" s="1"/>
  <c r="N247" s="1"/>
  <c r="N16" s="1"/>
  <c r="AO48"/>
  <c r="AO41" s="1"/>
  <c r="AO247" s="1"/>
  <c r="AO16" s="1"/>
  <c r="E16" s="1"/>
  <c r="AP46"/>
  <c r="AP39" s="1"/>
  <c r="AP245" s="1"/>
  <c r="AP14" s="1"/>
  <c r="AQ53"/>
  <c r="Q47"/>
  <c r="Q40" s="1"/>
  <c r="Q246" s="1"/>
  <c r="Q15" s="1"/>
  <c r="K47"/>
  <c r="K40" s="1"/>
  <c r="K246" s="1"/>
  <c r="K15" s="1"/>
  <c r="T48"/>
  <c r="T41" s="1"/>
  <c r="T247" s="1"/>
  <c r="T16" s="1"/>
  <c r="H48"/>
  <c r="H41" s="1"/>
  <c r="H247" s="1"/>
  <c r="H16" s="1"/>
  <c r="AA48"/>
  <c r="AB55"/>
  <c r="AC48"/>
  <c r="AC41" s="1"/>
  <c r="AC247" s="1"/>
  <c r="AC16" s="1"/>
  <c r="AM36"/>
  <c r="AM240" s="1"/>
  <c r="AN43"/>
  <c r="AD55"/>
  <c r="AM54"/>
  <c r="AM47" s="1"/>
  <c r="AM40" s="1"/>
  <c r="AM246" s="1"/>
  <c r="AM15" s="1"/>
  <c r="L50"/>
  <c r="O50"/>
  <c r="O43" s="1"/>
  <c r="R50"/>
  <c r="X50"/>
  <c r="X43" s="1"/>
  <c r="AA52"/>
  <c r="AA45" s="1"/>
  <c r="AA38" s="1"/>
  <c r="AA242" s="1"/>
  <c r="AA11" s="1"/>
  <c r="AG52"/>
  <c r="AG45" s="1"/>
  <c r="AG38" s="1"/>
  <c r="AG242" s="1"/>
  <c r="AG11" s="1"/>
  <c r="W55"/>
  <c r="Q55"/>
  <c r="S55" s="1"/>
  <c r="K55"/>
  <c r="AF51"/>
  <c r="AF44" s="1"/>
  <c r="AM55"/>
  <c r="AM48" s="1"/>
  <c r="AN48" s="1"/>
  <c r="X54"/>
  <c r="R54"/>
  <c r="S54" s="1"/>
  <c r="L54"/>
  <c r="L47" s="1"/>
  <c r="R53"/>
  <c r="AA53"/>
  <c r="AA46" s="1"/>
  <c r="AA39" s="1"/>
  <c r="AA245" s="1"/>
  <c r="AA14" s="1"/>
  <c r="AL53"/>
  <c r="N51"/>
  <c r="N44" s="1"/>
  <c r="H51"/>
  <c r="H53"/>
  <c r="N53"/>
  <c r="AG51"/>
  <c r="AG44" s="1"/>
  <c r="AG37" s="1"/>
  <c r="AG241" s="1"/>
  <c r="AG10" s="1"/>
  <c r="AA51"/>
  <c r="AA44" s="1"/>
  <c r="AA37" s="1"/>
  <c r="AA241" s="1"/>
  <c r="AA10" s="1"/>
  <c r="AM51"/>
  <c r="AM37" s="1"/>
  <c r="AD43"/>
  <c r="AE50"/>
  <c r="AE43"/>
  <c r="AG55"/>
  <c r="AG48" s="1"/>
  <c r="AH48" s="1"/>
  <c r="AG54"/>
  <c r="AG47" s="1"/>
  <c r="AA54"/>
  <c r="O52"/>
  <c r="P52" s="1"/>
  <c r="R51"/>
  <c r="R44" s="1"/>
  <c r="R37" s="1"/>
  <c r="R241" s="1"/>
  <c r="U50"/>
  <c r="U52"/>
  <c r="X51"/>
  <c r="AA50"/>
  <c r="AA43" s="1"/>
  <c r="AG50"/>
  <c r="AG43" s="1"/>
  <c r="AO54"/>
  <c r="AO47" s="1"/>
  <c r="AP55"/>
  <c r="AJ55"/>
  <c r="AK55" s="1"/>
  <c r="U54"/>
  <c r="O54"/>
  <c r="O47" s="1"/>
  <c r="L53"/>
  <c r="X53"/>
  <c r="AD51"/>
  <c r="AD44" s="1"/>
  <c r="AD37" s="1"/>
  <c r="AD241" s="1"/>
  <c r="AD10" s="1"/>
  <c r="T51"/>
  <c r="I54"/>
  <c r="J54" s="1"/>
  <c r="T53"/>
  <c r="AF53"/>
  <c r="AF46" s="1"/>
  <c r="W52"/>
  <c r="W45" s="1"/>
  <c r="Q52"/>
  <c r="K52"/>
  <c r="K45" s="1"/>
  <c r="AO46"/>
  <c r="AP38"/>
  <c r="W43"/>
  <c r="W36" s="1"/>
  <c r="W240" s="1"/>
  <c r="W9" s="1"/>
  <c r="W26" s="1"/>
  <c r="W46"/>
  <c r="W39" s="1"/>
  <c r="W245" s="1"/>
  <c r="W14" s="1"/>
  <c r="X44"/>
  <c r="X45"/>
  <c r="X48"/>
  <c r="W47"/>
  <c r="W40" s="1"/>
  <c r="W246" s="1"/>
  <c r="W15" s="1"/>
  <c r="T43"/>
  <c r="T36" s="1"/>
  <c r="T240" s="1"/>
  <c r="T9" s="1"/>
  <c r="T26" s="1"/>
  <c r="T46"/>
  <c r="T39" s="1"/>
  <c r="T245" s="1"/>
  <c r="T14" s="1"/>
  <c r="T45"/>
  <c r="U44"/>
  <c r="T47"/>
  <c r="T40" s="1"/>
  <c r="T246" s="1"/>
  <c r="T15" s="1"/>
  <c r="R47"/>
  <c r="Q43"/>
  <c r="Q36" s="1"/>
  <c r="Q240" s="1"/>
  <c r="Q9" s="1"/>
  <c r="Q26" s="1"/>
  <c r="Q46"/>
  <c r="Q39" s="1"/>
  <c r="Q245" s="1"/>
  <c r="Q14" s="1"/>
  <c r="R45"/>
  <c r="R48"/>
  <c r="R41" s="1"/>
  <c r="R247" s="1"/>
  <c r="R16" s="1"/>
  <c r="N45"/>
  <c r="N38" s="1"/>
  <c r="N242" s="1"/>
  <c r="N11" s="1"/>
  <c r="N43"/>
  <c r="N46"/>
  <c r="N39" s="1"/>
  <c r="N245" s="1"/>
  <c r="N14" s="1"/>
  <c r="O44"/>
  <c r="O37" s="1"/>
  <c r="O241" s="1"/>
  <c r="O45"/>
  <c r="N47"/>
  <c r="N40" s="1"/>
  <c r="N246" s="1"/>
  <c r="N15" s="1"/>
  <c r="L44"/>
  <c r="L48"/>
  <c r="L41" s="1"/>
  <c r="L247" s="1"/>
  <c r="L16" s="1"/>
  <c r="K46"/>
  <c r="K39" s="1"/>
  <c r="K245" s="1"/>
  <c r="K14" s="1"/>
  <c r="K43"/>
  <c r="I44"/>
  <c r="J52"/>
  <c r="AE56"/>
  <c r="AN55"/>
  <c r="AN50"/>
  <c r="AH55"/>
  <c r="AH50"/>
  <c r="AN211"/>
  <c r="AE197"/>
  <c r="AE190"/>
  <c r="AN169"/>
  <c r="AH169"/>
  <c r="AB169"/>
  <c r="AE152"/>
  <c r="AE155"/>
  <c r="AB154"/>
  <c r="AB150"/>
  <c r="E98"/>
  <c r="G98" s="1"/>
  <c r="AL46"/>
  <c r="AN53"/>
  <c r="AM63"/>
  <c r="AN63" s="1"/>
  <c r="AL47"/>
  <c r="AG63"/>
  <c r="AH53"/>
  <c r="AF47"/>
  <c r="AH54"/>
  <c r="AH51"/>
  <c r="AC46"/>
  <c r="AE53"/>
  <c r="AC47"/>
  <c r="AE54"/>
  <c r="AE51"/>
  <c r="AA63"/>
  <c r="Z46"/>
  <c r="Z45"/>
  <c r="M54"/>
  <c r="I48"/>
  <c r="J55"/>
  <c r="U48"/>
  <c r="V55"/>
  <c r="O48"/>
  <c r="P55"/>
  <c r="E105"/>
  <c r="AF63"/>
  <c r="E126"/>
  <c r="AC63"/>
  <c r="U47"/>
  <c r="V54"/>
  <c r="I47"/>
  <c r="Q45"/>
  <c r="Q38" s="1"/>
  <c r="Q242" s="1"/>
  <c r="Q11" s="1"/>
  <c r="S52"/>
  <c r="P51"/>
  <c r="P50"/>
  <c r="U46"/>
  <c r="V53"/>
  <c r="O46"/>
  <c r="P53"/>
  <c r="Q44"/>
  <c r="Q37" s="1"/>
  <c r="Q241" s="1"/>
  <c r="Q10" s="1"/>
  <c r="S51"/>
  <c r="K44"/>
  <c r="K37" s="1"/>
  <c r="K241" s="1"/>
  <c r="K10" s="1"/>
  <c r="M51"/>
  <c r="Y50"/>
  <c r="R43"/>
  <c r="S50"/>
  <c r="L43"/>
  <c r="M50"/>
  <c r="P54"/>
  <c r="Y52"/>
  <c r="T44"/>
  <c r="T37" s="1"/>
  <c r="T241" s="1"/>
  <c r="T10" s="1"/>
  <c r="V51"/>
  <c r="H44"/>
  <c r="J51"/>
  <c r="AD39"/>
  <c r="AD245" s="1"/>
  <c r="AD14" s="1"/>
  <c r="AM41"/>
  <c r="F183"/>
  <c r="R147"/>
  <c r="S148"/>
  <c r="AQ155"/>
  <c r="F155"/>
  <c r="F140"/>
  <c r="F133"/>
  <c r="G133" s="1"/>
  <c r="J112"/>
  <c r="F112"/>
  <c r="G112" s="1"/>
  <c r="J105"/>
  <c r="F105"/>
  <c r="G105" s="1"/>
  <c r="J154"/>
  <c r="F154"/>
  <c r="AM147"/>
  <c r="AG147"/>
  <c r="AA147"/>
  <c r="E55"/>
  <c r="K48"/>
  <c r="AQ46"/>
  <c r="AO39"/>
  <c r="AQ39" s="1"/>
  <c r="T38"/>
  <c r="T242" s="1"/>
  <c r="T11" s="1"/>
  <c r="H45"/>
  <c r="U37"/>
  <c r="U241" s="1"/>
  <c r="N36"/>
  <c r="N240" s="1"/>
  <c r="N9" s="1"/>
  <c r="N26" s="1"/>
  <c r="H47"/>
  <c r="E54"/>
  <c r="R38"/>
  <c r="R242" s="1"/>
  <c r="J84"/>
  <c r="F84"/>
  <c r="G84" s="1"/>
  <c r="X41"/>
  <c r="X247" s="1"/>
  <c r="X16" s="1"/>
  <c r="O38"/>
  <c r="O242" s="1"/>
  <c r="O11" s="1"/>
  <c r="P45"/>
  <c r="I45"/>
  <c r="E218"/>
  <c r="E245" s="1"/>
  <c r="E225"/>
  <c r="E183"/>
  <c r="E176"/>
  <c r="G176" s="1"/>
  <c r="E162"/>
  <c r="G162" s="1"/>
  <c r="E150"/>
  <c r="G150" s="1"/>
  <c r="E140"/>
  <c r="E91"/>
  <c r="G91" s="1"/>
  <c r="V154"/>
  <c r="P154"/>
  <c r="AQ152"/>
  <c r="J162"/>
  <c r="AP147"/>
  <c r="AJ147"/>
  <c r="J140"/>
  <c r="V150"/>
  <c r="P150"/>
  <c r="J150"/>
  <c r="AL147"/>
  <c r="AI147"/>
  <c r="T147"/>
  <c r="Q147"/>
  <c r="J91"/>
  <c r="U63"/>
  <c r="E56"/>
  <c r="T63"/>
  <c r="N63"/>
  <c r="AG40"/>
  <c r="AG246" s="1"/>
  <c r="AG15" s="1"/>
  <c r="F225"/>
  <c r="J218"/>
  <c r="F218"/>
  <c r="F245" s="1"/>
  <c r="F204"/>
  <c r="Y148"/>
  <c r="X147"/>
  <c r="M148"/>
  <c r="L147"/>
  <c r="M149"/>
  <c r="F149"/>
  <c r="G149" s="1"/>
  <c r="AO147"/>
  <c r="AQ148"/>
  <c r="V148"/>
  <c r="U147"/>
  <c r="P148"/>
  <c r="O147"/>
  <c r="J148"/>
  <c r="I147"/>
  <c r="J126"/>
  <c r="F126"/>
  <c r="G126" s="1"/>
  <c r="J119"/>
  <c r="F119"/>
  <c r="G119" s="1"/>
  <c r="H147"/>
  <c r="E148"/>
  <c r="G148" s="1"/>
  <c r="F77"/>
  <c r="G77" s="1"/>
  <c r="R40"/>
  <c r="R246" s="1"/>
  <c r="R15" s="1"/>
  <c r="S47"/>
  <c r="L37"/>
  <c r="L241" s="1"/>
  <c r="M44"/>
  <c r="K36"/>
  <c r="K240" s="1"/>
  <c r="K9" s="1"/>
  <c r="K26" s="1"/>
  <c r="J56"/>
  <c r="F56"/>
  <c r="G56" s="1"/>
  <c r="Q63"/>
  <c r="AP63"/>
  <c r="AQ63" s="1"/>
  <c r="X63"/>
  <c r="R63"/>
  <c r="L63"/>
  <c r="E53"/>
  <c r="H46"/>
  <c r="X37"/>
  <c r="X241" s="1"/>
  <c r="X10" s="1"/>
  <c r="I37"/>
  <c r="I241" s="1"/>
  <c r="I10" s="1"/>
  <c r="J44"/>
  <c r="U41"/>
  <c r="U247" s="1"/>
  <c r="V48"/>
  <c r="I41"/>
  <c r="I247" s="1"/>
  <c r="I16" s="1"/>
  <c r="J48"/>
  <c r="X38"/>
  <c r="X242" s="1"/>
  <c r="E197"/>
  <c r="F211"/>
  <c r="G211" s="1"/>
  <c r="E204"/>
  <c r="E154"/>
  <c r="F152"/>
  <c r="G152" s="1"/>
  <c r="AD147"/>
  <c r="E153"/>
  <c r="G153" s="1"/>
  <c r="AF147"/>
  <c r="AC147"/>
  <c r="Z147"/>
  <c r="W147"/>
  <c r="N147"/>
  <c r="K147"/>
  <c r="E155"/>
  <c r="Z63"/>
  <c r="O63"/>
  <c r="W63"/>
  <c r="W49" s="1"/>
  <c r="K63"/>
  <c r="AD63"/>
  <c r="AD49" s="1"/>
  <c r="M197"/>
  <c r="J197"/>
  <c r="F197"/>
  <c r="AM35"/>
  <c r="AF36"/>
  <c r="AC36"/>
  <c r="Z36"/>
  <c r="AL36"/>
  <c r="AO36"/>
  <c r="AO240" s="1"/>
  <c r="AO9" s="1"/>
  <c r="D24" i="8"/>
  <c r="AM9" i="13" l="1"/>
  <c r="AK241"/>
  <c r="AJ10"/>
  <c r="AP242"/>
  <c r="AP11" s="1"/>
  <c r="AM28"/>
  <c r="AN51"/>
  <c r="AM241"/>
  <c r="AM10" s="1"/>
  <c r="AM8" s="1"/>
  <c r="G65"/>
  <c r="AK51"/>
  <c r="G225"/>
  <c r="G197"/>
  <c r="AO27"/>
  <c r="AB52"/>
  <c r="V147"/>
  <c r="W38"/>
  <c r="W242" s="1"/>
  <c r="W11" s="1"/>
  <c r="Y45"/>
  <c r="N37"/>
  <c r="N241" s="1"/>
  <c r="N10" s="1"/>
  <c r="P44"/>
  <c r="Q49"/>
  <c r="M48"/>
  <c r="AG41"/>
  <c r="AB53"/>
  <c r="AN54"/>
  <c r="Q48"/>
  <c r="Z49"/>
  <c r="K38"/>
  <c r="K242" s="1"/>
  <c r="K11" s="1"/>
  <c r="K42"/>
  <c r="AO40"/>
  <c r="AO246" s="1"/>
  <c r="AO15" s="1"/>
  <c r="AO42"/>
  <c r="M47"/>
  <c r="L40"/>
  <c r="L246" s="1"/>
  <c r="L15" s="1"/>
  <c r="V247"/>
  <c r="U16"/>
  <c r="O10"/>
  <c r="V241"/>
  <c r="U10"/>
  <c r="AJ14"/>
  <c r="AJ29" s="1"/>
  <c r="AM27"/>
  <c r="AJ40"/>
  <c r="AJ246" s="1"/>
  <c r="G204"/>
  <c r="G154"/>
  <c r="G155"/>
  <c r="G183"/>
  <c r="G69"/>
  <c r="M241"/>
  <c r="N27" s="1"/>
  <c r="L10"/>
  <c r="Y242"/>
  <c r="X11"/>
  <c r="S241"/>
  <c r="T27" s="1"/>
  <c r="R10"/>
  <c r="S242"/>
  <c r="T28" s="1"/>
  <c r="R11"/>
  <c r="AM26"/>
  <c r="L49"/>
  <c r="X49"/>
  <c r="G218"/>
  <c r="T49"/>
  <c r="AK147"/>
  <c r="N42"/>
  <c r="T42"/>
  <c r="G140"/>
  <c r="AB50"/>
  <c r="V44"/>
  <c r="AI49"/>
  <c r="AG42"/>
  <c r="AG36"/>
  <c r="AJ36"/>
  <c r="AJ240" s="1"/>
  <c r="AJ9" s="1"/>
  <c r="AJ8" s="1"/>
  <c r="AB48"/>
  <c r="AA41"/>
  <c r="M246"/>
  <c r="N30" s="1"/>
  <c r="AL49"/>
  <c r="AO49"/>
  <c r="AG49"/>
  <c r="AM49"/>
  <c r="AJ48"/>
  <c r="AJ41" s="1"/>
  <c r="AA36"/>
  <c r="U45"/>
  <c r="V52"/>
  <c r="AA47"/>
  <c r="AB54"/>
  <c r="AD36"/>
  <c r="AE36" s="1"/>
  <c r="AD48"/>
  <c r="AE55"/>
  <c r="AB36"/>
  <c r="K49"/>
  <c r="S246"/>
  <c r="T30" s="1"/>
  <c r="N49"/>
  <c r="U49"/>
  <c r="P242"/>
  <c r="Q28" s="1"/>
  <c r="AC49"/>
  <c r="AF49"/>
  <c r="AA49"/>
  <c r="AH43"/>
  <c r="AM42"/>
  <c r="AB43"/>
  <c r="P63"/>
  <c r="O49"/>
  <c r="S63"/>
  <c r="R49"/>
  <c r="AP49"/>
  <c r="AJ49"/>
  <c r="AK49" s="1"/>
  <c r="AN41"/>
  <c r="AM247"/>
  <c r="AH41"/>
  <c r="AG247"/>
  <c r="F54"/>
  <c r="G54" s="1"/>
  <c r="AO245"/>
  <c r="AO14" s="1"/>
  <c r="AQ14" s="1"/>
  <c r="AN36"/>
  <c r="AL240"/>
  <c r="AH36"/>
  <c r="AF240"/>
  <c r="AF9" s="1"/>
  <c r="AF26" s="1"/>
  <c r="AH52"/>
  <c r="AC240"/>
  <c r="AC9" s="1"/>
  <c r="AC26" s="1"/>
  <c r="AE52"/>
  <c r="AB51"/>
  <c r="Z240"/>
  <c r="Z9" s="1"/>
  <c r="Z26" s="1"/>
  <c r="V10"/>
  <c r="V27" s="1"/>
  <c r="S10"/>
  <c r="S27" s="1"/>
  <c r="S11"/>
  <c r="S28" s="1"/>
  <c r="P10"/>
  <c r="P27" s="1"/>
  <c r="M55"/>
  <c r="J247"/>
  <c r="AN147"/>
  <c r="AH147"/>
  <c r="AE147"/>
  <c r="AB147"/>
  <c r="S44"/>
  <c r="Q42"/>
  <c r="S45"/>
  <c r="AL37"/>
  <c r="AL241" s="1"/>
  <c r="AL40"/>
  <c r="AN47"/>
  <c r="AL39"/>
  <c r="AN46"/>
  <c r="AK47"/>
  <c r="AK46"/>
  <c r="AF37"/>
  <c r="AH44"/>
  <c r="AF40"/>
  <c r="AH47"/>
  <c r="AF39"/>
  <c r="AH46"/>
  <c r="AH63"/>
  <c r="AC37"/>
  <c r="AE44"/>
  <c r="AC40"/>
  <c r="AE47"/>
  <c r="AC39"/>
  <c r="AE46"/>
  <c r="AE63"/>
  <c r="Z39"/>
  <c r="AB46"/>
  <c r="AB63"/>
  <c r="Z38"/>
  <c r="AB45"/>
  <c r="P49"/>
  <c r="X47"/>
  <c r="Y54"/>
  <c r="W48"/>
  <c r="Y55"/>
  <c r="O41"/>
  <c r="O247" s="1"/>
  <c r="P48"/>
  <c r="AF45"/>
  <c r="AH45" s="1"/>
  <c r="I46"/>
  <c r="J53"/>
  <c r="F53"/>
  <c r="G53" s="1"/>
  <c r="AP48"/>
  <c r="AQ55"/>
  <c r="F55"/>
  <c r="G55" s="1"/>
  <c r="Y38"/>
  <c r="J41"/>
  <c r="V41"/>
  <c r="P37"/>
  <c r="S37"/>
  <c r="M37"/>
  <c r="S40"/>
  <c r="F51"/>
  <c r="AC45"/>
  <c r="AE45" s="1"/>
  <c r="L46"/>
  <c r="M53"/>
  <c r="X46"/>
  <c r="Y53"/>
  <c r="J45"/>
  <c r="I38"/>
  <c r="I242" s="1"/>
  <c r="I11" s="1"/>
  <c r="N35"/>
  <c r="N239" s="1"/>
  <c r="T35"/>
  <c r="T239" s="1"/>
  <c r="E48"/>
  <c r="K41"/>
  <c r="K247" s="1"/>
  <c r="K16" s="1"/>
  <c r="H37"/>
  <c r="AO38"/>
  <c r="AO242" s="1"/>
  <c r="AO239" s="1"/>
  <c r="AQ45"/>
  <c r="O40"/>
  <c r="O246" s="1"/>
  <c r="P47"/>
  <c r="R36"/>
  <c r="R240" s="1"/>
  <c r="R9" s="1"/>
  <c r="R26" s="1"/>
  <c r="R25" s="1"/>
  <c r="S43"/>
  <c r="O36"/>
  <c r="O240" s="1"/>
  <c r="O9" s="1"/>
  <c r="O26" s="1"/>
  <c r="O25" s="1"/>
  <c r="P43"/>
  <c r="O42"/>
  <c r="P42" s="1"/>
  <c r="U40"/>
  <c r="U246" s="1"/>
  <c r="V47"/>
  <c r="M63"/>
  <c r="Y63"/>
  <c r="E147"/>
  <c r="V63"/>
  <c r="E52"/>
  <c r="Z44"/>
  <c r="AB44" s="1"/>
  <c r="AN45"/>
  <c r="AP47"/>
  <c r="F47" s="1"/>
  <c r="AQ54"/>
  <c r="H39"/>
  <c r="E39" s="1"/>
  <c r="E46"/>
  <c r="K35"/>
  <c r="K239" s="1"/>
  <c r="J147"/>
  <c r="F147"/>
  <c r="G147" s="1"/>
  <c r="U43"/>
  <c r="V50"/>
  <c r="L45"/>
  <c r="L42" s="1"/>
  <c r="M42" s="1"/>
  <c r="M52"/>
  <c r="W44"/>
  <c r="Y51"/>
  <c r="AK45"/>
  <c r="R46"/>
  <c r="S53"/>
  <c r="P38"/>
  <c r="M41"/>
  <c r="S38"/>
  <c r="H40"/>
  <c r="E47"/>
  <c r="V37"/>
  <c r="H38"/>
  <c r="M40"/>
  <c r="L36"/>
  <c r="L240" s="1"/>
  <c r="L9" s="1"/>
  <c r="L26" s="1"/>
  <c r="L25" s="1"/>
  <c r="M43"/>
  <c r="X36"/>
  <c r="X240" s="1"/>
  <c r="X9" s="1"/>
  <c r="X26" s="1"/>
  <c r="X25" s="1"/>
  <c r="X42"/>
  <c r="Y43"/>
  <c r="O39"/>
  <c r="P46"/>
  <c r="U39"/>
  <c r="V46"/>
  <c r="J47"/>
  <c r="I40"/>
  <c r="I246" s="1"/>
  <c r="I15" s="1"/>
  <c r="P147"/>
  <c r="M147"/>
  <c r="Y147"/>
  <c r="AQ147"/>
  <c r="F52"/>
  <c r="G52" s="1"/>
  <c r="S147"/>
  <c r="E51"/>
  <c r="AO35"/>
  <c r="AL10" l="1"/>
  <c r="AM239"/>
  <c r="AL9"/>
  <c r="AN9" s="1"/>
  <c r="AQ49"/>
  <c r="AO11"/>
  <c r="AO26"/>
  <c r="P241"/>
  <c r="Q27" s="1"/>
  <c r="AN49"/>
  <c r="AN37"/>
  <c r="E241"/>
  <c r="AN241"/>
  <c r="E44"/>
  <c r="Q41"/>
  <c r="S48"/>
  <c r="G47"/>
  <c r="P246"/>
  <c r="O15"/>
  <c r="P15" s="1"/>
  <c r="P30" s="1"/>
  <c r="AH247"/>
  <c r="AG16"/>
  <c r="AK10"/>
  <c r="AN247"/>
  <c r="AM16"/>
  <c r="AN16" s="1"/>
  <c r="AJ28"/>
  <c r="AM25"/>
  <c r="AJ15"/>
  <c r="V246"/>
  <c r="U15"/>
  <c r="V15" s="1"/>
  <c r="V30" s="1"/>
  <c r="P247"/>
  <c r="O16"/>
  <c r="G51"/>
  <c r="Y240"/>
  <c r="M240"/>
  <c r="P240"/>
  <c r="S240"/>
  <c r="AI36"/>
  <c r="AI35" s="1"/>
  <c r="AK43"/>
  <c r="AI42"/>
  <c r="H242"/>
  <c r="H11" s="1"/>
  <c r="W30"/>
  <c r="AI31"/>
  <c r="AK31" s="1"/>
  <c r="AO31"/>
  <c r="AQ31" s="1"/>
  <c r="T31"/>
  <c r="K31"/>
  <c r="H246"/>
  <c r="H15" s="1"/>
  <c r="E40"/>
  <c r="S15"/>
  <c r="S30" s="1"/>
  <c r="AD41"/>
  <c r="AD35" s="1"/>
  <c r="AD239" s="1"/>
  <c r="AE48"/>
  <c r="AA40"/>
  <c r="AA35" s="1"/>
  <c r="AA239" s="1"/>
  <c r="AB47"/>
  <c r="AA240"/>
  <c r="AA9" s="1"/>
  <c r="AA26" s="1"/>
  <c r="AA25" s="1"/>
  <c r="AK48"/>
  <c r="AD42"/>
  <c r="AJ42"/>
  <c r="AK42" s="1"/>
  <c r="AD240"/>
  <c r="AD9" s="1"/>
  <c r="AD26" s="1"/>
  <c r="AD25" s="1"/>
  <c r="U38"/>
  <c r="V45"/>
  <c r="AB41"/>
  <c r="AA247"/>
  <c r="AJ35"/>
  <c r="AG240"/>
  <c r="AG9" s="1"/>
  <c r="AG26" s="1"/>
  <c r="AG25" s="1"/>
  <c r="AG35"/>
  <c r="AG239" s="1"/>
  <c r="AA42"/>
  <c r="AQ38"/>
  <c r="AQ245"/>
  <c r="AN39"/>
  <c r="AL245"/>
  <c r="AL14" s="1"/>
  <c r="AN14" s="1"/>
  <c r="AN40"/>
  <c r="AL246"/>
  <c r="AL15" s="1"/>
  <c r="AN15" s="1"/>
  <c r="AN240"/>
  <c r="AK39"/>
  <c r="AK40"/>
  <c r="AI246"/>
  <c r="AI15" s="1"/>
  <c r="E15" s="1"/>
  <c r="AH49"/>
  <c r="AH39"/>
  <c r="AF245"/>
  <c r="AF14" s="1"/>
  <c r="AH40"/>
  <c r="AF246"/>
  <c r="AF15" s="1"/>
  <c r="AH37"/>
  <c r="AF241"/>
  <c r="AF10" s="1"/>
  <c r="AE49"/>
  <c r="AE39"/>
  <c r="AC245"/>
  <c r="AC14" s="1"/>
  <c r="AE40"/>
  <c r="AC246"/>
  <c r="AC15" s="1"/>
  <c r="AE37"/>
  <c r="AC241"/>
  <c r="AC10" s="1"/>
  <c r="AE240"/>
  <c r="AB39"/>
  <c r="Z245"/>
  <c r="Z14" s="1"/>
  <c r="AB49"/>
  <c r="AB38"/>
  <c r="Z242"/>
  <c r="Z11" s="1"/>
  <c r="AB240"/>
  <c r="AB9"/>
  <c r="AB26" s="1"/>
  <c r="V39"/>
  <c r="U245"/>
  <c r="V49"/>
  <c r="S49"/>
  <c r="P39"/>
  <c r="O245"/>
  <c r="M247"/>
  <c r="M49"/>
  <c r="M16"/>
  <c r="M31" s="1"/>
  <c r="E246"/>
  <c r="J37"/>
  <c r="H241"/>
  <c r="H10" s="1"/>
  <c r="J242"/>
  <c r="J246"/>
  <c r="H245"/>
  <c r="H14" s="1"/>
  <c r="E45"/>
  <c r="G45" s="1"/>
  <c r="Y47"/>
  <c r="X40"/>
  <c r="X246" s="1"/>
  <c r="W41"/>
  <c r="W247" s="1"/>
  <c r="W16" s="1"/>
  <c r="Y48"/>
  <c r="P41"/>
  <c r="M36"/>
  <c r="R39"/>
  <c r="S46"/>
  <c r="O35"/>
  <c r="P36"/>
  <c r="X39"/>
  <c r="Y46"/>
  <c r="L39"/>
  <c r="M46"/>
  <c r="AC38"/>
  <c r="AC42"/>
  <c r="AE42" s="1"/>
  <c r="I39"/>
  <c r="I245" s="1"/>
  <c r="I14" s="1"/>
  <c r="F46"/>
  <c r="G46" s="1"/>
  <c r="J46"/>
  <c r="AF38"/>
  <c r="AF42"/>
  <c r="AH42" s="1"/>
  <c r="J40"/>
  <c r="Y36"/>
  <c r="W37"/>
  <c r="W241" s="1"/>
  <c r="W10" s="1"/>
  <c r="W42"/>
  <c r="Y44"/>
  <c r="L38"/>
  <c r="L242" s="1"/>
  <c r="M45"/>
  <c r="U36"/>
  <c r="U240" s="1"/>
  <c r="U9" s="1"/>
  <c r="U26" s="1"/>
  <c r="U25" s="1"/>
  <c r="U42"/>
  <c r="V42" s="1"/>
  <c r="V43"/>
  <c r="AP36"/>
  <c r="AP240" s="1"/>
  <c r="AP9" s="1"/>
  <c r="AP42"/>
  <c r="AQ42" s="1"/>
  <c r="AQ47"/>
  <c r="AP40"/>
  <c r="AL38"/>
  <c r="AL242" s="1"/>
  <c r="AL239" s="1"/>
  <c r="AL42"/>
  <c r="AN42" s="1"/>
  <c r="Z37"/>
  <c r="Z42"/>
  <c r="AB42" s="1"/>
  <c r="V40"/>
  <c r="R35"/>
  <c r="S36"/>
  <c r="P40"/>
  <c r="J38"/>
  <c r="F44"/>
  <c r="G44" s="1"/>
  <c r="AP37"/>
  <c r="AQ48"/>
  <c r="AP41"/>
  <c r="AP247" s="1"/>
  <c r="F48"/>
  <c r="G48" s="1"/>
  <c r="Y49"/>
  <c r="R42"/>
  <c r="S42" s="1"/>
  <c r="AP241" l="1"/>
  <c r="AQ37"/>
  <c r="AN242"/>
  <c r="AL11"/>
  <c r="AL8" s="1"/>
  <c r="AO8"/>
  <c r="AL26"/>
  <c r="AN26" s="1"/>
  <c r="AQ240"/>
  <c r="AK35"/>
  <c r="E10"/>
  <c r="AN10"/>
  <c r="AK36"/>
  <c r="AI240"/>
  <c r="AI9" s="1"/>
  <c r="AI8" s="1"/>
  <c r="AN239"/>
  <c r="E242"/>
  <c r="Q247"/>
  <c r="Q35"/>
  <c r="Q239" s="1"/>
  <c r="S41"/>
  <c r="S35"/>
  <c r="AH240"/>
  <c r="AJ27"/>
  <c r="M242"/>
  <c r="L11"/>
  <c r="Y246"/>
  <c r="X15"/>
  <c r="P245"/>
  <c r="O14"/>
  <c r="V245"/>
  <c r="U14"/>
  <c r="AL27"/>
  <c r="AN27" s="1"/>
  <c r="AB247"/>
  <c r="AA16"/>
  <c r="AK246"/>
  <c r="AQ247"/>
  <c r="AP16"/>
  <c r="AQ16" s="1"/>
  <c r="AP26"/>
  <c r="AQ9"/>
  <c r="AI14"/>
  <c r="AK245"/>
  <c r="AJ26"/>
  <c r="AK240"/>
  <c r="AK15"/>
  <c r="E38"/>
  <c r="V240"/>
  <c r="V9"/>
  <c r="V26" s="1"/>
  <c r="N28"/>
  <c r="Z30"/>
  <c r="K30"/>
  <c r="Q29"/>
  <c r="W29"/>
  <c r="Z28"/>
  <c r="AC31"/>
  <c r="E41"/>
  <c r="E37"/>
  <c r="V16"/>
  <c r="V31" s="1"/>
  <c r="Y15"/>
  <c r="Y30" s="1"/>
  <c r="W27"/>
  <c r="E247"/>
  <c r="W31"/>
  <c r="K28"/>
  <c r="N31"/>
  <c r="Q30"/>
  <c r="AJ247"/>
  <c r="AK41"/>
  <c r="AA246"/>
  <c r="AB40"/>
  <c r="AD247"/>
  <c r="F247" s="1"/>
  <c r="G247" s="1"/>
  <c r="AE41"/>
  <c r="U242"/>
  <c r="V38"/>
  <c r="F241"/>
  <c r="AQ40"/>
  <c r="AP246"/>
  <c r="AP239" s="1"/>
  <c r="AQ239" s="1"/>
  <c r="AN38"/>
  <c r="AN246"/>
  <c r="AN245"/>
  <c r="AK38"/>
  <c r="AH38"/>
  <c r="AF242"/>
  <c r="AF11" s="1"/>
  <c r="AH241"/>
  <c r="AH246"/>
  <c r="AH245"/>
  <c r="AE38"/>
  <c r="AC242"/>
  <c r="AC11" s="1"/>
  <c r="AH9"/>
  <c r="AH26" s="1"/>
  <c r="AE241"/>
  <c r="AE15"/>
  <c r="AE30" s="1"/>
  <c r="AE246"/>
  <c r="AE245"/>
  <c r="AB37"/>
  <c r="Z241"/>
  <c r="Z10" s="1"/>
  <c r="AB11"/>
  <c r="AB28" s="1"/>
  <c r="AB242"/>
  <c r="AB245"/>
  <c r="Y10"/>
  <c r="Y27" s="1"/>
  <c r="Y241"/>
  <c r="Y39"/>
  <c r="X245"/>
  <c r="Y16"/>
  <c r="Y31" s="1"/>
  <c r="Y247"/>
  <c r="F246"/>
  <c r="G246" s="1"/>
  <c r="S39"/>
  <c r="R245"/>
  <c r="R239"/>
  <c r="S239" s="1"/>
  <c r="P35"/>
  <c r="O239"/>
  <c r="P239" s="1"/>
  <c r="F242"/>
  <c r="N8"/>
  <c r="M39"/>
  <c r="L245"/>
  <c r="F38"/>
  <c r="G38" s="1"/>
  <c r="J245"/>
  <c r="J241"/>
  <c r="X35"/>
  <c r="X239" s="1"/>
  <c r="AL35"/>
  <c r="AN35" s="1"/>
  <c r="AF35"/>
  <c r="Y40"/>
  <c r="Y41"/>
  <c r="AC35"/>
  <c r="AQ41"/>
  <c r="F41"/>
  <c r="G41" s="1"/>
  <c r="F37"/>
  <c r="G37" s="1"/>
  <c r="R8"/>
  <c r="Z35"/>
  <c r="U35"/>
  <c r="V36"/>
  <c r="M38"/>
  <c r="X8"/>
  <c r="F39"/>
  <c r="G39" s="1"/>
  <c r="J39"/>
  <c r="Y42"/>
  <c r="AP35"/>
  <c r="AQ35" s="1"/>
  <c r="AQ36"/>
  <c r="W35"/>
  <c r="W239" s="1"/>
  <c r="Y37"/>
  <c r="O8"/>
  <c r="F40"/>
  <c r="G40" s="1"/>
  <c r="L35"/>
  <c r="AP10" l="1"/>
  <c r="AQ241"/>
  <c r="E11"/>
  <c r="AN11"/>
  <c r="AQ11"/>
  <c r="AJ25"/>
  <c r="AJ16"/>
  <c r="AK16" s="1"/>
  <c r="AJ239"/>
  <c r="AI239"/>
  <c r="Q16"/>
  <c r="S247"/>
  <c r="S245"/>
  <c r="R14"/>
  <c r="AQ246"/>
  <c r="AP15"/>
  <c r="AC28"/>
  <c r="M245"/>
  <c r="L14"/>
  <c r="Y245"/>
  <c r="X14"/>
  <c r="Y14" s="1"/>
  <c r="Y29" s="1"/>
  <c r="V242"/>
  <c r="U11"/>
  <c r="V11" s="1"/>
  <c r="V28" s="1"/>
  <c r="V25" s="1"/>
  <c r="AE247"/>
  <c r="AD16"/>
  <c r="AB246"/>
  <c r="AC30" s="1"/>
  <c r="AA15"/>
  <c r="AA8" s="1"/>
  <c r="AK9"/>
  <c r="E14"/>
  <c r="AK14"/>
  <c r="AQ26"/>
  <c r="AK247"/>
  <c r="F11"/>
  <c r="F10"/>
  <c r="G241"/>
  <c r="P16"/>
  <c r="P31" s="1"/>
  <c r="M11"/>
  <c r="M28" s="1"/>
  <c r="Z27"/>
  <c r="P9"/>
  <c r="P26" s="1"/>
  <c r="S9"/>
  <c r="AE9"/>
  <c r="AE26" s="1"/>
  <c r="T25"/>
  <c r="T8"/>
  <c r="K27"/>
  <c r="T29"/>
  <c r="F15"/>
  <c r="AF29"/>
  <c r="AI30"/>
  <c r="AK30" s="1"/>
  <c r="AO29"/>
  <c r="AQ29" s="1"/>
  <c r="N25"/>
  <c r="K29"/>
  <c r="N29"/>
  <c r="AB16"/>
  <c r="AB31" s="1"/>
  <c r="Z29"/>
  <c r="AC29"/>
  <c r="AF30"/>
  <c r="AF27"/>
  <c r="AI29"/>
  <c r="AK29" s="1"/>
  <c r="AI27"/>
  <c r="AK27" s="1"/>
  <c r="AO30"/>
  <c r="AQ30" s="1"/>
  <c r="F16"/>
  <c r="W28"/>
  <c r="W25" s="1"/>
  <c r="AF31"/>
  <c r="AE16"/>
  <c r="AE31" s="1"/>
  <c r="S14"/>
  <c r="S29" s="1"/>
  <c r="M15"/>
  <c r="M30" s="1"/>
  <c r="AB15"/>
  <c r="AB30" s="1"/>
  <c r="P11"/>
  <c r="P28" s="1"/>
  <c r="P8"/>
  <c r="AL29"/>
  <c r="AN29" s="1"/>
  <c r="AL30"/>
  <c r="AN30" s="1"/>
  <c r="J16"/>
  <c r="J31" s="1"/>
  <c r="H31"/>
  <c r="Y35"/>
  <c r="AK239"/>
  <c r="AH35"/>
  <c r="AF239"/>
  <c r="AH239" s="1"/>
  <c r="AG8"/>
  <c r="AH242"/>
  <c r="AE242"/>
  <c r="G242"/>
  <c r="AE11"/>
  <c r="AE28" s="1"/>
  <c r="AE35"/>
  <c r="AC239"/>
  <c r="AE239" s="1"/>
  <c r="AD8"/>
  <c r="AB35"/>
  <c r="Z239"/>
  <c r="AB239" s="1"/>
  <c r="AB241"/>
  <c r="Y239"/>
  <c r="V35"/>
  <c r="U239"/>
  <c r="V239" s="1"/>
  <c r="M35"/>
  <c r="L239"/>
  <c r="M239" s="1"/>
  <c r="J10"/>
  <c r="J27" s="1"/>
  <c r="L8"/>
  <c r="U8"/>
  <c r="V8" s="1"/>
  <c r="W8"/>
  <c r="Y8" s="1"/>
  <c r="AP27" l="1"/>
  <c r="AP8"/>
  <c r="AQ10"/>
  <c r="AI26"/>
  <c r="AK26" s="1"/>
  <c r="Q31"/>
  <c r="Q25" s="1"/>
  <c r="S16"/>
  <c r="S31" s="1"/>
  <c r="Q8"/>
  <c r="S8" s="1"/>
  <c r="P25"/>
  <c r="AI28"/>
  <c r="G15"/>
  <c r="F30"/>
  <c r="AQ15"/>
  <c r="F31"/>
  <c r="G16"/>
  <c r="F27"/>
  <c r="G10"/>
  <c r="F28"/>
  <c r="S26"/>
  <c r="S25" s="1"/>
  <c r="AL31"/>
  <c r="AN31" s="1"/>
  <c r="F14"/>
  <c r="G14" s="1"/>
  <c r="G245"/>
  <c r="E29" s="1"/>
  <c r="H27"/>
  <c r="Y9"/>
  <c r="Y26" s="1"/>
  <c r="J11"/>
  <c r="J28" s="1"/>
  <c r="AH11"/>
  <c r="AH28" s="1"/>
  <c r="AH16"/>
  <c r="AH31" s="1"/>
  <c r="Y11"/>
  <c r="Y28" s="1"/>
  <c r="Y25" s="1"/>
  <c r="AH10"/>
  <c r="AH27" s="1"/>
  <c r="AH15"/>
  <c r="AH30" s="1"/>
  <c r="AE14"/>
  <c r="AE29" s="1"/>
  <c r="AB14"/>
  <c r="AB29" s="1"/>
  <c r="P14"/>
  <c r="P29" s="1"/>
  <c r="M14"/>
  <c r="M29" s="1"/>
  <c r="AH14"/>
  <c r="AH29" s="1"/>
  <c r="V14"/>
  <c r="V29" s="1"/>
  <c r="M10"/>
  <c r="M27" s="1"/>
  <c r="AC27"/>
  <c r="AC25" s="1"/>
  <c r="Z31"/>
  <c r="Z25" s="1"/>
  <c r="Z8"/>
  <c r="AB8" s="1"/>
  <c r="AL28"/>
  <c r="AN28" s="1"/>
  <c r="H29"/>
  <c r="E31"/>
  <c r="H28"/>
  <c r="AN8"/>
  <c r="AE10"/>
  <c r="AE27" s="1"/>
  <c r="AE25" s="1"/>
  <c r="AC8"/>
  <c r="AE8" s="1"/>
  <c r="AB10"/>
  <c r="AB27" s="1"/>
  <c r="AB25" s="1"/>
  <c r="J14"/>
  <c r="J29" s="1"/>
  <c r="F71"/>
  <c r="I70"/>
  <c r="AQ27" l="1"/>
  <c r="AP25"/>
  <c r="AI25"/>
  <c r="AK25" s="1"/>
  <c r="AK28"/>
  <c r="AK8"/>
  <c r="E28"/>
  <c r="F64"/>
  <c r="F63" s="1"/>
  <c r="AL25"/>
  <c r="AN25" s="1"/>
  <c r="F29"/>
  <c r="G29" s="1"/>
  <c r="G11"/>
  <c r="G31"/>
  <c r="AH25"/>
  <c r="E30"/>
  <c r="G30" s="1"/>
  <c r="AQ8"/>
  <c r="H30"/>
  <c r="J15"/>
  <c r="J30" s="1"/>
  <c r="AF28"/>
  <c r="AF25" s="1"/>
  <c r="AF8"/>
  <c r="AH8" s="1"/>
  <c r="I63"/>
  <c r="I49" s="1"/>
  <c r="F70"/>
  <c r="AO25" l="1"/>
  <c r="AQ25" s="1"/>
  <c r="AQ28"/>
  <c r="G28"/>
  <c r="E27"/>
  <c r="G27" s="1"/>
  <c r="F50"/>
  <c r="I43"/>
  <c r="F49" l="1"/>
  <c r="F43"/>
  <c r="I42"/>
  <c r="I36"/>
  <c r="I240" s="1"/>
  <c r="I9" s="1"/>
  <c r="I26" s="1"/>
  <c r="I25" s="1"/>
  <c r="F240" l="1"/>
  <c r="F36"/>
  <c r="I35"/>
  <c r="I239" s="1"/>
  <c r="F239" s="1"/>
  <c r="F42"/>
  <c r="F9" l="1"/>
  <c r="F35"/>
  <c r="J71"/>
  <c r="J64" s="1"/>
  <c r="F8" l="1"/>
  <c r="F26"/>
  <c r="H70"/>
  <c r="E71"/>
  <c r="E64" l="1"/>
  <c r="E63" s="1"/>
  <c r="G71"/>
  <c r="G64" s="1"/>
  <c r="H63"/>
  <c r="H49" s="1"/>
  <c r="J70"/>
  <c r="E70"/>
  <c r="G70" s="1"/>
  <c r="J50" l="1"/>
  <c r="E50"/>
  <c r="H43"/>
  <c r="H36" s="1"/>
  <c r="E36" s="1"/>
  <c r="G36" s="1"/>
  <c r="J63"/>
  <c r="G63"/>
  <c r="G50" l="1"/>
  <c r="E49"/>
  <c r="G49" s="1"/>
  <c r="J49"/>
  <c r="J43"/>
  <c r="H42"/>
  <c r="E43"/>
  <c r="G43" s="1"/>
  <c r="H240"/>
  <c r="H9" s="1"/>
  <c r="H26" s="1"/>
  <c r="E240" l="1"/>
  <c r="E9" s="1"/>
  <c r="E8" s="1"/>
  <c r="J240"/>
  <c r="K25" s="1"/>
  <c r="J36"/>
  <c r="H35"/>
  <c r="H239" s="1"/>
  <c r="J42"/>
  <c r="E42"/>
  <c r="G42" s="1"/>
  <c r="E26" l="1"/>
  <c r="G26" s="1"/>
  <c r="G8"/>
  <c r="G9"/>
  <c r="G240"/>
  <c r="E239"/>
  <c r="G239" s="1"/>
  <c r="F25"/>
  <c r="I8"/>
  <c r="J239"/>
  <c r="M9"/>
  <c r="K8"/>
  <c r="M8" s="1"/>
  <c r="E35"/>
  <c r="G35" s="1"/>
  <c r="J35"/>
  <c r="M26" l="1"/>
  <c r="M25" s="1"/>
  <c r="H25"/>
  <c r="E25"/>
  <c r="G25" s="1"/>
  <c r="H8"/>
  <c r="J9"/>
  <c r="J26" l="1"/>
  <c r="J25" s="1"/>
  <c r="J8"/>
</calcChain>
</file>

<file path=xl/comments1.xml><?xml version="1.0" encoding="utf-8"?>
<comments xmlns="http://schemas.openxmlformats.org/spreadsheetml/2006/main">
  <authors>
    <author xml:space="preserve"> Нестеренко ЮА</author>
  </authors>
  <commentList>
    <comment ref="F24" authorId="0">
      <text>
        <r>
          <rPr>
            <b/>
            <sz val="8"/>
            <color indexed="81"/>
            <rFont val="Tahoma"/>
            <family val="2"/>
            <charset val="204"/>
          </rPr>
          <t xml:space="preserve"> Нестеренко ЮА:</t>
        </r>
        <r>
          <rPr>
            <sz val="8"/>
            <color indexed="81"/>
            <rFont val="Tahoma"/>
            <family val="2"/>
            <charset val="204"/>
          </rPr>
          <t xml:space="preserve">
по итогам мониторинга за 1 полугодие 2015</t>
        </r>
      </text>
    </comment>
    <comment ref="F29" authorId="0">
      <text>
        <r>
          <rPr>
            <b/>
            <sz val="8"/>
            <color indexed="81"/>
            <rFont val="Tahoma"/>
            <family val="2"/>
            <charset val="204"/>
          </rPr>
          <t xml:space="preserve"> Нестеренко ЮА:</t>
        </r>
        <r>
          <rPr>
            <sz val="8"/>
            <color indexed="81"/>
            <rFont val="Tahoma"/>
            <family val="2"/>
            <charset val="204"/>
          </rPr>
          <t xml:space="preserve">
только по Вате </t>
        </r>
      </text>
    </comment>
  </commentList>
</comments>
</file>

<file path=xl/sharedStrings.xml><?xml version="1.0" encoding="utf-8"?>
<sst xmlns="http://schemas.openxmlformats.org/spreadsheetml/2006/main" count="1240" uniqueCount="519">
  <si>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</si>
  <si>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</si>
  <si>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</si>
  <si>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</si>
  <si>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</si>
  <si>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</si>
  <si>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</si>
  <si>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</si>
  <si>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</si>
  <si>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</si>
  <si>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</si>
  <si>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</si>
  <si>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</si>
  <si>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</si>
  <si>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</si>
  <si>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</si>
  <si>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</si>
  <si>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</si>
  <si>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</si>
  <si>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</si>
  <si>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</si>
  <si>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</si>
  <si>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</si>
  <si>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</si>
  <si>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</si>
  <si>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</si>
  <si>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</si>
  <si>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</si>
  <si>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</si>
  <si>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</si>
  <si>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</si>
  <si>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</si>
  <si>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</si>
  <si>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</si>
  <si>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</si>
  <si>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</si>
  <si>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</si>
  <si>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</si>
  <si>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</si>
  <si>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</si>
  <si>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</si>
  <si>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</si>
  <si>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Наименование показателей результатов</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</si>
  <si>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</si>
  <si>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</si>
  <si>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</si>
  <si>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</si>
  <si>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</si>
  <si>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</si>
  <si>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</si>
  <si>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</si>
  <si>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</si>
  <si>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</si>
  <si>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</si>
  <si>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</si>
  <si>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</si>
  <si>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</si>
  <si>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</si>
  <si>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</si>
  <si>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</si>
  <si>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</si>
  <si>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</si>
  <si>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</si>
  <si>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</si>
  <si>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</si>
  <si>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</si>
  <si>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</si>
  <si>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</si>
  <si>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</si>
  <si>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</si>
  <si>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</si>
  <si>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</si>
  <si>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</si>
  <si>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</si>
  <si>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</si>
  <si>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</si>
  <si>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</si>
  <si>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</si>
  <si>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</si>
  <si>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</si>
  <si>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</si>
  <si>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</si>
  <si>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</si>
  <si>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</si>
  <si>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</si>
  <si>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</si>
  <si>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</si>
  <si>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</si>
  <si>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</si>
  <si>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</si>
  <si>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</si>
  <si>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</si>
  <si>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</si>
  <si>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</si>
  <si>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</si>
  <si>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</si>
  <si>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</si>
  <si>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</si>
  <si>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</si>
  <si>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</si>
  <si>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</si>
  <si>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</si>
  <si>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</si>
  <si>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</si>
  <si>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</si>
  <si>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</si>
  <si>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</si>
  <si>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</si>
  <si>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</si>
  <si>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</si>
  <si>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</si>
  <si>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</si>
  <si>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</si>
  <si>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</si>
  <si>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</si>
  <si>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</si>
  <si>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</si>
  <si>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</si>
  <si>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</si>
  <si>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</si>
  <si>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</si>
  <si>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</si>
  <si>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</si>
  <si>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</si>
  <si>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</si>
  <si>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</si>
  <si>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</si>
  <si>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</si>
  <si>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</si>
  <si>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</si>
  <si>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</si>
  <si>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</si>
  <si>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</si>
  <si>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</si>
  <si>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</si>
  <si>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</si>
  <si>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</si>
  <si>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</si>
  <si>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</si>
  <si>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</si>
  <si>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</si>
  <si>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</si>
  <si>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</si>
  <si>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</si>
  <si>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</si>
  <si>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</si>
  <si>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</si>
  <si>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</si>
  <si>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</si>
  <si>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</si>
  <si>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</si>
  <si>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</si>
  <si>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</si>
  <si>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</si>
  <si>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</si>
  <si>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</si>
  <si>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</si>
  <si>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</si>
  <si>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</si>
  <si>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</si>
  <si>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</si>
  <si>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</si>
  <si>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</si>
  <si>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</si>
  <si>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</si>
  <si>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</si>
  <si>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</si>
  <si>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</si>
  <si>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</si>
  <si>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</si>
  <si>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</si>
  <si>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</si>
  <si>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</si>
  <si>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</si>
  <si>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</si>
  <si>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</si>
  <si>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</si>
  <si>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</si>
  <si>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</si>
  <si>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</si>
  <si>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</si>
  <si>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</si>
  <si>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</si>
  <si>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</si>
  <si>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</si>
  <si>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</si>
  <si>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</si>
  <si>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</si>
  <si>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</si>
  <si>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</si>
  <si>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</si>
  <si>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</si>
  <si>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</si>
  <si>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</si>
  <si>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</si>
  <si>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</si>
  <si>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</si>
  <si>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</si>
  <si>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</si>
  <si>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</si>
  <si>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</si>
  <si>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</si>
  <si>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</si>
  <si>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</si>
  <si>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</si>
  <si>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</si>
  <si>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</si>
  <si>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</si>
  <si>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</si>
  <si>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</si>
  <si>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</si>
  <si>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</si>
  <si>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</si>
  <si>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</si>
  <si>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</si>
  <si>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</si>
  <si>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</si>
  <si>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</si>
  <si>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</si>
  <si>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</si>
  <si>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</si>
  <si>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</si>
  <si>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</si>
  <si>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</si>
  <si>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</si>
  <si>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</si>
  <si>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</si>
  <si>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</si>
  <si>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</si>
  <si>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</si>
  <si>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</si>
  <si>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</si>
  <si>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</si>
  <si>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</si>
  <si>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</si>
  <si>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</si>
  <si>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</si>
  <si>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</si>
  <si>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</si>
  <si>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</si>
  <si>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</si>
  <si>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</si>
  <si>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</si>
  <si>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</si>
  <si>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</si>
  <si>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</si>
  <si>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</si>
  <si>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</si>
  <si>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</si>
  <si>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</si>
  <si>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</si>
  <si>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</si>
  <si>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</si>
  <si>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</si>
  <si>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</si>
  <si>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</si>
  <si>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</si>
  <si>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Показатели непосредственных результатов</t>
  </si>
  <si>
    <t xml:space="preserve">Показатели конечных результатов </t>
  </si>
  <si>
    <t>Всего</t>
  </si>
  <si>
    <t>Итого по подпрограмме 1</t>
  </si>
  <si>
    <t>Всего:</t>
  </si>
  <si>
    <t>1.1</t>
  </si>
  <si>
    <t>Ответственный исполнитель /соисполнитель</t>
  </si>
  <si>
    <t>Итого по подпрограмме 2</t>
  </si>
  <si>
    <t>фактически
профинансировано</t>
  </si>
  <si>
    <t>Таблица 3</t>
  </si>
  <si>
    <t>1.</t>
  </si>
  <si>
    <t>2.</t>
  </si>
  <si>
    <t>Информация о контрактной системе в сфере закупок:</t>
  </si>
  <si>
    <t xml:space="preserve">объем закупок, тыс. рублей  </t>
  </si>
  <si>
    <t>количество заявок, единиц</t>
  </si>
  <si>
    <t>объем не обеспеченных контрактами средств, тыс. рублей;                                                                                              причины отсутствия контрактных обязательств по ним</t>
  </si>
  <si>
    <t>3.</t>
  </si>
  <si>
    <t>Причины невыполнения программных мероприятий и отклонения фактически исполненных расходных обязательств над запланированными</t>
  </si>
  <si>
    <t>4.</t>
  </si>
  <si>
    <t>привлеченные средства</t>
  </si>
  <si>
    <t>Наименование мероприятий муниципальной программы*</t>
  </si>
  <si>
    <t>Всего по муниципальной программе</t>
  </si>
  <si>
    <t>и т.д.</t>
  </si>
  <si>
    <t>Всего по муниципальной программе (в разрезе исполнителей, соисполнителей):</t>
  </si>
  <si>
    <t>Базовый показатель на начало реализации муниципальной программы</t>
  </si>
  <si>
    <t>Результаты реализации муниципальной программы</t>
  </si>
  <si>
    <t xml:space="preserve">Наличие, объемы и состояние объектов незавершенного строительства, в том числе:
местный бюджет </t>
  </si>
  <si>
    <t>Причина отклонения плановых показателей от фактических</t>
  </si>
  <si>
    <t>бюджет района</t>
  </si>
  <si>
    <t xml:space="preserve">бюджет поселений </t>
  </si>
  <si>
    <t>Таблица 5</t>
  </si>
  <si>
    <t>наименование муниципальной программы</t>
  </si>
  <si>
    <t>инвестиции в объекты муниципальной собственности (указать номера мероприятий, относящихся к указанным расходам)</t>
  </si>
  <si>
    <t>прочие расходы (указать номера мероприятий, относящихся к указанным расходам)</t>
  </si>
  <si>
    <t>в том числе безвозмездные поступления физических и юридических лиц</t>
  </si>
  <si>
    <t>сумма экономии по итогам закупок, предложения по перераспределению сэкономленных средств</t>
  </si>
  <si>
    <t>1.1.1</t>
  </si>
  <si>
    <t>Расчет и распределение дотации из бюджета муниципального района на выравнивание бюджетной обеспеченности поселений</t>
  </si>
  <si>
    <t>1.2</t>
  </si>
  <si>
    <t>Расчет и распределение по поселениям района дотации на поддержку мер по обеспечению сбалансированности местных бюджетов</t>
  </si>
  <si>
    <t>1.2.1</t>
  </si>
  <si>
    <t>1.2.2</t>
  </si>
  <si>
    <t>Иные межбюджетные трансферты на дорожное хозяйство за счет акцизов на нефтепродукты</t>
  </si>
  <si>
    <t>1.2.2.1</t>
  </si>
  <si>
    <t xml:space="preserve">Иные межбюджетные трансферты на содержание подъездных дорог (полномочия, делегированные районом поселениям)
</t>
  </si>
  <si>
    <t>1.2.2.2</t>
  </si>
  <si>
    <t>1.2.2.3</t>
  </si>
  <si>
    <t>1.2.2.4</t>
  </si>
  <si>
    <t>1.2.2.5</t>
  </si>
  <si>
    <t>1.2.2.6</t>
  </si>
  <si>
    <t>1.2.3</t>
  </si>
  <si>
    <t>1.2.3.1</t>
  </si>
  <si>
    <t>1.2.3.2</t>
  </si>
  <si>
    <t>1.2.3.3</t>
  </si>
  <si>
    <t>1.2.3.4</t>
  </si>
  <si>
    <t>1.2.4</t>
  </si>
  <si>
    <t>1.2.4.1</t>
  </si>
  <si>
    <t>1.2.4.2</t>
  </si>
  <si>
    <t>1.2.4.3</t>
  </si>
  <si>
    <t>Cельскому поселению Ларьяк на проведение мероприятий, посвященных юбилейной дате со дня образования поселения</t>
  </si>
  <si>
    <t>1.2.4.4</t>
  </si>
  <si>
    <t>1.2.4.5</t>
  </si>
  <si>
    <t>1.2.4.6</t>
  </si>
  <si>
    <t>1.2.4.7</t>
  </si>
  <si>
    <t>1.2.4.8</t>
  </si>
  <si>
    <t>1.2.4.9</t>
  </si>
  <si>
    <t>1.2.4.10</t>
  </si>
  <si>
    <t>Цель:Обеспечение эффективной финансовой поддержки городских и сельских поселений района.</t>
  </si>
  <si>
    <t xml:space="preserve">Задача 1.Оказание финансовой поддержки городским и сельским поселениям района для обеспечения равных условий для устойчивого исполнения расходных обязательств поселений и повышение качества управления муниципальными финансами в поселениях.
</t>
  </si>
  <si>
    <t xml:space="preserve">Подпрограмма 1. Создание условий для эффективного управления муниципальными финансами, повышения устойчивости бюджетов поселений Нижневартовского района.
</t>
  </si>
  <si>
    <t>1.3.1</t>
  </si>
  <si>
    <t>Цель: Обеспечение долгосрочной сбалансированности и устойчивости бюджета Нижневартовского района, повышение качества управления муниципальными финансами района</t>
  </si>
  <si>
    <t>Задача  Достижение долгосрочного устойчивого и экономически обоснованного соответствия расходных обязательств бюджета района источникам их финансового обеспечения, обеспечение условий для регулирования бюджетного процесса в районе и его совершенствования.</t>
  </si>
  <si>
    <t>Подпрограмма 2  Управление муниципальными финансами в Нижневартовском районе</t>
  </si>
  <si>
    <t>Долгосрочное бюджетное планирование</t>
  </si>
  <si>
    <t>Департамент финансов администрации района, структурные подразделения администрации района</t>
  </si>
  <si>
    <t>всего</t>
  </si>
  <si>
    <t>за счет финансирования основной деятельности ответственного исполнителя и соисполнителей муниципальной программы</t>
  </si>
  <si>
    <t>бюджет поселений</t>
  </si>
  <si>
    <t>иные внебюджетные источники</t>
  </si>
  <si>
    <t>2.1.1.</t>
  </si>
  <si>
    <t>Разработка Бюджетного прогноза Нижневартовского района на долгосрочный период</t>
  </si>
  <si>
    <t>х</t>
  </si>
  <si>
    <t>2.1.2.</t>
  </si>
  <si>
    <t>Формирование и утверждение «программного бюджета»</t>
  </si>
  <si>
    <t>2.1.3.</t>
  </si>
  <si>
    <t>Формирование муниципальных заданий на оказание муниципальных услуг (выполнение работ)</t>
  </si>
  <si>
    <t>Департамент финансов администрации района</t>
  </si>
  <si>
    <t>Управление резервными средствами бюджета Нижневартовского района</t>
  </si>
  <si>
    <t>2.3.1.</t>
  </si>
  <si>
    <t>Формирование Резервного фонда администрации района</t>
  </si>
  <si>
    <t>2.3.2.</t>
  </si>
  <si>
    <t>Формирование условно утверждаемых расходов</t>
  </si>
  <si>
    <t>2.3.3.</t>
  </si>
  <si>
    <t>Формирование резерва на исполнение Указов Президента Российской Федерации от 07.05.2012 года № 597, от 01.06.2012 № 761</t>
  </si>
  <si>
    <t>2.3.4.</t>
  </si>
  <si>
    <t>Формирование резерва на софинансирование государственных программ</t>
  </si>
  <si>
    <t>Эффективное управление муниципальным долгом</t>
  </si>
  <si>
    <t>2.4.1.</t>
  </si>
  <si>
    <t>Обслуживание муниципального долга района</t>
  </si>
  <si>
    <t>2.4.2.</t>
  </si>
  <si>
    <t>Планирование ассигнований по погашению и обслуживанию долговых обязательств района</t>
  </si>
  <si>
    <t>за счет финансирования основной деятельности ответственного исполнителя муниципальной программы</t>
  </si>
  <si>
    <t>2.4.3.</t>
  </si>
  <si>
    <t>Осуществление учета долговых обязательств района</t>
  </si>
  <si>
    <t>Реализация бюджетных мер принуждения</t>
  </si>
  <si>
    <t>2.5.1.</t>
  </si>
  <si>
    <t>Применение бюджетных мер принуждения за совершение бюджетного нарушения</t>
  </si>
  <si>
    <t>2.6.</t>
  </si>
  <si>
    <t>Повышение финансовой грамотности населения в Нижневартовском районе</t>
  </si>
  <si>
    <t>2.6.1.</t>
  </si>
  <si>
    <t>Обеспечение открытости и доступности для граждан и организаций информации о бюджетном процессе района путем размещения на официальном сайте администрации района «Бюджета для граждан», организации публичных слушаний по проекту бюджета района на очередной финансовый год и плановый период, по годовому отчету об исполнении бюджета района</t>
  </si>
  <si>
    <t>2.6.2.</t>
  </si>
  <si>
    <t>Участие во Всероссийской акции «Дни финансовой грамотности в учебных заведениях» (проведение «классных часов», лекций, заседаний, тренингов), проведение «Дня открытых дверей» в департаменте финансов администрации района</t>
  </si>
  <si>
    <t>2.5</t>
  </si>
  <si>
    <t>Выравнивание бюджетной обеспеченности поселений из районного фонда финансовой поддержки</t>
  </si>
  <si>
    <t>департамент финансов ад-министрации района</t>
  </si>
  <si>
    <t>Предоставление межбюджетных трансфертов бюджетам поселений района в иных случаях (на иные цели), в рамках муниципальных программ и ведомственных целевых программ района с целью финансового обеспечения расходных обязательств поселений при выполнении полномочий органов местного самоуправления поселений по вопросам местного значения в части конкретных мероприятий, в том числе:</t>
  </si>
  <si>
    <t>план
на 2015 год</t>
  </si>
  <si>
    <t>Наличие нормативных правовых актов района об утверждении порядка предоставления бюджетам поселений района:</t>
  </si>
  <si>
    <r>
      <t xml:space="preserve">дотаций на поддержку мер по обеспечению сбалансированности местных бюджетов </t>
    </r>
    <r>
      <rPr>
        <sz val="12"/>
        <color theme="1"/>
        <rFont val="Times New Roman"/>
        <family val="1"/>
        <charset val="204"/>
      </rPr>
      <t>(да/нет; 1/0)</t>
    </r>
  </si>
  <si>
    <r>
      <t xml:space="preserve">иных межбюджетных трансфертов из дорожного фонда района </t>
    </r>
    <r>
      <rPr>
        <sz val="12"/>
        <color theme="1"/>
        <rFont val="Times New Roman"/>
        <family val="1"/>
        <charset val="204"/>
      </rPr>
      <t>(да/нет; 1/0)</t>
    </r>
  </si>
  <si>
    <r>
      <t xml:space="preserve">дотаций выделяемых на поощрение достижения высоких показателей качества организации и осуществления бюджетного процесса в поселениях района </t>
    </r>
    <r>
      <rPr>
        <sz val="12"/>
        <color theme="1"/>
        <rFont val="Times New Roman"/>
        <family val="1"/>
        <charset val="204"/>
      </rPr>
      <t>(да/нет; 1/0)</t>
    </r>
  </si>
  <si>
    <t>Количество поселений района оценка качества организации и осуществления бюджетного процесса, которых выше среднего показателя сложившегося по поселениям района</t>
  </si>
  <si>
    <r>
      <t xml:space="preserve">Размещение в сети Интернет результатов мониторинга и оценки качества организации и осуществления бюджетного процесса в поселениях района, их рейтинга и распределение по ним дотаций </t>
    </r>
    <r>
      <rPr>
        <sz val="12"/>
        <color theme="1"/>
        <rFont val="Times New Roman"/>
        <family val="1"/>
        <charset val="204"/>
      </rPr>
      <t>(да/нет; 1/0)</t>
    </r>
  </si>
  <si>
    <t>5.</t>
  </si>
  <si>
    <r>
      <t xml:space="preserve">Своевременность перечисления межбюджетных трансфертов (включая субвенции, субсидии, иные межбюджетные трансферты из вышестоящих бюджетов) поселениям района </t>
    </r>
    <r>
      <rPr>
        <sz val="12"/>
        <color theme="1"/>
        <rFont val="Times New Roman"/>
        <family val="1"/>
        <charset val="204"/>
      </rPr>
      <t>(да/нет; 1/0)</t>
    </r>
  </si>
  <si>
    <t>6.</t>
  </si>
  <si>
    <t>Подпрограмма II. Управление муниципальными финансами в Нижневартовском районе</t>
  </si>
  <si>
    <t>7.</t>
  </si>
  <si>
    <t>8.</t>
  </si>
  <si>
    <t>9.</t>
  </si>
  <si>
    <t>Наличие результатов контроля учредителями муниципальных учреждений за исполнением муниципальных заданий на предоставление муниципальных услуг (выполнение работ) юридическим и физическим лицам</t>
  </si>
  <si>
    <t>10.</t>
  </si>
  <si>
    <t>11.</t>
  </si>
  <si>
    <t>Количество главных администраторов бюджетных средств, главных распорядителей средств бюджета района, имеющих оценку качества финансового менеджмента выше среднего уровня</t>
  </si>
  <si>
    <t>12.</t>
  </si>
  <si>
    <t xml:space="preserve">Формирование резервного фонда администрации района </t>
  </si>
  <si>
    <t>13.</t>
  </si>
  <si>
    <t xml:space="preserve">Формирование условно утвержденных расходов </t>
  </si>
  <si>
    <t>14.</t>
  </si>
  <si>
    <t>Соблюдение предельного объема муниципального внутреннего долга района, установленного нормативными правовыми актами района, тыс. рублей</t>
  </si>
  <si>
    <t>15.</t>
  </si>
  <si>
    <t xml:space="preserve">Процент исполнения бюджетных мер принуждения к нарушителям бюджетного законодательства Российской Федерации, иных нормативных правовых актов, регулирующих бюджетные правоотношения, % </t>
  </si>
  <si>
    <t>16.</t>
  </si>
  <si>
    <t xml:space="preserve">Доля размещенной в сети Интернет (на официальном сайте администрации района) информации и муниципальных правовых актов, регулирующих бюджетный процесс в районе, % </t>
  </si>
  <si>
    <t>17.</t>
  </si>
  <si>
    <t>Увеличение числа лиц, охваченных мероприятиями, направленными на повышение финансовой грамотности населения в районе, человек</t>
  </si>
  <si>
    <t xml:space="preserve">Подпрограмма I. Создание условий для эффективного управления муниципальными финансами, повышения 
устойчивости бюджетов поселений Нижневартовского района
</t>
  </si>
  <si>
    <t>Значение показателя на 2015 год</t>
  </si>
  <si>
    <t>Целевые показатели муниципальной программы «Управление в сфере муниципальных финансов в Нижневартовском районе на 2015−2020 годы»</t>
  </si>
  <si>
    <t>Обеспечение прозрачности и объективности процедуры выравнивания бюджетной обеспеченности поселений района на основе единых методик (да/нет; 1,0)</t>
  </si>
  <si>
    <t>Отсутствие просроченной задолженности по выплате заработной платы и оплате коммунальных услуг (да/нет; 1,0)</t>
  </si>
  <si>
    <t>Средняя итоговая оценка качества организации и осуществления бюджетного процесса в поселениях  района не менее 28 баллов</t>
  </si>
  <si>
    <t>Своевременное перечисление финансовой помощи поселениям района (да/нет; 1,0)</t>
  </si>
  <si>
    <t>Доля расходов бюджетов муниципальных образований, формируемых в рамках муниципальных программ, %</t>
  </si>
  <si>
    <t>Качественное формирование проекта решения Думы района о бюджете на очередной финансовый год и плановый период и об отчете об исполнении бюджета района в соответствии с требованиями бюджетного законодательства, %</t>
  </si>
  <si>
    <t>Исполнение первоначальных плановых назначений по налоговым и неналоговым налогам, %</t>
  </si>
  <si>
    <t>Исполнение расходных обязательств района за отчетный финансовый год в размере не менее 90% от бюджетных ассигнований, утвержденных решением Думы района о бюджете, %</t>
  </si>
  <si>
    <t>Погашение долговых обязательств района в соответствии с Графиком погашения, %</t>
  </si>
  <si>
    <t xml:space="preserve">Количество нарушений бюджетного законодательства, соблюдение финансовой дисциплины </t>
  </si>
  <si>
    <t>Размещение в сети Интернет расчетов по распределению:                                                                                                                                                                                                                      -дотаций на выравнивание бюджетной обеспеченности поселений района (да/нет; 1/0);                                                                                                                                                         -дотаций на поддержку мер по обеспечению сбалансированности бюджетов поселений района (да/нет; 1/0);                                                                        -дотаций на поддержку мер по обеспечению сбалансированности бюджетов поселений района (да/нет; 1/0);                                                                                                                                 -иных межбюджетных трансфертов из дорожного фонда района (да/нет; 1/0)</t>
  </si>
  <si>
    <t>не более 3% от общего объема расходов бюджета района</t>
  </si>
  <si>
    <t>6 000,0</t>
  </si>
  <si>
    <t>&gt;= 100%</t>
  </si>
  <si>
    <t>&gt;= 90%</t>
  </si>
  <si>
    <t>Иные межбюджетные трансферты                          (на финансирование наказов избирателей депутатам Ханты-Мансийского автономного округа − Югры)</t>
  </si>
  <si>
    <t>Субвенции на осуществление федеральных полномочий по ЗАГС</t>
  </si>
  <si>
    <t>Предоставление межбюджетных трансфертов поселениям района из вышестоящих бюджетов, в том числе:</t>
  </si>
  <si>
    <t>Иные межбюджетные трансферты на дорожное хозяйство (полномочия, делегированные поселениями району)</t>
  </si>
  <si>
    <t>Повышение эффективности управления муниципальными финансами</t>
  </si>
  <si>
    <t>Предоставление дотации на поощрение достижения высоких показателей качества организации и осуще-ствления бюджет-ного процесса в поселениях района</t>
  </si>
  <si>
    <t xml:space="preserve">Ответственный исполнитель                                                                                                                                                                                                                                                                  (Департамент финансов администрации района)
</t>
  </si>
  <si>
    <t xml:space="preserve">Соисполнитель 1                                                                                                                                                                                                                                                                                                      (Отдел транспорта и связи администрации района)
</t>
  </si>
  <si>
    <t xml:space="preserve">Соисполнитель 2                                                                                                                                                                                                                                                                                                           (МКУ НР «Управление по делам гражданской обороны и чрезвычайных ситуаций»)
</t>
  </si>
  <si>
    <t>Соисполнитель 5                                                                                                                                                                                                                                                                                                                    (Отдел местной промышленности и сельского хозяйства администрации района)</t>
  </si>
  <si>
    <t>Обеспечение сба-лансированности бюджетов поселений района, предоставление межбюджетных трансфертов на исполнение вопросов местного значения по-селений, для компенсации дополнительных расходов, возникших в результате решений, принятых органами власти другого уровня</t>
  </si>
  <si>
    <t>Иные межбюджетные трансферты городского поселения Новоаганск на софинансирование государственной программы «Развитие транспортной системы Ханты-Мансийского авто-номного округа − Югры на 2014−2020 годы»</t>
  </si>
  <si>
    <t>Иные межбюджетные трансферты городского поселения Новоаганск на дорожное хозяйство в рамках государственной программы «Развитие транспортной сис-темы Ханты-Мансийского авто-номного округа − Югры на 2014−2020 годы»</t>
  </si>
  <si>
    <r>
      <t>Иные межбюджет-ные трансферты (в рамках программы «Содействие занятости</t>
    </r>
    <r>
      <rPr>
        <b/>
        <sz val="16"/>
        <rFont val="Times New Roman"/>
        <family val="1"/>
        <charset val="204"/>
      </rPr>
      <t>»</t>
    </r>
  </si>
  <si>
    <t>Субвенции на осу-ществление полномочий по первичному воинскому учету на территориях, где отсутствуют военные ко-миссариаты</t>
  </si>
  <si>
    <t>Городскому поселению Новоаганск для страхования муниципального имущества</t>
  </si>
  <si>
    <t>Cельскому поселению Аган на снос ветхого жилья</t>
  </si>
  <si>
    <t>Городским поселениям Излучинск, Новоаганск и сельским поселениям Аган, Покур, Вата, Зайцева Речка, Ларьяк, Ваховск  на организацию деятельности выставок-продаж (торговые ряды)</t>
  </si>
  <si>
    <t>Иные межбюджетные трансферты на содержание ОМС</t>
  </si>
  <si>
    <t>Иные межбюджетные трансферты                                                                                                                                                                                                                                                                       (за счет средств Правительства Тю-менской области)</t>
  </si>
  <si>
    <t>Иные межбюджетные трансферты                                                                                                                                                                                                                                                                       городскому поселению Новоаганск на благоустройство территории поселка</t>
  </si>
  <si>
    <t>Иные межбюджетные трансферты городскому поселению Новоаганск на изготовление и монтаж сигнального освещения по типу Т7</t>
  </si>
  <si>
    <t>Условно утверждаемые расходы планируются на очередной год и плановый период, в соответствии с бюджетным законодательством. В текущем году средства не предусматриваются.</t>
  </si>
  <si>
    <t>Объем резервного фонда соответствует законодательству.</t>
  </si>
  <si>
    <t>не более 3% от общего объема расходов бюджета района на первый год планового периода в объеме не менее 2,5% от общего объ-ема расходов бюджета района (без учета расходов бюджета, предусмот-ренных за счет межбюджетных трансфертов из других бюджетов бюд-жетной системы Российской Федерации, имеющих целевое назначение), на второй год планового периода не менее 5% от общего объема расходов бюджета района (без учета расходов бюджета, предусмотренных за счет межбюджетных трансфертов из других бюджетов бюджетной си-стемы Российской Федерации, имеющих целевое назначение)</t>
  </si>
  <si>
    <t>Процент отклонения фактического объема налоговых и неналоговых доходов бюджета района за отчетный год от первоначально утвержденного плана</t>
  </si>
  <si>
    <t>значение показателя определяется по итогам года</t>
  </si>
  <si>
    <t>Доля расходов бюджета района, формируемых в рамках муниципальных программ в общем объеме расходов бюджета района (за исключением расходов, осуществляемых за счет субсидий, предоставляемых в рамках государственных программ автономного округа и субвенций, предоставляемых из бюджета автономного округа)</t>
  </si>
  <si>
    <t>Доля главных распорядителей средств бюджета района и муниципальных об-разований района, представивших отчетность в сроки, установленные департаментом финансов администрации района</t>
  </si>
  <si>
    <t>Показатель за 2015 год будет рассчитана в 3 квартале 2016 года</t>
  </si>
  <si>
    <t>Сельскому поселению Вата на проведение мероприятий по предупреждению паводка в границах поселения и проведение мероприятий после па-водка</t>
  </si>
  <si>
    <t>Cельскому поселению Ваховск для выполнения работ по переносу водоема</t>
  </si>
  <si>
    <t>Предоставление из муниципального дорожного фонда Нижневартовского района финансовой поддержки поселениям района для обеспечения расходов по самостоятельному исполнению вопросов местного значения поселений по дорожной деятельности, для обеспечения расходов на содержание подъездных автомобильных дорог района по передаваемым поселениям полномочиям, в том числе:</t>
  </si>
  <si>
    <r>
      <rPr>
        <b/>
        <sz val="14"/>
        <rFont val="Times New Roman"/>
        <family val="1"/>
        <charset val="204"/>
      </rPr>
      <t xml:space="preserve">Исполнено в сумме 1 578,3 тыс. рублей или  100 %.                                                                                                                                            </t>
    </r>
    <r>
      <rPr>
        <i/>
        <u/>
        <sz val="14"/>
        <rFont val="Times New Roman"/>
        <family val="1"/>
        <charset val="204"/>
      </rPr>
      <t/>
    </r>
  </si>
  <si>
    <r>
      <rPr>
        <b/>
        <sz val="14"/>
        <rFont val="Times New Roman"/>
        <family val="1"/>
        <charset val="204"/>
      </rPr>
      <t xml:space="preserve">Из бюджета района перечислено в сумме 1 578,3 тыс. рублей:            </t>
    </r>
    <r>
      <rPr>
        <sz val="14"/>
        <rFont val="Times New Roman"/>
        <family val="1"/>
        <charset val="204"/>
      </rPr>
      <t xml:space="preserve">                                                                                                                                                                                                                                                                     -поселениям района иные межбюджетные трансферты за  счет отчислений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t>
    </r>
  </si>
  <si>
    <r>
      <rPr>
        <b/>
        <sz val="14"/>
        <rFont val="Times New Roman"/>
        <family val="1"/>
        <charset val="204"/>
      </rPr>
      <t xml:space="preserve">Исполнение составило в сумме  9 720,1 тыс.рублей или 100 %, в том числе:                                                                                                                                                                                                                                                                                   </t>
    </r>
    <r>
      <rPr>
        <sz val="14"/>
        <rFont val="Times New Roman"/>
        <family val="1"/>
        <charset val="204"/>
      </rPr>
      <t xml:space="preserve">                                                                                                                                                                                              </t>
    </r>
    <r>
      <rPr>
        <i/>
        <u/>
        <sz val="14"/>
        <rFont val="Times New Roman"/>
        <family val="1"/>
        <charset val="204"/>
      </rPr>
      <t/>
    </r>
  </si>
  <si>
    <r>
      <rPr>
        <b/>
        <sz val="14"/>
        <rFont val="Times New Roman"/>
        <family val="1"/>
        <charset val="204"/>
      </rPr>
      <t xml:space="preserve">Из бюджета автономного округа перечислено в сумме 9 720,1 тыс.рублей:   </t>
    </r>
    <r>
      <rPr>
        <sz val="14"/>
        <rFont val="Times New Roman"/>
        <family val="1"/>
        <charset val="204"/>
      </rPr>
      <t xml:space="preserve">                                                                                                                                                                                                                                                               -перечислена дотация на выравнивание бюджетной обеспеченности  поселениям района.</t>
    </r>
  </si>
  <si>
    <r>
      <rPr>
        <b/>
        <sz val="14"/>
        <rFont val="Times New Roman"/>
        <family val="1"/>
        <charset val="204"/>
      </rPr>
      <t xml:space="preserve">Из бюджета автономного округа 9 720,1 тыс.рублей:   </t>
    </r>
    <r>
      <rPr>
        <sz val="14"/>
        <rFont val="Times New Roman"/>
        <family val="1"/>
        <charset val="204"/>
      </rPr>
      <t xml:space="preserve">                                                                                                                                                                                                                                                               -перечислена дотация на выравнивание бюджетной обеспеченности  поселениям района в сумме                                                                                                                                    9 720,1тыс.рублей.</t>
    </r>
  </si>
  <si>
    <t>Оплата за обслуживание процентов по муниципальному долгу, осуществляется в соответствии с графиком в сумме 0,4 тыс.рублей.</t>
  </si>
  <si>
    <t>Показатель за 2015 год будет рассчитан в 3 квартале 2016 года</t>
  </si>
  <si>
    <t>тел. 8 (3466) 49-86-48</t>
  </si>
  <si>
    <t>Мальцева Светлана Валентиновна</t>
  </si>
  <si>
    <t>Специалист эксперт отдела межбюджетных трансфертов</t>
  </si>
  <si>
    <t>и сводного планирования администрации Нижневартовского района</t>
  </si>
  <si>
    <t>Исполнитель:</t>
  </si>
  <si>
    <r>
      <t xml:space="preserve">Пояснения к отчету о </t>
    </r>
    <r>
      <rPr>
        <b/>
        <sz val="14"/>
        <color indexed="8"/>
        <rFont val="Times New Roman"/>
        <family val="1"/>
        <charset val="204"/>
      </rPr>
      <t xml:space="preserve">ходе исполнения графика (сетевого графика) по реализации муниципальной программы </t>
    </r>
  </si>
  <si>
    <t>Специалист -эксперт отдела межбюджетных трансфертов</t>
  </si>
  <si>
    <t>и сводного планирования администрации Нижневартовского района___________С.В. Мальцева</t>
  </si>
  <si>
    <t>Соисполнитель 4                                                                                                                                                                                                                                                                                                           (Отдел по жилищным вопросам администрации района)</t>
  </si>
  <si>
    <t>Соисполнитель 3                                                                                                                                                                                                                                                                                                         (Отдел жилищно-коммунального хозяйства,энергетики  и  строительстваадминистрации района)</t>
  </si>
  <si>
    <t>Исполнение составило в сумме 2 068,3 тыс.рублей, или 100%.</t>
  </si>
  <si>
    <r>
      <rPr>
        <b/>
        <sz val="14"/>
        <rFont val="Times New Roman"/>
        <family val="1"/>
        <charset val="204"/>
      </rPr>
      <t xml:space="preserve">Из бюджета района перечислено в сумме 198 тыс. рублей:     </t>
    </r>
    <r>
      <rPr>
        <sz val="14"/>
        <rFont val="Times New Roman"/>
        <family val="1"/>
        <charset val="204"/>
      </rPr>
      <t xml:space="preserve">                                                                                                                                                                                                                                                                            -поселениям района иные межбюджетные трансферты на дорожное хозяйство (полномочия, делегированные поселениями району).</t>
    </r>
  </si>
  <si>
    <t>Исполнение составило в сумме 198 тыс. рублей, или 8%.</t>
  </si>
  <si>
    <r>
      <rPr>
        <b/>
        <sz val="14"/>
        <rFont val="Times New Roman"/>
        <family val="1"/>
        <charset val="204"/>
      </rPr>
      <t xml:space="preserve">Исполнено в сумме 3 844,6 тыс.рублей или 62 %, в том числе:                                                                                                                                                                                                                                                        </t>
    </r>
    <r>
      <rPr>
        <sz val="14"/>
        <rFont val="Times New Roman"/>
        <family val="1"/>
        <charset val="204"/>
      </rPr>
      <t xml:space="preserve">                                                                                                                                                                                                                                                                                                                                                                                                                                                                                                                                                                                                                                                   </t>
    </r>
    <r>
      <rPr>
        <i/>
        <u/>
        <sz val="14"/>
        <rFont val="Times New Roman"/>
        <family val="1"/>
        <charset val="204"/>
      </rPr>
      <t/>
    </r>
  </si>
  <si>
    <r>
      <t xml:space="preserve">Исполнение составило 157 615,7 тыс.рублей или 100 %, в том числе:                                                                                                                                                                                                  </t>
    </r>
    <r>
      <rPr>
        <b/>
        <i/>
        <sz val="14"/>
        <rFont val="Times New Roman"/>
        <family val="1"/>
        <charset val="204"/>
      </rPr>
      <t xml:space="preserve">                                                                                  </t>
    </r>
    <r>
      <rPr>
        <b/>
        <sz val="14"/>
        <rFont val="Times New Roman"/>
        <family val="1"/>
        <charset val="204"/>
      </rPr>
      <t xml:space="preserve">                                                                                                                                                                                                                                                                                                                                                                                                                                                                                                                                                                                                                                                                                                                                                                                                                                                                                                                                         </t>
    </r>
    <r>
      <rPr>
        <u/>
        <sz val="14"/>
        <rFont val="Times New Roman"/>
        <family val="1"/>
        <charset val="204"/>
      </rPr>
      <t/>
    </r>
  </si>
  <si>
    <r>
      <rPr>
        <b/>
        <sz val="14"/>
        <rFont val="Times New Roman"/>
        <family val="1"/>
        <charset val="204"/>
      </rPr>
      <t xml:space="preserve">Из бюджета района перечислено в сумме 2 068,3 тыс. рублей:     </t>
    </r>
    <r>
      <rPr>
        <sz val="14"/>
        <rFont val="Times New Roman"/>
        <family val="1"/>
        <charset val="204"/>
      </rPr>
      <t xml:space="preserve">                                                                                                                                                                                                                                                                            -поселениям района иные межбюджетные трансферты на содержание подъездных дорог (полномочия, делегированные районом поселениям).</t>
    </r>
  </si>
  <si>
    <r>
      <rPr>
        <b/>
        <sz val="14"/>
        <rFont val="Times New Roman"/>
        <family val="1"/>
        <charset val="204"/>
      </rPr>
      <t xml:space="preserve">Из бюджета автономного округа  перечислено  78,2 тыс. рублей:                                                                                                                                                                                                              </t>
    </r>
    <r>
      <rPr>
        <sz val="14"/>
        <rFont val="Times New Roman"/>
        <family val="1"/>
        <charset val="204"/>
      </rPr>
      <t xml:space="preserve">-городским и сельским поселениям района перечислены субвенции на осуществление полномочий по первичному воинскому учету на территориях, где отсутствуют военные комиссариаты.                                                                                                                                                                                                                                                                                                                                                                                                       </t>
    </r>
  </si>
  <si>
    <t xml:space="preserve">Исполнение составило в сумме  78,2 тыс. рублей, или 100%:    </t>
  </si>
  <si>
    <r>
      <rPr>
        <b/>
        <sz val="14"/>
        <rFont val="Times New Roman"/>
        <family val="1"/>
        <charset val="204"/>
      </rPr>
      <t xml:space="preserve">Исполнение составило  в сумме  83,5 тыс.рублей или 70,7 %, в том числе:       </t>
    </r>
    <r>
      <rPr>
        <sz val="14"/>
        <rFont val="Times New Roman"/>
        <family val="1"/>
        <charset val="204"/>
      </rPr>
      <t xml:space="preserve">                                                                                                                                                                      </t>
    </r>
    <r>
      <rPr>
        <i/>
        <u/>
        <sz val="14"/>
        <rFont val="Times New Roman"/>
        <family val="1"/>
        <charset val="204"/>
      </rPr>
      <t/>
    </r>
  </si>
  <si>
    <r>
      <rPr>
        <b/>
        <sz val="14"/>
        <rFont val="Times New Roman"/>
        <family val="1"/>
        <charset val="204"/>
      </rPr>
      <t xml:space="preserve">Из бюджета автономного округав перечислено 83,5 тыс. рублей:   </t>
    </r>
    <r>
      <rPr>
        <sz val="14"/>
        <rFont val="Times New Roman"/>
        <family val="1"/>
        <charset val="204"/>
      </rPr>
      <t xml:space="preserve">                                                                                                                                                                                                                                                                                                                                                   -поселениям района иные межбюджетные трансферты для исполнения мероприятий по содействию трудоустройства граждан в рамках подпрограммы "Содействие трудоустройству граждан" государственной программы "Содействие занятости населения Ханты-Мансийском автономном округе - Югре на 2014-2020 годы" в соответствии с реестром получателей средств бюджета автономного округа, предоставляемым Департаментом труда и занятости населения Ханты-Мансийского автономного округа – Югры.</t>
    </r>
  </si>
  <si>
    <t>Оплата за обслуживание процентов по муниципальному долгу, осуществляется в соответствии с графиком в сумме 0,2 тыс.рублей, или 70%.</t>
  </si>
  <si>
    <t xml:space="preserve">Объем резервного фонда соответствует законодательству. Исполнено. Осуществление кассовых выплат по данному мероприятию не предусматривается. </t>
  </si>
  <si>
    <r>
      <rPr>
        <b/>
        <sz val="14"/>
        <rFont val="Times New Roman"/>
        <family val="1"/>
        <charset val="204"/>
      </rPr>
      <t xml:space="preserve">Из бюджета района перечислено в сумме 3 844,6  тыс. рублей:          </t>
    </r>
    <r>
      <rPr>
        <sz val="14"/>
        <rFont val="Times New Roman"/>
        <family val="1"/>
        <charset val="204"/>
      </rPr>
      <t xml:space="preserve">                                                                                                                                                                                                                                                                   -поселениям района иные межбюджетные трансферты за  счет отчислений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в сумме 1 578,3 тыс. рублей.                                                                                                                                                                                                                                                                                                                            -поселениям района иные межбюджетные трансферты на содержание подъездных дорог (полномочия, делегированные районом поселениям) 2 068,3 тыс. рублей.                                                                                                                                                                                                                                                                                                                                                                                                                                      -поселениям района иные межбюджетные трансферты на дорожное хозяйство (полномочия, делегированные поселениями району) в сумме 198 тыс. рублей.                                                                                                                                                                                                                                                                                                                                                                                              </t>
    </r>
  </si>
  <si>
    <r>
      <t xml:space="preserve">Исполнение составило в сумме 161,7 тыс.рублей или 82%, в том числе:                                                                                                                                                                                        </t>
    </r>
    <r>
      <rPr>
        <i/>
        <u/>
        <sz val="14"/>
        <rFont val="Times New Roman"/>
        <family val="1"/>
        <charset val="204"/>
      </rPr>
      <t/>
    </r>
  </si>
  <si>
    <r>
      <rPr>
        <b/>
        <sz val="14"/>
        <rFont val="Times New Roman"/>
        <family val="1"/>
        <charset val="204"/>
      </rPr>
      <t xml:space="preserve">Исполнено в сумме 153 610,1 тыс.рублей или  50,3 %, в том числе:    </t>
    </r>
    <r>
      <rPr>
        <sz val="14"/>
        <rFont val="Times New Roman"/>
        <family val="1"/>
        <charset val="204"/>
      </rPr>
      <t xml:space="preserve">                                                                                                                                                                                                                                                                                                                                </t>
    </r>
    <r>
      <rPr>
        <u/>
        <sz val="14"/>
        <rFont val="Times New Roman"/>
        <family val="1"/>
        <charset val="204"/>
      </rPr>
      <t/>
    </r>
  </si>
  <si>
    <r>
      <rPr>
        <b/>
        <sz val="14"/>
        <rFont val="Times New Roman"/>
        <family val="1"/>
        <charset val="204"/>
      </rPr>
      <t xml:space="preserve">Из бюджета автономного округав перечислено 9 803,6 тыс. рублей:   </t>
    </r>
    <r>
      <rPr>
        <sz val="14"/>
        <rFont val="Times New Roman"/>
        <family val="1"/>
        <charset val="204"/>
      </rPr>
      <t xml:space="preserve">                                                                                                                                                                                                                                                                                                                                                   -перечислена дотация на выравнивание бюджетной обеспеченности  поселениям района в сумме                                                                                                                                    9 720,1тыс.рублей.                                                                                                                                                                                                                                                                                                                        -поселениям района иные межбюджетные трансферты для исполнения мероприятий по содействию трудоустройства граждан в рамках подпрограммы "Содействие трудоустройству граждан" государственной программы "Содействие занятости населения Ханты-Мансийском автономном округе - Югре на 2014-2020 годы" в соответствии с реестром получателей средств бюджета автономного округа, предоставляемым Департаментом труда и занятости населения Ханты-Мансийского автономного округа – Югры 83,5 тыс. рублей.</t>
    </r>
  </si>
  <si>
    <t>Cельскому поселению Покур для реконструкции ограждения памятника погибшим в годы Великой Отечественной войны</t>
  </si>
  <si>
    <r>
      <rPr>
        <b/>
        <sz val="14"/>
        <rFont val="Times New Roman"/>
        <family val="1"/>
        <charset val="204"/>
      </rPr>
      <t xml:space="preserve">Из бюджета автономного округа в сумме  9803,6 тыс.рублей или 99,7 %:                                                                                                                                                                                                  </t>
    </r>
    <r>
      <rPr>
        <sz val="14"/>
        <rFont val="Times New Roman"/>
        <family val="1"/>
        <charset val="204"/>
      </rPr>
      <t>-перечислена дотация на выравнивание бюджетной обеспеченности  поселениям района в сумме                                                                                                                                    9 720,1тыс.рублей.                                                                                                                                                                                                                                                                                                                        -поселениям района иные межбюджетные трансферты для исполнения мероприятий по содействию трудоустройства граждан в рамках подпрограммы "Содействие трудоустройству граждан" государственной программы "Содействие занятости населения Ханты-Мансийском автономном округе - Югре на 2014-2020 годы" в соответствии с реестром получателей средств бюджета автономного округа, предоставляемым Департаментом труда и занятости населения Ханты-Мансийского автономного округа – Югры 83,5 тыс. рублей.</t>
    </r>
  </si>
  <si>
    <r>
      <rPr>
        <b/>
        <sz val="14"/>
        <rFont val="Times New Roman"/>
        <family val="1"/>
        <charset val="204"/>
      </rPr>
      <t xml:space="preserve">Из бюджета района перечислено 3 844,6 тыс. рублей:            </t>
    </r>
    <r>
      <rPr>
        <sz val="14"/>
        <rFont val="Times New Roman"/>
        <family val="1"/>
        <charset val="204"/>
      </rPr>
      <t xml:space="preserve">                                                                                                                                                                                                                                                                          -поселениям района иные межбюджетные трансферты за  счет отчислений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в сумме 1 578,3 тыс. рублей.                                                                                                                                                                                                                                                                                                                            -поселениям района иные межбюджетные трансферты на содержание подъездных дорог (полномочия, делегированные районом поселениям) 2 068,3 тыс. рублей.                                                                                                                                                                                                                                                                                                                                                                                                                                      -поселениям района иные межбюджетные трансферты на дорожное хозяйство (полномочия, делегированные поселениями району) в сумме 198 тыс. рублей.          </t>
    </r>
  </si>
  <si>
    <t xml:space="preserve">Исполнено в сумме 3 844,6 тыс.рублей или  62 %, в том числе:                                                                                                                                                                                                                                                                                                                                                                                                                                                                                                                                                                                                                                               </t>
  </si>
  <si>
    <t>за декабрь 2015 год</t>
  </si>
  <si>
    <r>
      <t xml:space="preserve">Отсутствие просроченной кредиторской задолженности в бюджетах поселений района по выплате заработной платы и оплате коммунальных услуг </t>
    </r>
    <r>
      <rPr>
        <sz val="12"/>
        <rFont val="Times New Roman"/>
        <family val="1"/>
        <charset val="204"/>
      </rPr>
      <t>(да/нет; 1/0)</t>
    </r>
  </si>
  <si>
    <r>
      <rPr>
        <b/>
        <sz val="14"/>
        <rFont val="Times New Roman"/>
        <family val="1"/>
        <charset val="204"/>
      </rPr>
      <t xml:space="preserve">Из федерального бюджета  перечислено  78,2 тыс. рублей:                                                                                                                                                                                                              </t>
    </r>
    <r>
      <rPr>
        <sz val="14"/>
        <rFont val="Times New Roman"/>
        <family val="1"/>
        <charset val="204"/>
      </rPr>
      <t xml:space="preserve">-городским и сельским поселениям района перечислены субвенции на осуществление полномочий по первичному воинскому учету на территориях, где отсутствуют военные комиссариаты.                                                                                                                                                                                                                                                                                                                                                                                                       </t>
    </r>
  </si>
  <si>
    <r>
      <rPr>
        <b/>
        <sz val="14"/>
        <rFont val="Times New Roman"/>
        <family val="1"/>
        <charset val="204"/>
      </rPr>
      <t xml:space="preserve">Из бюджета района в сумме 157 454,7 тыс.рублей или 50,5%:       </t>
    </r>
    <r>
      <rPr>
        <sz val="14"/>
        <rFont val="Times New Roman"/>
        <family val="1"/>
        <charset val="204"/>
      </rPr>
      <t xml:space="preserve">                                                                                                                                                                                                                                              -поселениям района перечислена дотация на поддержку мер по обеспечению сбалансированности бюджетов  в сумме 153 610,1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-поселениям района иные межбюджетные трансферты за  счет отчислений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в сумме 1 578,3 тыс. рублей.                                                                                                                                                                                                                                                                                                                            -поселениям района иные межбюджетные трансферты на содержание подъездных дорог (полномочия, делегированные районом поселениям) 2 068,3 тыс. рублей.                                                                                                                                                                                                                                                                                                                                                                                                                                      -поселениям района иные межбюджетные трансферты на дорожное хозяйство (полномочия, делегированные поселениями району) в сумме 198 тыс. рублей.                                                                                                                                                                                                                                                                                                                                                                                                 </t>
    </r>
  </si>
  <si>
    <r>
      <rPr>
        <b/>
        <sz val="14"/>
        <rFont val="Times New Roman"/>
        <family val="1"/>
        <charset val="204"/>
      </rPr>
      <t xml:space="preserve">Исполнение составило 167 336,5 тыс.рублей или 52 %, в том числе:     </t>
    </r>
    <r>
      <rPr>
        <sz val="14"/>
        <rFont val="Times New Roman"/>
        <family val="1"/>
        <charset val="204"/>
      </rPr>
      <t xml:space="preserve">                                                                                                                                                                                             </t>
    </r>
    <r>
      <rPr>
        <u/>
        <sz val="14"/>
        <rFont val="Times New Roman"/>
        <family val="1"/>
        <charset val="204"/>
      </rPr>
      <t/>
    </r>
  </si>
  <si>
    <r>
      <rPr>
        <b/>
        <sz val="14"/>
        <rFont val="Times New Roman"/>
        <family val="1"/>
        <charset val="204"/>
      </rPr>
      <t xml:space="preserve">Из федерального бюджета  перечислено  78,2 тыс. рублей или 100%:                                                                                                                                                                                                                </t>
    </r>
    <r>
      <rPr>
        <sz val="14"/>
        <rFont val="Times New Roman"/>
        <family val="1"/>
        <charset val="204"/>
      </rPr>
      <t xml:space="preserve">-городским и сельским поселениям района перечислены субвенции на осуществление полномочий по первичному воинскому учету на территориях, где отсутствуют военные комиссариаты 78,2 тыс. рублей.                                                                                                                                                                                                                                                                                                                                                                                                       </t>
    </r>
  </si>
  <si>
    <t>«Управление в сфере муниципальных финансов в Нижневартовском районе на 2015−2020 годы» за декабрь 2015 года</t>
  </si>
  <si>
    <t>__________________</t>
  </si>
  <si>
    <t>_________________</t>
  </si>
  <si>
    <r>
      <rPr>
        <b/>
        <sz val="14"/>
        <rFont val="Times New Roman"/>
        <family val="1"/>
        <charset val="204"/>
      </rPr>
      <t xml:space="preserve">Исполнение составило 163 492,1 тыс.рублей или 51,8 %, в том числе:     </t>
    </r>
    <r>
      <rPr>
        <sz val="14"/>
        <rFont val="Times New Roman"/>
        <family val="1"/>
        <charset val="204"/>
      </rPr>
      <t xml:space="preserve">                                                                                                                                                                                             </t>
    </r>
    <r>
      <rPr>
        <u/>
        <sz val="14"/>
        <rFont val="Times New Roman"/>
        <family val="1"/>
        <charset val="204"/>
      </rPr>
      <t/>
    </r>
  </si>
  <si>
    <r>
      <rPr>
        <b/>
        <sz val="14"/>
        <rFont val="Times New Roman"/>
        <family val="1"/>
        <charset val="204"/>
      </rPr>
      <t xml:space="preserve">Из бюджета автономного округа  перечислено  78,2 тыс. рублей или 100%:                                                                                                                                                                                                              </t>
    </r>
    <r>
      <rPr>
        <sz val="14"/>
        <rFont val="Times New Roman"/>
        <family val="1"/>
        <charset val="204"/>
      </rPr>
      <t xml:space="preserve">-городским и сельским поселениям района перечислены субвенции на осуществление полномочий по первичному воинскому учету на территориях, где отсутствуют военные комиссариаты.                                                                                                                                                                                                                                                                                                                                                                                                       </t>
    </r>
  </si>
  <si>
    <r>
      <rPr>
        <b/>
        <sz val="14"/>
        <rFont val="Times New Roman"/>
        <family val="1"/>
        <charset val="204"/>
      </rPr>
      <t xml:space="preserve">Из бюджета района в сумме 153 610,3 тыс.рублей или 50,3%:    </t>
    </r>
    <r>
      <rPr>
        <sz val="14"/>
        <rFont val="Times New Roman"/>
        <family val="1"/>
        <charset val="204"/>
      </rPr>
      <t xml:space="preserve">                                                                                                                                                                                                                              -поселениям района перечислена дотация на поддержку мер по обеспечению сбалансированности бюджетов  в сумме 153 610,1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-оплата за обслуживание процентов по муниципальному долгу, осуществляется в соответствии с графиком в сумме 0,2 тыс.рублей.                                                                                                                                                                                                                                                                                                                                                                                             </t>
    </r>
  </si>
  <si>
    <t>Оплата за обслуживание процентов по муниципальному долгу, осуществляется в соответствии с графиком в сумме 0,2 тыс.рублей.</t>
  </si>
  <si>
    <r>
      <rPr>
        <b/>
        <sz val="14"/>
        <rFont val="Times New Roman"/>
        <family val="1"/>
        <charset val="204"/>
      </rPr>
      <t xml:space="preserve">Из бюджета автономного округав перечислено 83,5 тыс. рублей или 70,7%:   </t>
    </r>
    <r>
      <rPr>
        <sz val="14"/>
        <rFont val="Times New Roman"/>
        <family val="1"/>
        <charset val="204"/>
      </rPr>
      <t xml:space="preserve">                                                                                                                                                                                                                                                                                                                                                   -поселениям района иные межбюджетные трансферты для исполнения мероприятий по содействию трудоустройства граждан в рамках подпрограммы "Содействие трудоустройству граждан" государственной программы "Содействие занятости населения Ханты-Мансийском автономном округе - Югре на 2014-2020 годы" в соответствии с реестром получателей средств бюджета автономного округа, предоставляемым Департаментом труда и занятости населения Ханты-Мансийского автономного округа – Югры.</t>
    </r>
  </si>
  <si>
    <t>значение показателя определяется в году следующим за отчетным</t>
  </si>
  <si>
    <t>График (сетевой график) реализации  муниципальной программы за декабрь 2015</t>
  </si>
  <si>
    <t xml:space="preserve">по муниципальной  программе «Управление в сфере муниципальных финансов в Нижневартовском районе на 2015–2020 годы» </t>
  </si>
  <si>
    <r>
      <rPr>
        <b/>
        <sz val="14"/>
        <rFont val="Times New Roman"/>
        <family val="1"/>
        <charset val="204"/>
      </rPr>
      <t xml:space="preserve">Из бюджета автономного округа перечислено 9 803,6 тыс. рублей или 99,6%:   </t>
    </r>
    <r>
      <rPr>
        <sz val="14"/>
        <rFont val="Times New Roman"/>
        <family val="1"/>
        <charset val="204"/>
      </rPr>
      <t xml:space="preserve">                                                                                                                                                                                                                                                                                                                                                   -перечислена дотация на выравнивание бюджетной обеспеченности  поселениям района в сумме                                                                                                                                    9 720,1тыс.рублей.                                                                                                                                                                                                                                                                                                                        -поселениям района иные межбюджетные трансферты для исполнения мероприятий по содействию трудоустройства граждан в рамках подпрограммы "Содействие трудоустройству граждан" государственной программы "Содействие занятости населения Ханты-Мансийском автономном округе - Югре на 2014-2020 годы" в соответствии с реестром получателей средств бюджета автономного округа, предоставляемым Департаментом труда и занятости населения Ханты-Мансийского автономного округа – Югры 83,5 тыс. рублей.</t>
    </r>
  </si>
  <si>
    <r>
      <rPr>
        <b/>
        <sz val="14"/>
        <rFont val="Times New Roman"/>
        <family val="1"/>
        <charset val="204"/>
      </rPr>
      <t xml:space="preserve">Исполнено по муниципальной программе в сумме 167 336,7 тыс.рублей или 52 %, в том числе:     </t>
    </r>
    <r>
      <rPr>
        <sz val="14"/>
        <rFont val="Times New Roman"/>
        <family val="1"/>
        <charset val="204"/>
      </rPr>
      <t xml:space="preserve">                                                                                                                                                                                             </t>
    </r>
    <r>
      <rPr>
        <u/>
        <sz val="14"/>
        <rFont val="Times New Roman"/>
        <family val="1"/>
        <charset val="204"/>
      </rPr>
      <t/>
    </r>
  </si>
  <si>
    <r>
      <rPr>
        <b/>
        <sz val="14"/>
        <rFont val="Times New Roman"/>
        <family val="1"/>
        <charset val="204"/>
      </rPr>
      <t xml:space="preserve">Из бюджета  района перечислено 153 610,1 тыс.рублей:  </t>
    </r>
    <r>
      <rPr>
        <sz val="14"/>
        <rFont val="Times New Roman"/>
        <family val="1"/>
        <charset val="204"/>
      </rPr>
      <t xml:space="preserve">                                                                                                                                                                                                                                                                                              -поселениям района перечислена дотация на поддержку мер по обеспечению сбалансированности бюджетов  в сумме</t>
    </r>
    <r>
      <rPr>
        <i/>
        <sz val="14"/>
        <rFont val="Times New Roman"/>
        <family val="1"/>
        <charset val="204"/>
      </rPr>
      <t xml:space="preserve"> 153 610,1 тыс. рублей</t>
    </r>
    <r>
      <rPr>
        <sz val="14"/>
        <rFont val="Times New Roman"/>
        <family val="1"/>
        <charset val="204"/>
      </rPr>
      <t>,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по факту выполнения работ,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t>
    </r>
  </si>
  <si>
    <r>
      <rPr>
        <b/>
        <sz val="14"/>
        <rFont val="Times New Roman"/>
        <family val="1"/>
        <charset val="204"/>
      </rPr>
      <t xml:space="preserve">Из бюджета района в сумме 157 454,7 тыс.рублей:                                                                                                                                                                                                                                                     </t>
    </r>
    <r>
      <rPr>
        <sz val="14"/>
        <rFont val="Times New Roman"/>
        <family val="1"/>
        <charset val="204"/>
      </rPr>
      <t xml:space="preserve">-поселениям района перечислена дотация на поддержку мер по обеспечению сбалансированности бюджетов  в сумме 153 610,1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Неисполнение по показателю обусловлено тем, что перечисление дотацийна сбалансированность по делегированным полномочиям осуществляется по фактическому исполнению работ,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-поселениям района иные межбюджетные трансферты за  счет отчислений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в сумме 1 578,3 тыс. рублей.                                                                                                                                                                                                                                                                                                                            -поселениям района иные межбюджетные трансферты на содержание подъездных дорог (полномочия, делегированные районом поселениям) 2 068,3 тыс. рублей.                                                                                                                                                                                                                                                                                                                                                                                                                                      -поселениям района иные межбюджетные трансферты на дорожное хозяйство (полномочия, делегированные поселениями району) в сумме 198 тыс. рублей.                                                                                                                                                                                                                                                                                                                                                                                                 </t>
    </r>
  </si>
  <si>
    <r>
      <rPr>
        <b/>
        <sz val="14"/>
        <rFont val="Times New Roman"/>
        <family val="1"/>
        <charset val="204"/>
      </rPr>
      <t xml:space="preserve">Из бюджета района в сумме 157 454,9 тыс.рублей:              </t>
    </r>
    <r>
      <rPr>
        <sz val="14"/>
        <rFont val="Times New Roman"/>
        <family val="1"/>
        <charset val="204"/>
      </rPr>
      <t xml:space="preserve">                                                                                                                                                                                                                                       -поселениям района перечислена дотация на поддержку мер по обеспечению сбалансированности бюджетов  в сумме 153 610,1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Неисполнение по показателю обусловлено тем, что перечисление дотацийна сбалансированность по делегированным полномочиям осуществляется по фактическому исполнению работ,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-поселениям района иные межбюджетные трансферты за  счет отчислений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в сумме 1 578,3 тыс. рублей.                                                                                                                                                                                                                                                                                                                            -поселениям района иные межбюджетные трансферты на содержание подъездных дорог (полномочия, делегированные районом поселениям) 2 068,3 тыс. рублей.                                                                                                                                                                                                                                                                                                                                                                                                                                      -поселениям района иные межбюджетные трансферты на дорожное хозяйство (полномочия, делегированные поселениями району) в сумме 198,0 тыс. рублей.                                                                                                                                                                                                                                                                                                                                            -оплата за обслуживание процентов по муниципальному долгу, осуществляется в соответствии с графиком в сумме 0,2 тыс.рублей.                                                                                                                                                                                                                                                                                                                                                                                             </t>
    </r>
  </si>
  <si>
    <r>
      <rPr>
        <b/>
        <sz val="12"/>
        <rFont val="Times New Roman"/>
        <family val="1"/>
        <charset val="204"/>
      </rPr>
      <t xml:space="preserve">Подпрограмма 2 исполнено в сумме 0,2 тыс. рублей, в том числе:    </t>
    </r>
    <r>
      <rPr>
        <sz val="12"/>
        <rFont val="Times New Roman"/>
        <family val="1"/>
        <charset val="204"/>
      </rPr>
      <t xml:space="preserve">                                                                                                                                                                                                                                                                                                      Оплата за обслуживание процентов по муниципальному долгу, осуществляется в соответствии с графиком в сумме 0,2 тыс.рублей.</t>
    </r>
  </si>
  <si>
    <r>
      <rPr>
        <b/>
        <sz val="12"/>
        <rFont val="Times New Roman"/>
        <family val="1"/>
        <charset val="204"/>
      </rPr>
      <t xml:space="preserve">Подпрограмма1 перечислено в сумме 157 532,9 тыс. рублей, в том числе:           </t>
    </r>
    <r>
      <rPr>
        <sz val="12"/>
        <rFont val="Times New Roman"/>
        <family val="1"/>
        <charset val="204"/>
      </rPr>
      <t xml:space="preserve">                                                                                                                                                                                                                                                                                                                                                                               </t>
    </r>
    <r>
      <rPr>
        <b/>
        <sz val="12"/>
        <rFont val="Times New Roman"/>
        <family val="1"/>
        <charset val="204"/>
      </rPr>
      <t xml:space="preserve">Из федерального бюджета перечислено  78,2 тыс. рублей:  </t>
    </r>
    <r>
      <rPr>
        <sz val="12"/>
        <rFont val="Times New Roman"/>
        <family val="1"/>
        <charset val="204"/>
      </rPr>
      <t xml:space="preserve">                                                                                                                                                                                                            -городским и сельским поселениям района перечислены субвенции на осуществление полномочий по первичному воинскому учету на территориях, где отсутствуют военные комиссариаты.                                                                                                                                                                                                                                                                           </t>
    </r>
    <r>
      <rPr>
        <b/>
        <sz val="12"/>
        <rFont val="Times New Roman"/>
        <family val="1"/>
        <charset val="204"/>
      </rPr>
      <t xml:space="preserve">Из бюджета автономного округав перечислено 9 803,6 тыс. рублей:            </t>
    </r>
    <r>
      <rPr>
        <sz val="12"/>
        <rFont val="Times New Roman"/>
        <family val="1"/>
        <charset val="204"/>
      </rPr>
      <t xml:space="preserve">                                                                                                                                                                                                                                                                                                                                          -перечислена дотация на выравнивание бюджетной обеспеченности  поселениям района в сумме                                                                                                                                    9 720,1тыс.рублей.                                                                                                                                                                                                                                                                                                                        -поселениям района иные межбюджетные трансферты для исполнения мероприятий по содействию трудоустройства граждан в рамках подпрограммы "Содействие трудоустройству граждан" государственной программы "Содействие занятости населения Ханты-Мансийском автономном округе - Югре на 2014-2020 годы" в соответствии с реестром получателей средств бюджета автономного округа, предоставляемым Департаментом труда и занятости населения Ханты-Мансийского автономного округа – Югры 83,5 тыс. рублей.                                                                                                                                                                                                                                                                                                                                                                                                                                                                                                                                                        </t>
    </r>
    <r>
      <rPr>
        <b/>
        <sz val="12"/>
        <rFont val="Times New Roman"/>
        <family val="1"/>
        <charset val="204"/>
      </rPr>
      <t xml:space="preserve">Из бюджета района перечислено 157 454,7 тыс. рублей:  </t>
    </r>
    <r>
      <rPr>
        <sz val="12"/>
        <rFont val="Times New Roman"/>
        <family val="1"/>
        <charset val="204"/>
      </rPr>
      <t xml:space="preserve">                                                                                                                                                                                        -поселениям района перечислена дотация на поддержку мер по обеспечению сбалансированности бюджетов  в сумме 153 610,1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по факту выполнения работ,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-поселениям района иные межбюджетные трансферты за  счет отчислений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в сумме 1 578,3 тыс. рублей.                                                                                                                                                                                                                                                                                                                            -поселениям района иные межбюджетные трансферты на содержание подъездных дорог (полномочия, делегированные районом поселениям) 2 068,3 тыс. рублей.                                                                                                                                                                                                                                                                                                                                                                                                                                      -поселениям района иные межбюджетные трансферты на дорожное хозяйство (полномочия, делегированные поселениями району) в сумме 198,0 тыс. рублей.            </t>
    </r>
  </si>
  <si>
    <r>
      <rPr>
        <b/>
        <sz val="12"/>
        <rFont val="Times New Roman"/>
        <family val="1"/>
        <charset val="204"/>
      </rPr>
      <t xml:space="preserve">Всего по муниципальной программе исполнено в сумме 167 336,7 тыс.рублей или 52 %, в том числе:                                                                                                                                                           Из федерального бюджета перечислено  78,2 тыс. рублей:                                                                                                                                                                                                              </t>
    </r>
    <r>
      <rPr>
        <sz val="12"/>
        <rFont val="Times New Roman"/>
        <family val="1"/>
        <charset val="204"/>
      </rPr>
      <t xml:space="preserve">-городским и сельским поселениям района перечислены субвенции на осуществление полномочий по первичному воинскому учету на территориях, где отсутствуют военные комиссариаты.                                                                                                                                                                                                                                                                             </t>
    </r>
    <r>
      <rPr>
        <b/>
        <sz val="12"/>
        <rFont val="Times New Roman"/>
        <family val="1"/>
        <charset val="204"/>
      </rPr>
      <t xml:space="preserve">Из бюджета автономного округав перечислено 9 803,6 тыс. рублей:                </t>
    </r>
    <r>
      <rPr>
        <sz val="12"/>
        <rFont val="Times New Roman"/>
        <family val="1"/>
        <charset val="204"/>
      </rPr>
      <t xml:space="preserve">                                                                                                                                                                                                                                                                                                                                      -перечислена дотация на выравнивание бюджетной обеспеченности  поселениям района в сумме                                                                                                                                    9 720,1тыс.рублей.                                                                                                                                                                                                                                                                                                                        -поселениям района иные межбюджетные трансферты для исполнения мероприятий по содействию трудоустройства граждан в рамках подпрограммы "Содействие трудоустройству граждан" государственной программы "Содействие занятости населения Ханты-Мансийском автономном округе - Югре на 2014-2020 годы" в соответствии с реестром получателей средств бюджета автономного округа, предоставляемым Департаментом труда и занятости населения Ханты-Мансийского автономного округа – Югры 83,5 тыс. рублей. </t>
    </r>
    <r>
      <rPr>
        <b/>
        <sz val="12"/>
        <rFont val="Times New Roman"/>
        <family val="1"/>
        <charset val="204"/>
      </rPr>
      <t xml:space="preserve">                                                                                                                                                                                                                                                                                                                                                                                                                                                                                                                                         Из бюджета района перечислено 157 454,9 тыс. рублей:                                                                                                                                                                                          </t>
    </r>
    <r>
      <rPr>
        <sz val="12"/>
        <rFont val="Times New Roman"/>
        <family val="1"/>
        <charset val="204"/>
      </rPr>
      <t xml:space="preserve">-поселениям района перечислена дотация на поддержку мер по обеспечению сбалансированности бюджетов  в сумме 153 610,1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по факту выполнения работ,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-поселениям района иные межбюджетные трансферты за  счет отчислений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в сумме 1 578,3 тыс. рублей.                                                                                                                                                                                                                                                                                                                            -поселениям района иные межбюджетные трансферты на содержание подъездных дорог (полномочия, делегированные районом поселениям) 2 068,3 тыс. рублей.                                                                                                                                                                                                                                                                                                                                                                                                                                      -поселениям района иные межбюджетные трансферты на дорожное хозяйство (полномочия, делегированные поселениями району) в сумме 198,0 тыс. рублей.                                                                                                                                                                                                                                                                                                                                                                                                -оплата за обслуживание процентов по муниципальному долгу, осуществляется в соответствии с графиком в сумме 0,2 тыс.рублей.                                                                                                                                                                                                                                                                                                                                                   </t>
    </r>
  </si>
  <si>
    <t>И.о. директора департамента финансов: _________________С.Л. Кокотеева</t>
  </si>
</sst>
</file>

<file path=xl/styles.xml><?xml version="1.0" encoding="utf-8"?>
<styleSheet xmlns="http://schemas.openxmlformats.org/spreadsheetml/2006/main">
  <numFmts count="8">
    <numFmt numFmtId="41" formatCode="_-* #,##0_р_._-;\-* #,##0_р_._-;_-* &quot;-&quot;_р_._-;_-@_-"/>
    <numFmt numFmtId="43" formatCode="_-* #,##0.00_р_._-;\-* #,##0.00_р_._-;_-* &quot;-&quot;??_р_._-;_-@_-"/>
    <numFmt numFmtId="164" formatCode="0.0"/>
    <numFmt numFmtId="165" formatCode="#,##0.0"/>
    <numFmt numFmtId="166" formatCode="#,##0.0_ ;\-#,##0.0\ "/>
    <numFmt numFmtId="167" formatCode="#,##0.000"/>
    <numFmt numFmtId="168" formatCode="_-* #,##0.0_р_._-;\-* #,##0.0_р_._-;_-* &quot;-&quot;?_р_._-;_-@_-"/>
    <numFmt numFmtId="169" formatCode="0.0%"/>
  </numFmts>
  <fonts count="51">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sz val="14"/>
      <color theme="1"/>
      <name val="Times New Roman"/>
      <family val="1"/>
      <charset val="204"/>
    </font>
    <font>
      <sz val="12"/>
      <color theme="1"/>
      <name val="Calibri"/>
      <family val="2"/>
      <charset val="204"/>
      <scheme val="minor"/>
    </font>
    <font>
      <i/>
      <sz val="12"/>
      <name val="Times New Roman"/>
      <family val="1"/>
      <charset val="204"/>
    </font>
    <font>
      <b/>
      <sz val="14"/>
      <name val="Times New Roman"/>
      <family val="1"/>
      <charset val="204"/>
    </font>
    <font>
      <b/>
      <sz val="14"/>
      <color theme="1"/>
      <name val="Times New Roman"/>
      <family val="1"/>
      <charset val="204"/>
    </font>
    <font>
      <b/>
      <sz val="14"/>
      <color indexed="8"/>
      <name val="Times New Roman"/>
      <family val="1"/>
      <charset val="204"/>
    </font>
    <font>
      <b/>
      <sz val="12"/>
      <color theme="1"/>
      <name val="Times New Roman"/>
      <family val="1"/>
      <charset val="204"/>
    </font>
    <font>
      <b/>
      <sz val="12"/>
      <color rgb="FF000000"/>
      <name val="Times New Roman"/>
      <family val="1"/>
      <charset val="204"/>
    </font>
    <font>
      <sz val="12"/>
      <color rgb="FF000000"/>
      <name val="Times New Roman"/>
      <family val="1"/>
      <charset val="204"/>
    </font>
    <font>
      <sz val="12.5"/>
      <color theme="1"/>
      <name val="Times New Roman"/>
      <family val="1"/>
      <charset val="204"/>
    </font>
    <font>
      <sz val="16"/>
      <name val="Times New Roman"/>
      <family val="1"/>
      <charset val="204"/>
    </font>
    <font>
      <b/>
      <sz val="16"/>
      <name val="Times New Roman"/>
      <family val="1"/>
      <charset val="204"/>
    </font>
    <font>
      <b/>
      <sz val="16"/>
      <color theme="1"/>
      <name val="Times New Roman"/>
      <family val="1"/>
      <charset val="204"/>
    </font>
    <font>
      <sz val="16"/>
      <color rgb="FF000000"/>
      <name val="Times New Roman"/>
      <family val="1"/>
      <charset val="204"/>
    </font>
    <font>
      <sz val="16"/>
      <color theme="1"/>
      <name val="Times New Roman"/>
      <family val="1"/>
      <charset val="204"/>
    </font>
    <font>
      <i/>
      <sz val="14"/>
      <name val="Times New Roman"/>
      <family val="1"/>
      <charset val="204"/>
    </font>
    <font>
      <u/>
      <sz val="14"/>
      <name val="Times New Roman"/>
      <family val="1"/>
      <charset val="204"/>
    </font>
    <font>
      <i/>
      <u/>
      <sz val="14"/>
      <name val="Times New Roman"/>
      <family val="1"/>
      <charset val="204"/>
    </font>
    <font>
      <sz val="8"/>
      <color indexed="81"/>
      <name val="Tahoma"/>
      <family val="2"/>
      <charset val="204"/>
    </font>
    <font>
      <b/>
      <sz val="8"/>
      <color indexed="81"/>
      <name val="Tahoma"/>
      <family val="2"/>
      <charset val="204"/>
    </font>
    <font>
      <b/>
      <i/>
      <sz val="14"/>
      <name val="Times New Roman"/>
      <family val="1"/>
      <charset val="204"/>
    </font>
    <font>
      <b/>
      <sz val="18"/>
      <name val="Times New Roman"/>
      <family val="1"/>
      <charset val="204"/>
    </font>
    <font>
      <sz val="20"/>
      <color theme="1"/>
      <name val="Times New Roman"/>
      <family val="1"/>
      <charset val="204"/>
    </font>
    <font>
      <b/>
      <u/>
      <sz val="14"/>
      <color theme="1"/>
      <name val="Times New Roman"/>
      <family val="1"/>
      <charset val="204"/>
    </font>
    <font>
      <sz val="12.5"/>
      <name val="Times New Roman"/>
      <family val="1"/>
      <charset val="204"/>
    </font>
    <font>
      <sz val="22"/>
      <color theme="1"/>
      <name val="Times New Roman"/>
      <family val="1"/>
      <charset val="204"/>
    </font>
    <font>
      <sz val="22"/>
      <name val="Times New Roman"/>
      <family val="1"/>
      <charset val="204"/>
    </font>
    <font>
      <sz val="20"/>
      <name val="Times New Roman"/>
      <family val="1"/>
      <charset val="204"/>
    </font>
    <font>
      <b/>
      <u/>
      <sz val="18"/>
      <name val="Times New Roman"/>
      <family val="1"/>
      <charset val="204"/>
    </font>
    <font>
      <b/>
      <sz val="16"/>
      <color theme="1"/>
      <name val="Calibri"/>
      <family val="2"/>
      <charset val="204"/>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s>
  <cellStyleXfs count="3">
    <xf numFmtId="0" fontId="0" fillId="0" borderId="0"/>
    <xf numFmtId="0" fontId="14" fillId="0" borderId="0"/>
    <xf numFmtId="43" fontId="13" fillId="0" borderId="0" applyFont="0" applyFill="0" applyBorder="0" applyAlignment="0" applyProtection="0"/>
  </cellStyleXfs>
  <cellXfs count="917">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6"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7"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7"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6"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justify" vertical="top"/>
    </xf>
    <xf numFmtId="0" fontId="3" fillId="0" borderId="0" xfId="0" applyFont="1" applyFill="1" applyAlignment="1" applyProtection="1">
      <alignment vertical="center"/>
    </xf>
    <xf numFmtId="0" fontId="3" fillId="0" borderId="0" xfId="0" applyFont="1" applyFill="1" applyBorder="1" applyAlignment="1" applyProtection="1">
      <alignment vertical="center" wrapText="1"/>
    </xf>
    <xf numFmtId="164" fontId="3" fillId="0" borderId="0" xfId="2" applyNumberFormat="1" applyFont="1" applyFill="1" applyBorder="1" applyAlignment="1" applyProtection="1">
      <alignment vertical="center" wrapText="1"/>
    </xf>
    <xf numFmtId="164" fontId="3" fillId="0" borderId="0" xfId="0" applyNumberFormat="1" applyFont="1" applyFill="1" applyBorder="1" applyAlignment="1" applyProtection="1">
      <alignment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166" fontId="3" fillId="0" borderId="0" xfId="0" applyNumberFormat="1" applyFont="1" applyFill="1" applyAlignment="1" applyProtection="1">
      <alignment vertical="center"/>
    </xf>
    <xf numFmtId="0" fontId="18"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19" fillId="0" borderId="0" xfId="0" applyFont="1" applyFill="1" applyAlignment="1" applyProtection="1">
      <alignment vertical="center"/>
    </xf>
    <xf numFmtId="164" fontId="19" fillId="0" borderId="0" xfId="2" applyNumberFormat="1" applyFont="1" applyFill="1" applyBorder="1" applyAlignment="1" applyProtection="1">
      <alignment vertical="center" wrapText="1"/>
    </xf>
    <xf numFmtId="164" fontId="19" fillId="0" borderId="0" xfId="0" applyNumberFormat="1" applyFont="1" applyFill="1" applyBorder="1" applyAlignment="1" applyProtection="1">
      <alignment horizontal="left"/>
    </xf>
    <xf numFmtId="0" fontId="19" fillId="0" borderId="0" xfId="0" applyFont="1" applyFill="1" applyBorder="1" applyAlignment="1" applyProtection="1">
      <alignment vertical="center"/>
    </xf>
    <xf numFmtId="0" fontId="18" fillId="0" borderId="0" xfId="0" applyFont="1" applyFill="1" applyAlignment="1" applyProtection="1">
      <alignment vertical="center"/>
    </xf>
    <xf numFmtId="164" fontId="18" fillId="0" borderId="0" xfId="2" applyNumberFormat="1" applyFont="1" applyFill="1" applyBorder="1" applyAlignment="1" applyProtection="1">
      <alignment vertical="center" wrapText="1"/>
    </xf>
    <xf numFmtId="3" fontId="19" fillId="0" borderId="0" xfId="0" applyNumberFormat="1" applyFont="1" applyAlignment="1">
      <alignment vertical="center"/>
    </xf>
    <xf numFmtId="0" fontId="21" fillId="0" borderId="0" xfId="0" applyFont="1"/>
    <xf numFmtId="164" fontId="18" fillId="0" borderId="1" xfId="0" applyNumberFormat="1" applyFont="1" applyFill="1" applyBorder="1" applyAlignment="1" applyProtection="1">
      <alignment horizontal="left" vertical="top" wrapText="1"/>
    </xf>
    <xf numFmtId="168" fontId="18" fillId="0" borderId="1" xfId="2" applyNumberFormat="1" applyFont="1" applyFill="1" applyBorder="1" applyAlignment="1" applyProtection="1">
      <alignment horizontal="right" vertical="top" wrapText="1"/>
    </xf>
    <xf numFmtId="168" fontId="17" fillId="0" borderId="1" xfId="2" applyNumberFormat="1" applyFont="1" applyFill="1" applyBorder="1" applyAlignment="1" applyProtection="1">
      <alignment horizontal="right" vertical="top" wrapText="1"/>
    </xf>
    <xf numFmtId="10" fontId="17" fillId="0" borderId="1" xfId="2" applyNumberFormat="1" applyFont="1" applyFill="1" applyBorder="1" applyAlignment="1" applyProtection="1">
      <alignment horizontal="right" vertical="top" wrapText="1"/>
    </xf>
    <xf numFmtId="0" fontId="18" fillId="0" borderId="1" xfId="0" applyFont="1" applyFill="1" applyBorder="1" applyAlignment="1" applyProtection="1">
      <alignment horizontal="left" vertical="top" wrapText="1"/>
    </xf>
    <xf numFmtId="168" fontId="23" fillId="0" borderId="1" xfId="2" applyNumberFormat="1" applyFont="1" applyFill="1" applyBorder="1" applyAlignment="1" applyProtection="1">
      <alignment horizontal="right" vertical="top" wrapText="1"/>
    </xf>
    <xf numFmtId="10" fontId="18" fillId="0" borderId="1" xfId="2" applyNumberFormat="1" applyFont="1" applyFill="1" applyBorder="1" applyAlignment="1" applyProtection="1">
      <alignment horizontal="right" vertical="top" wrapText="1"/>
    </xf>
    <xf numFmtId="0" fontId="18" fillId="0" borderId="1" xfId="0" applyFont="1" applyFill="1" applyBorder="1" applyAlignment="1" applyProtection="1">
      <alignment horizontal="left" vertical="center" wrapText="1"/>
    </xf>
    <xf numFmtId="0" fontId="19" fillId="0" borderId="0" xfId="0" applyFont="1" applyFill="1" applyBorder="1" applyAlignment="1" applyProtection="1">
      <alignment horizontal="left"/>
    </xf>
    <xf numFmtId="0" fontId="21" fillId="0" borderId="0" xfId="0" applyFont="1" applyBorder="1" applyAlignment="1">
      <alignment horizontal="left" vertical="top"/>
    </xf>
    <xf numFmtId="0" fontId="21" fillId="0" borderId="0" xfId="0" applyNumberFormat="1" applyFont="1" applyAlignment="1">
      <alignment horizontal="center"/>
    </xf>
    <xf numFmtId="0" fontId="21" fillId="0" borderId="0" xfId="0" applyFont="1" applyFill="1" applyAlignment="1">
      <alignment horizontal="right"/>
    </xf>
    <xf numFmtId="0" fontId="21" fillId="0" borderId="0" xfId="0" applyNumberFormat="1" applyFont="1" applyBorder="1" applyAlignment="1">
      <alignment horizontal="center"/>
    </xf>
    <xf numFmtId="0" fontId="21" fillId="0" borderId="6" xfId="0" applyNumberFormat="1" applyFont="1" applyBorder="1" applyAlignment="1">
      <alignment horizontal="center"/>
    </xf>
    <xf numFmtId="0" fontId="19" fillId="0" borderId="1" xfId="0" applyFont="1" applyFill="1" applyBorder="1" applyAlignment="1">
      <alignment horizontal="left" vertical="top" wrapText="1"/>
    </xf>
    <xf numFmtId="4" fontId="19" fillId="0" borderId="1" xfId="0" applyNumberFormat="1" applyFont="1" applyFill="1" applyBorder="1" applyAlignment="1">
      <alignment horizontal="left" vertical="top" wrapText="1"/>
    </xf>
    <xf numFmtId="4" fontId="21" fillId="0" borderId="1" xfId="0" applyNumberFormat="1" applyFont="1" applyFill="1" applyBorder="1" applyAlignment="1">
      <alignment horizontal="left" vertical="top"/>
    </xf>
    <xf numFmtId="0" fontId="19" fillId="0" borderId="8" xfId="0" applyFont="1" applyFill="1" applyBorder="1" applyAlignment="1">
      <alignment horizontal="left" vertical="top" wrapText="1"/>
    </xf>
    <xf numFmtId="0" fontId="19" fillId="0" borderId="0" xfId="0" applyFont="1" applyFill="1"/>
    <xf numFmtId="0" fontId="19" fillId="0" borderId="0" xfId="0" applyFont="1" applyFill="1" applyAlignment="1">
      <alignment vertical="center"/>
    </xf>
    <xf numFmtId="0" fontId="21" fillId="0" borderId="0" xfId="0" applyFont="1" applyFill="1"/>
    <xf numFmtId="0" fontId="21" fillId="0" borderId="0" xfId="0" applyNumberFormat="1" applyFont="1" applyAlignment="1">
      <alignment horizontal="left"/>
    </xf>
    <xf numFmtId="0" fontId="19" fillId="0" borderId="0" xfId="0" applyFont="1" applyFill="1" applyBorder="1" applyAlignment="1" applyProtection="1">
      <alignment horizontal="left"/>
    </xf>
    <xf numFmtId="43" fontId="18" fillId="0" borderId="1" xfId="2" applyFont="1" applyFill="1" applyBorder="1" applyAlignment="1">
      <alignment horizontal="left" vertical="top" wrapText="1"/>
    </xf>
    <xf numFmtId="0" fontId="20"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8" fillId="0" borderId="1" xfId="0" applyNumberFormat="1" applyFont="1" applyBorder="1" applyAlignment="1">
      <alignment horizontal="center" vertical="top"/>
    </xf>
    <xf numFmtId="0" fontId="20" fillId="0" borderId="1" xfId="0" applyNumberFormat="1" applyFont="1" applyBorder="1" applyAlignment="1">
      <alignment horizontal="center" vertical="top"/>
    </xf>
    <xf numFmtId="41" fontId="18" fillId="0" borderId="1" xfId="2" applyNumberFormat="1" applyFont="1" applyFill="1" applyBorder="1" applyAlignment="1">
      <alignment horizontal="left" vertical="top" wrapText="1"/>
    </xf>
    <xf numFmtId="0" fontId="20" fillId="0" borderId="0" xfId="0" applyFont="1" applyFill="1" applyAlignment="1">
      <alignment horizontal="center" vertical="center"/>
    </xf>
    <xf numFmtId="165" fontId="29" fillId="0" borderId="1" xfId="0" applyNumberFormat="1" applyFont="1" applyFill="1" applyBorder="1" applyAlignment="1">
      <alignment horizontal="center" vertical="center" wrapText="1"/>
    </xf>
    <xf numFmtId="164" fontId="18" fillId="0" borderId="1" xfId="0" applyNumberFormat="1" applyFont="1" applyFill="1" applyBorder="1" applyAlignment="1" applyProtection="1">
      <alignment horizontal="left" vertical="center" wrapText="1"/>
    </xf>
    <xf numFmtId="0" fontId="20" fillId="0" borderId="1" xfId="0" applyFont="1" applyFill="1" applyBorder="1" applyAlignment="1">
      <alignment horizontal="center" vertical="center"/>
    </xf>
    <xf numFmtId="168" fontId="18" fillId="3" borderId="1" xfId="2" applyNumberFormat="1" applyFont="1" applyFill="1" applyBorder="1" applyAlignment="1" applyProtection="1">
      <alignment horizontal="right" vertical="top" wrapText="1"/>
    </xf>
    <xf numFmtId="165" fontId="20" fillId="0" borderId="1" xfId="0" applyNumberFormat="1" applyFont="1" applyFill="1" applyBorder="1" applyAlignment="1">
      <alignment horizontal="center" vertical="center" wrapText="1"/>
    </xf>
    <xf numFmtId="9" fontId="17" fillId="0" borderId="1" xfId="2" applyNumberFormat="1" applyFont="1" applyFill="1" applyBorder="1" applyAlignment="1" applyProtection="1">
      <alignment horizontal="right" vertical="top" wrapText="1"/>
    </xf>
    <xf numFmtId="0" fontId="32" fillId="0" borderId="1" xfId="0" applyFont="1" applyFill="1" applyBorder="1" applyAlignment="1" applyProtection="1">
      <alignment vertical="center"/>
    </xf>
    <xf numFmtId="165" fontId="34" fillId="0" borderId="1" xfId="0" applyNumberFormat="1" applyFont="1" applyFill="1" applyBorder="1" applyAlignment="1">
      <alignment vertical="center" wrapText="1"/>
    </xf>
    <xf numFmtId="165" fontId="35" fillId="0" borderId="1" xfId="0" applyNumberFormat="1" applyFont="1" applyFill="1" applyBorder="1" applyAlignment="1">
      <alignment vertical="center" wrapText="1"/>
    </xf>
    <xf numFmtId="0" fontId="31" fillId="0" borderId="0" xfId="0" applyFont="1" applyFill="1" applyAlignment="1" applyProtection="1">
      <alignment vertical="center"/>
    </xf>
    <xf numFmtId="164" fontId="31" fillId="0" borderId="0" xfId="2" applyNumberFormat="1" applyFont="1" applyFill="1" applyBorder="1" applyAlignment="1" applyProtection="1">
      <alignment vertical="center" wrapText="1"/>
    </xf>
    <xf numFmtId="0" fontId="31" fillId="0" borderId="0" xfId="0" applyFont="1" applyFill="1" applyBorder="1" applyAlignment="1" applyProtection="1">
      <alignment vertical="center"/>
    </xf>
    <xf numFmtId="164" fontId="19" fillId="0" borderId="1" xfId="0" applyNumberFormat="1" applyFont="1" applyFill="1" applyBorder="1" applyAlignment="1" applyProtection="1">
      <alignment horizontal="left" vertical="top" wrapText="1"/>
    </xf>
    <xf numFmtId="168" fontId="24" fillId="0" borderId="1" xfId="2" applyNumberFormat="1" applyFont="1" applyFill="1" applyBorder="1" applyAlignment="1" applyProtection="1">
      <alignment horizontal="right" vertical="top" wrapText="1"/>
    </xf>
    <xf numFmtId="10" fontId="24" fillId="0" borderId="1" xfId="2" applyNumberFormat="1" applyFont="1" applyFill="1" applyBorder="1" applyAlignment="1" applyProtection="1">
      <alignment horizontal="right" vertical="top" wrapText="1"/>
    </xf>
    <xf numFmtId="168" fontId="19" fillId="0" borderId="1" xfId="2" applyNumberFormat="1" applyFont="1" applyFill="1" applyBorder="1" applyAlignment="1" applyProtection="1">
      <alignment horizontal="right" vertical="top" wrapText="1"/>
    </xf>
    <xf numFmtId="168" fontId="19" fillId="3" borderId="1" xfId="2" applyNumberFormat="1" applyFont="1" applyFill="1" applyBorder="1" applyAlignment="1" applyProtection="1">
      <alignment horizontal="right" vertical="top" wrapText="1"/>
    </xf>
    <xf numFmtId="0" fontId="19" fillId="0" borderId="1" xfId="0" applyFont="1" applyFill="1" applyBorder="1" applyAlignment="1" applyProtection="1">
      <alignment horizontal="left" vertical="top" wrapText="1"/>
    </xf>
    <xf numFmtId="0" fontId="19" fillId="0" borderId="1" xfId="0" applyFont="1" applyFill="1" applyBorder="1" applyAlignment="1" applyProtection="1">
      <alignment horizontal="left" vertical="center" wrapText="1"/>
    </xf>
    <xf numFmtId="164" fontId="19" fillId="0" borderId="1" xfId="0" applyNumberFormat="1"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18" fillId="0" borderId="0" xfId="0" applyFont="1" applyFill="1" applyBorder="1" applyAlignment="1">
      <alignment horizontal="justify" vertical="center"/>
    </xf>
    <xf numFmtId="0" fontId="18" fillId="0" borderId="0" xfId="0" applyFont="1" applyFill="1" applyBorder="1" applyAlignment="1" applyProtection="1">
      <alignment horizontal="left" vertical="center"/>
    </xf>
    <xf numFmtId="3" fontId="6" fillId="0" borderId="0" xfId="0" applyNumberFormat="1" applyFont="1" applyFill="1" applyAlignment="1">
      <alignment horizontal="center" vertical="center"/>
    </xf>
    <xf numFmtId="0" fontId="17" fillId="0" borderId="0" xfId="0" applyFont="1" applyFill="1" applyAlignment="1">
      <alignment horizontal="center" vertical="center" wrapText="1"/>
    </xf>
    <xf numFmtId="0" fontId="18" fillId="0" borderId="0" xfId="0" applyFont="1" applyFill="1" applyAlignment="1">
      <alignment vertical="center"/>
    </xf>
    <xf numFmtId="3" fontId="3" fillId="0" borderId="0" xfId="0" applyNumberFormat="1" applyFont="1" applyFill="1" applyAlignment="1">
      <alignment horizontal="center" vertical="center"/>
    </xf>
    <xf numFmtId="0" fontId="3" fillId="0" borderId="0" xfId="0" applyFont="1" applyFill="1" applyAlignment="1">
      <alignment vertical="center"/>
    </xf>
    <xf numFmtId="0" fontId="3" fillId="0" borderId="1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20" fillId="0" borderId="1" xfId="0" applyNumberFormat="1" applyFont="1" applyFill="1" applyBorder="1" applyAlignment="1">
      <alignment vertical="center" wrapText="1"/>
    </xf>
    <xf numFmtId="0" fontId="1"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20" fillId="0" borderId="0" xfId="0" applyFont="1" applyFill="1" applyBorder="1" applyAlignment="1">
      <alignment horizontal="justify" vertical="center" wrapText="1"/>
    </xf>
    <xf numFmtId="164" fontId="18" fillId="0" borderId="1" xfId="0" applyNumberFormat="1" applyFont="1" applyFill="1" applyBorder="1" applyAlignment="1" applyProtection="1">
      <alignment horizontal="left" vertical="top" wrapText="1"/>
    </xf>
    <xf numFmtId="0" fontId="18" fillId="0" borderId="1" xfId="0" applyFont="1" applyFill="1" applyBorder="1" applyAlignment="1" applyProtection="1">
      <alignment horizontal="left" vertical="top" wrapText="1"/>
    </xf>
    <xf numFmtId="164" fontId="18" fillId="0" borderId="1" xfId="0" applyNumberFormat="1" applyFont="1" applyFill="1" applyBorder="1" applyAlignment="1" applyProtection="1">
      <alignment horizontal="center" vertical="center" wrapText="1"/>
    </xf>
    <xf numFmtId="0" fontId="19" fillId="0" borderId="10" xfId="0" applyFont="1" applyFill="1" applyBorder="1" applyAlignment="1" applyProtection="1">
      <alignment horizontal="left" vertical="top" wrapText="1"/>
    </xf>
    <xf numFmtId="0" fontId="19" fillId="0" borderId="1" xfId="0" applyFont="1" applyFill="1" applyBorder="1" applyAlignment="1" applyProtection="1">
      <alignment horizontal="left" vertical="top" wrapText="1"/>
    </xf>
    <xf numFmtId="168" fontId="18" fillId="0" borderId="1" xfId="2" applyNumberFormat="1" applyFont="1" applyFill="1" applyBorder="1" applyAlignment="1" applyProtection="1">
      <alignment vertical="top" wrapText="1"/>
    </xf>
    <xf numFmtId="0" fontId="18" fillId="0" borderId="1" xfId="0" applyFont="1" applyFill="1" applyBorder="1" applyAlignment="1" applyProtection="1">
      <alignment vertical="top"/>
    </xf>
    <xf numFmtId="0" fontId="18" fillId="0" borderId="29" xfId="0" applyFont="1" applyFill="1" applyBorder="1" applyAlignment="1" applyProtection="1">
      <alignment vertical="top"/>
    </xf>
    <xf numFmtId="0" fontId="19" fillId="0" borderId="29" xfId="0" applyFont="1" applyFill="1" applyBorder="1" applyAlignment="1" applyProtection="1">
      <alignment vertical="center" wrapText="1"/>
    </xf>
    <xf numFmtId="0" fontId="18" fillId="0" borderId="12" xfId="0" applyFont="1" applyFill="1" applyBorder="1" applyAlignment="1" applyProtection="1">
      <alignment horizontal="left" vertical="top" wrapText="1"/>
    </xf>
    <xf numFmtId="168" fontId="18" fillId="0" borderId="12" xfId="2" applyNumberFormat="1" applyFont="1" applyFill="1" applyBorder="1" applyAlignment="1" applyProtection="1">
      <alignment horizontal="right" vertical="top" wrapText="1"/>
    </xf>
    <xf numFmtId="10" fontId="18" fillId="0" borderId="12" xfId="2" applyNumberFormat="1" applyFont="1" applyFill="1" applyBorder="1" applyAlignment="1" applyProtection="1">
      <alignment horizontal="right" vertical="top" wrapText="1"/>
    </xf>
    <xf numFmtId="0" fontId="18" fillId="0" borderId="30" xfId="0" applyFont="1" applyFill="1" applyBorder="1" applyAlignment="1" applyProtection="1">
      <alignment vertical="top"/>
    </xf>
    <xf numFmtId="0" fontId="19" fillId="0" borderId="1" xfId="0" applyFont="1" applyFill="1" applyBorder="1" applyAlignment="1" applyProtection="1">
      <alignment vertical="top" wrapText="1"/>
    </xf>
    <xf numFmtId="0" fontId="19" fillId="0" borderId="27" xfId="0" applyFont="1" applyFill="1" applyBorder="1" applyAlignment="1" applyProtection="1">
      <alignment vertical="top" wrapText="1"/>
    </xf>
    <xf numFmtId="0" fontId="19" fillId="0" borderId="29" xfId="0" applyFont="1" applyFill="1" applyBorder="1" applyAlignment="1" applyProtection="1">
      <alignment vertical="top" wrapText="1"/>
    </xf>
    <xf numFmtId="0" fontId="19" fillId="0" borderId="30" xfId="0" applyFont="1" applyFill="1" applyBorder="1" applyAlignment="1" applyProtection="1">
      <alignment vertical="top" wrapText="1"/>
    </xf>
    <xf numFmtId="168" fontId="18" fillId="0" borderId="1" xfId="2" applyNumberFormat="1" applyFont="1" applyFill="1" applyBorder="1" applyAlignment="1" applyProtection="1">
      <alignment horizontal="center" vertical="center" wrapText="1"/>
    </xf>
    <xf numFmtId="10" fontId="18" fillId="0" borderId="1" xfId="2" applyNumberFormat="1" applyFont="1" applyFill="1" applyBorder="1" applyAlignment="1" applyProtection="1">
      <alignment horizontal="center" vertical="center" wrapText="1"/>
    </xf>
    <xf numFmtId="0" fontId="19" fillId="0" borderId="33" xfId="0" applyFont="1" applyFill="1" applyBorder="1" applyAlignment="1" applyProtection="1">
      <alignment vertical="top" wrapText="1"/>
    </xf>
    <xf numFmtId="0" fontId="18" fillId="0" borderId="1" xfId="0" applyFont="1" applyFill="1" applyBorder="1" applyAlignment="1" applyProtection="1">
      <alignment vertical="top" wrapText="1"/>
    </xf>
    <xf numFmtId="0" fontId="18" fillId="0" borderId="36" xfId="0" applyFont="1" applyFill="1" applyBorder="1" applyAlignment="1" applyProtection="1">
      <alignment vertical="top"/>
    </xf>
    <xf numFmtId="9" fontId="18" fillId="0" borderId="1" xfId="2" applyNumberFormat="1" applyFont="1" applyFill="1" applyBorder="1" applyAlignment="1" applyProtection="1">
      <alignment horizontal="center" vertical="top" wrapText="1"/>
    </xf>
    <xf numFmtId="10" fontId="18" fillId="0" borderId="1" xfId="2" applyNumberFormat="1" applyFont="1" applyFill="1" applyBorder="1" applyAlignment="1" applyProtection="1">
      <alignment horizontal="center" vertical="top" wrapText="1"/>
    </xf>
    <xf numFmtId="168" fontId="19" fillId="3" borderId="1" xfId="2" applyNumberFormat="1" applyFont="1" applyFill="1" applyBorder="1" applyAlignment="1" applyProtection="1">
      <alignment horizontal="center" vertical="top" wrapText="1"/>
    </xf>
    <xf numFmtId="168" fontId="24" fillId="0" borderId="1" xfId="2" applyNumberFormat="1" applyFont="1" applyFill="1" applyBorder="1" applyAlignment="1" applyProtection="1">
      <alignment horizontal="center" vertical="top" wrapText="1"/>
    </xf>
    <xf numFmtId="168" fontId="19" fillId="0" borderId="1" xfId="2" applyNumberFormat="1" applyFont="1" applyFill="1" applyBorder="1" applyAlignment="1" applyProtection="1">
      <alignment horizontal="center" vertical="top" wrapText="1"/>
    </xf>
    <xf numFmtId="10" fontId="24" fillId="0" borderId="1" xfId="2" applyNumberFormat="1" applyFont="1" applyFill="1" applyBorder="1" applyAlignment="1" applyProtection="1">
      <alignment horizontal="center" vertical="top" wrapText="1"/>
    </xf>
    <xf numFmtId="10" fontId="18" fillId="0" borderId="1" xfId="2" applyNumberFormat="1" applyFont="1" applyFill="1" applyBorder="1" applyAlignment="1" applyProtection="1">
      <alignment vertical="center" wrapText="1"/>
    </xf>
    <xf numFmtId="164" fontId="18" fillId="0" borderId="1" xfId="2" applyNumberFormat="1" applyFont="1" applyFill="1" applyBorder="1" applyAlignment="1" applyProtection="1">
      <alignment vertical="center" wrapText="1"/>
    </xf>
    <xf numFmtId="9" fontId="18" fillId="0" borderId="1" xfId="2" applyNumberFormat="1" applyFont="1" applyFill="1" applyBorder="1" applyAlignment="1" applyProtection="1">
      <alignment vertical="center" wrapText="1"/>
    </xf>
    <xf numFmtId="10" fontId="18" fillId="0" borderId="1" xfId="2" applyNumberFormat="1" applyFont="1" applyFill="1" applyBorder="1" applyAlignment="1" applyProtection="1">
      <alignment vertical="top" wrapText="1"/>
    </xf>
    <xf numFmtId="168" fontId="18" fillId="0" borderId="1" xfId="2" applyNumberFormat="1"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19" fillId="0" borderId="12" xfId="0" applyFont="1" applyFill="1" applyBorder="1" applyAlignment="1" applyProtection="1">
      <alignment horizontal="left" vertical="top" wrapText="1"/>
    </xf>
    <xf numFmtId="168" fontId="24" fillId="0" borderId="12" xfId="2" applyNumberFormat="1" applyFont="1" applyFill="1" applyBorder="1" applyAlignment="1" applyProtection="1">
      <alignment horizontal="right" vertical="top" wrapText="1"/>
    </xf>
    <xf numFmtId="10" fontId="24" fillId="0" borderId="12" xfId="2" applyNumberFormat="1" applyFont="1" applyFill="1" applyBorder="1" applyAlignment="1" applyProtection="1">
      <alignment horizontal="right" vertical="top" wrapText="1"/>
    </xf>
    <xf numFmtId="168" fontId="19" fillId="0" borderId="12" xfId="2" applyNumberFormat="1" applyFont="1" applyFill="1" applyBorder="1" applyAlignment="1" applyProtection="1">
      <alignment horizontal="right" vertical="top" wrapText="1"/>
    </xf>
    <xf numFmtId="0" fontId="19" fillId="2" borderId="27" xfId="0" applyFont="1" applyFill="1" applyBorder="1" applyAlignment="1" applyProtection="1">
      <alignment vertical="top" wrapText="1"/>
    </xf>
    <xf numFmtId="0" fontId="19" fillId="0" borderId="36" xfId="0" applyFont="1" applyFill="1" applyBorder="1" applyAlignment="1" applyProtection="1">
      <alignment vertical="top" wrapText="1"/>
    </xf>
    <xf numFmtId="0" fontId="24" fillId="0" borderId="11" xfId="0" applyFont="1" applyFill="1" applyBorder="1" applyAlignment="1" applyProtection="1">
      <alignment horizontal="left" vertical="center" wrapText="1"/>
    </xf>
    <xf numFmtId="0" fontId="18" fillId="0" borderId="10" xfId="0" applyNumberFormat="1" applyFont="1" applyFill="1" applyBorder="1" applyAlignment="1" applyProtection="1">
      <alignment horizontal="center" vertical="center" wrapText="1"/>
    </xf>
    <xf numFmtId="1" fontId="18" fillId="0" borderId="10" xfId="0" applyNumberFormat="1"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xf>
    <xf numFmtId="168" fontId="19" fillId="3" borderId="12" xfId="2" applyNumberFormat="1" applyFont="1" applyFill="1" applyBorder="1" applyAlignment="1" applyProtection="1">
      <alignment horizontal="right" vertical="top" wrapText="1"/>
    </xf>
    <xf numFmtId="10" fontId="17" fillId="0" borderId="12" xfId="2" applyNumberFormat="1" applyFont="1" applyFill="1" applyBorder="1" applyAlignment="1" applyProtection="1">
      <alignment horizontal="right" vertical="top" wrapText="1"/>
    </xf>
    <xf numFmtId="168" fontId="18" fillId="3" borderId="12" xfId="2" applyNumberFormat="1" applyFont="1" applyFill="1" applyBorder="1" applyAlignment="1" applyProtection="1">
      <alignment horizontal="right" vertical="top" wrapText="1"/>
    </xf>
    <xf numFmtId="0" fontId="24" fillId="0" borderId="11" xfId="0" applyFont="1" applyFill="1" applyBorder="1" applyAlignment="1" applyProtection="1">
      <alignment horizontal="left" vertical="top" wrapText="1"/>
    </xf>
    <xf numFmtId="168" fontId="17" fillId="0" borderId="11" xfId="2" applyNumberFormat="1" applyFont="1" applyFill="1" applyBorder="1" applyAlignment="1" applyProtection="1">
      <alignment horizontal="right" vertical="top" wrapText="1"/>
    </xf>
    <xf numFmtId="10" fontId="17" fillId="0" borderId="11" xfId="2" applyNumberFormat="1" applyFont="1" applyFill="1" applyBorder="1" applyAlignment="1" applyProtection="1">
      <alignment horizontal="right" vertical="top" wrapText="1"/>
    </xf>
    <xf numFmtId="0" fontId="18" fillId="0" borderId="32" xfId="0" applyFont="1" applyFill="1" applyBorder="1" applyAlignment="1" applyProtection="1">
      <alignment vertical="top"/>
    </xf>
    <xf numFmtId="0" fontId="18" fillId="0" borderId="33" xfId="0" applyFont="1" applyFill="1" applyBorder="1" applyAlignment="1" applyProtection="1">
      <alignment vertical="top"/>
    </xf>
    <xf numFmtId="0" fontId="22" fillId="0" borderId="33" xfId="0" applyFont="1" applyBorder="1" applyAlignment="1">
      <alignment vertical="top"/>
    </xf>
    <xf numFmtId="0" fontId="22" fillId="0" borderId="35" xfId="0" applyFont="1" applyBorder="1" applyAlignment="1">
      <alignment vertical="top"/>
    </xf>
    <xf numFmtId="0" fontId="24" fillId="0" borderId="5" xfId="0" applyFont="1" applyFill="1" applyBorder="1" applyAlignment="1" applyProtection="1">
      <alignment horizontal="left" vertical="top" wrapText="1"/>
    </xf>
    <xf numFmtId="168" fontId="23" fillId="0" borderId="12" xfId="2" applyNumberFormat="1" applyFont="1" applyFill="1" applyBorder="1" applyAlignment="1" applyProtection="1">
      <alignment horizontal="right" vertical="top" wrapText="1"/>
    </xf>
    <xf numFmtId="0" fontId="18" fillId="0" borderId="35" xfId="0" applyFont="1" applyFill="1" applyBorder="1" applyAlignment="1" applyProtection="1">
      <alignment vertical="top"/>
    </xf>
    <xf numFmtId="0" fontId="24" fillId="0" borderId="27" xfId="0" applyFont="1" applyFill="1" applyBorder="1" applyAlignment="1" applyProtection="1">
      <alignment vertical="top" wrapText="1"/>
    </xf>
    <xf numFmtId="0" fontId="18" fillId="0" borderId="29" xfId="0" applyFont="1" applyFill="1" applyBorder="1" applyAlignment="1" applyProtection="1">
      <alignment vertical="top" wrapText="1"/>
    </xf>
    <xf numFmtId="0" fontId="18" fillId="0" borderId="30" xfId="0" applyFont="1" applyFill="1" applyBorder="1" applyAlignment="1" applyProtection="1">
      <alignment vertical="top" wrapText="1"/>
    </xf>
    <xf numFmtId="0" fontId="18" fillId="0" borderId="36" xfId="0" applyFont="1" applyFill="1" applyBorder="1" applyAlignment="1" applyProtection="1">
      <alignment vertical="top" wrapText="1"/>
    </xf>
    <xf numFmtId="0" fontId="18" fillId="0" borderId="33" xfId="0" applyFont="1" applyFill="1" applyBorder="1" applyAlignment="1" applyProtection="1">
      <alignment vertical="top" wrapText="1"/>
    </xf>
    <xf numFmtId="168" fontId="24" fillId="0" borderId="11" xfId="2" applyNumberFormat="1" applyFont="1" applyFill="1" applyBorder="1" applyAlignment="1" applyProtection="1">
      <alignment horizontal="center" vertical="top" wrapText="1"/>
    </xf>
    <xf numFmtId="9" fontId="24" fillId="0" borderId="11" xfId="2" applyNumberFormat="1" applyFont="1" applyFill="1" applyBorder="1" applyAlignment="1" applyProtection="1">
      <alignment horizontal="center" vertical="top" wrapText="1"/>
    </xf>
    <xf numFmtId="168" fontId="24" fillId="4" borderId="11" xfId="2" applyNumberFormat="1" applyFont="1" applyFill="1" applyBorder="1" applyAlignment="1" applyProtection="1">
      <alignment horizontal="center" vertical="top" wrapText="1"/>
    </xf>
    <xf numFmtId="10" fontId="24" fillId="4" borderId="11" xfId="2" applyNumberFormat="1" applyFont="1" applyFill="1" applyBorder="1" applyAlignment="1" applyProtection="1">
      <alignment horizontal="center" vertical="top" wrapText="1"/>
    </xf>
    <xf numFmtId="165" fontId="20" fillId="0" borderId="1" xfId="0" applyNumberFormat="1" applyFont="1" applyFill="1" applyBorder="1" applyAlignment="1">
      <alignment horizontal="center" vertical="center" wrapText="1"/>
    </xf>
    <xf numFmtId="165" fontId="35" fillId="0" borderId="1" xfId="0" applyNumberFormat="1" applyFont="1" applyFill="1" applyBorder="1" applyAlignment="1">
      <alignment horizontal="center" vertical="center" wrapText="1"/>
    </xf>
    <xf numFmtId="0" fontId="18" fillId="0" borderId="1" xfId="0" applyFont="1" applyFill="1" applyBorder="1" applyAlignment="1" applyProtection="1">
      <alignment horizontal="left" vertical="top" wrapText="1"/>
    </xf>
    <xf numFmtId="168" fontId="18" fillId="0" borderId="1" xfId="2" applyNumberFormat="1" applyFont="1" applyFill="1" applyBorder="1" applyAlignment="1" applyProtection="1">
      <alignment horizontal="center" vertical="top" wrapText="1"/>
    </xf>
    <xf numFmtId="165" fontId="20" fillId="0" borderId="1" xfId="0" applyNumberFormat="1" applyFont="1" applyFill="1" applyBorder="1" applyAlignment="1">
      <alignment horizontal="left" vertical="center" wrapText="1"/>
    </xf>
    <xf numFmtId="165" fontId="27" fillId="0" borderId="1" xfId="0" applyNumberFormat="1" applyFont="1" applyFill="1" applyBorder="1" applyAlignment="1">
      <alignment horizontal="center" vertical="center" wrapText="1"/>
    </xf>
    <xf numFmtId="164" fontId="18" fillId="0" borderId="1" xfId="0" applyNumberFormat="1" applyFont="1" applyFill="1" applyBorder="1" applyAlignment="1" applyProtection="1">
      <alignment horizontal="left" vertical="top" wrapText="1"/>
    </xf>
    <xf numFmtId="0" fontId="19" fillId="0" borderId="29" xfId="0" applyFont="1" applyFill="1" applyBorder="1" applyAlignment="1" applyProtection="1">
      <alignment horizontal="left" vertical="top" wrapText="1"/>
    </xf>
    <xf numFmtId="164" fontId="24" fillId="2" borderId="11" xfId="0" applyNumberFormat="1" applyFont="1" applyFill="1" applyBorder="1" applyAlignment="1" applyProtection="1">
      <alignment horizontal="left" vertical="top" wrapText="1"/>
    </xf>
    <xf numFmtId="168" fontId="24" fillId="2" borderId="11" xfId="2" applyNumberFormat="1" applyFont="1" applyFill="1" applyBorder="1" applyAlignment="1" applyProtection="1">
      <alignment horizontal="center" vertical="top" wrapText="1"/>
    </xf>
    <xf numFmtId="10" fontId="24" fillId="2" borderId="11" xfId="2" applyNumberFormat="1" applyFont="1" applyFill="1" applyBorder="1" applyAlignment="1" applyProtection="1">
      <alignment horizontal="center" vertical="top" wrapText="1"/>
    </xf>
    <xf numFmtId="168" fontId="17" fillId="2" borderId="11" xfId="2" applyNumberFormat="1" applyFont="1" applyFill="1" applyBorder="1" applyAlignment="1" applyProtection="1">
      <alignment horizontal="right" vertical="top" wrapText="1"/>
    </xf>
    <xf numFmtId="10" fontId="17" fillId="2" borderId="11" xfId="2" applyNumberFormat="1" applyFont="1" applyFill="1" applyBorder="1" applyAlignment="1" applyProtection="1">
      <alignment horizontal="right" vertical="top" wrapText="1"/>
    </xf>
    <xf numFmtId="0" fontId="19" fillId="2" borderId="32" xfId="0" applyFont="1" applyFill="1" applyBorder="1" applyAlignment="1" applyProtection="1">
      <alignment vertical="top" wrapText="1"/>
    </xf>
    <xf numFmtId="168" fontId="17" fillId="3" borderId="11" xfId="2" applyNumberFormat="1" applyFont="1" applyFill="1" applyBorder="1" applyAlignment="1" applyProtection="1">
      <alignment horizontal="right" vertical="top" wrapText="1"/>
    </xf>
    <xf numFmtId="168" fontId="24" fillId="3" borderId="11" xfId="2" applyNumberFormat="1" applyFont="1" applyFill="1" applyBorder="1" applyAlignment="1" applyProtection="1">
      <alignment horizontal="right" vertical="top" wrapText="1"/>
    </xf>
    <xf numFmtId="165" fontId="24" fillId="3" borderId="1" xfId="0" applyNumberFormat="1" applyFont="1" applyFill="1" applyBorder="1" applyAlignment="1">
      <alignment horizontal="center" vertical="center" wrapText="1"/>
    </xf>
    <xf numFmtId="9" fontId="24" fillId="0" borderId="1" xfId="2" applyNumberFormat="1" applyFont="1" applyFill="1" applyBorder="1" applyAlignment="1" applyProtection="1">
      <alignment horizontal="center" vertical="top" wrapText="1"/>
    </xf>
    <xf numFmtId="168" fontId="24" fillId="2" borderId="5" xfId="2" applyNumberFormat="1" applyFont="1" applyFill="1" applyBorder="1" applyAlignment="1" applyProtection="1">
      <alignment vertical="top" wrapText="1"/>
    </xf>
    <xf numFmtId="10" fontId="24" fillId="2" borderId="5" xfId="2" applyNumberFormat="1" applyFont="1" applyFill="1" applyBorder="1" applyAlignment="1" applyProtection="1">
      <alignment vertical="top" wrapText="1"/>
    </xf>
    <xf numFmtId="0" fontId="24" fillId="3" borderId="11" xfId="0" applyFont="1" applyFill="1" applyBorder="1" applyAlignment="1" applyProtection="1">
      <alignment horizontal="left" vertical="center" wrapText="1"/>
    </xf>
    <xf numFmtId="10" fontId="24" fillId="3" borderId="11" xfId="2" applyNumberFormat="1" applyFont="1" applyFill="1" applyBorder="1" applyAlignment="1" applyProtection="1">
      <alignment horizontal="right" vertical="top" wrapText="1"/>
    </xf>
    <xf numFmtId="0" fontId="19" fillId="3" borderId="27" xfId="0" applyFont="1" applyFill="1" applyBorder="1" applyAlignment="1" applyProtection="1">
      <alignment vertical="top" wrapText="1"/>
    </xf>
    <xf numFmtId="0" fontId="24" fillId="2" borderId="27" xfId="0" applyFont="1" applyFill="1" applyBorder="1" applyAlignment="1" applyProtection="1">
      <alignment vertical="top" wrapText="1"/>
    </xf>
    <xf numFmtId="10" fontId="24" fillId="0" borderId="11" xfId="2" applyNumberFormat="1" applyFont="1" applyFill="1" applyBorder="1" applyAlignment="1" applyProtection="1">
      <alignment horizontal="center" vertical="top" wrapText="1"/>
    </xf>
    <xf numFmtId="168" fontId="24" fillId="3" borderId="11" xfId="2" applyNumberFormat="1" applyFont="1" applyFill="1" applyBorder="1" applyAlignment="1" applyProtection="1">
      <alignment horizontal="center" vertical="top" wrapText="1"/>
    </xf>
    <xf numFmtId="169" fontId="24" fillId="0" borderId="1" xfId="2" applyNumberFormat="1" applyFont="1" applyFill="1" applyBorder="1" applyAlignment="1" applyProtection="1">
      <alignment horizontal="center" vertical="top" wrapText="1"/>
    </xf>
    <xf numFmtId="169" fontId="24" fillId="0" borderId="11" xfId="2" applyNumberFormat="1" applyFont="1" applyFill="1" applyBorder="1" applyAlignment="1" applyProtection="1">
      <alignment horizontal="center" vertical="top" wrapText="1"/>
    </xf>
    <xf numFmtId="169" fontId="24" fillId="2" borderId="11" xfId="2" applyNumberFormat="1" applyFont="1" applyFill="1" applyBorder="1" applyAlignment="1" applyProtection="1">
      <alignment horizontal="center" vertical="top" wrapText="1"/>
    </xf>
    <xf numFmtId="0" fontId="20" fillId="3" borderId="1" xfId="0" applyFont="1" applyFill="1" applyBorder="1" applyAlignment="1">
      <alignment horizontal="center" vertical="center"/>
    </xf>
    <xf numFmtId="0" fontId="24" fillId="2" borderId="1" xfId="0" applyFont="1" applyFill="1" applyBorder="1" applyAlignment="1" applyProtection="1">
      <alignment horizontal="left" vertical="center" wrapText="1"/>
    </xf>
    <xf numFmtId="165" fontId="18" fillId="3" borderId="1" xfId="0" applyNumberFormat="1" applyFont="1" applyFill="1" applyBorder="1" applyAlignment="1">
      <alignment horizontal="center" vertical="center" wrapText="1"/>
    </xf>
    <xf numFmtId="165" fontId="18" fillId="3" borderId="12" xfId="0" applyNumberFormat="1" applyFont="1" applyFill="1" applyBorder="1" applyAlignment="1">
      <alignment horizontal="center" vertical="center" wrapText="1"/>
    </xf>
    <xf numFmtId="168" fontId="18" fillId="3" borderId="1" xfId="2" applyNumberFormat="1" applyFont="1" applyFill="1" applyBorder="1" applyAlignment="1" applyProtection="1">
      <alignment horizontal="center" vertical="top" wrapText="1"/>
    </xf>
    <xf numFmtId="168" fontId="18" fillId="3" borderId="1" xfId="2" applyNumberFormat="1" applyFont="1" applyFill="1" applyBorder="1" applyAlignment="1" applyProtection="1">
      <alignment vertical="top" wrapText="1"/>
    </xf>
    <xf numFmtId="168" fontId="18" fillId="3" borderId="1" xfId="2" applyNumberFormat="1" applyFont="1" applyFill="1" applyBorder="1" applyAlignment="1" applyProtection="1">
      <alignment vertical="center" wrapText="1"/>
    </xf>
    <xf numFmtId="168" fontId="17" fillId="3" borderId="1" xfId="2" applyNumberFormat="1" applyFont="1" applyFill="1" applyBorder="1" applyAlignment="1" applyProtection="1">
      <alignment horizontal="center" vertical="top" wrapText="1"/>
    </xf>
    <xf numFmtId="0" fontId="24" fillId="2" borderId="5" xfId="0" applyFont="1" applyFill="1" applyBorder="1" applyAlignment="1" applyProtection="1">
      <alignment horizontal="left" vertical="center" wrapText="1"/>
    </xf>
    <xf numFmtId="0" fontId="24" fillId="2" borderId="1" xfId="0" applyFont="1" applyFill="1" applyBorder="1" applyAlignment="1" applyProtection="1">
      <alignment vertical="top"/>
    </xf>
    <xf numFmtId="168" fontId="24" fillId="2" borderId="1" xfId="2" applyNumberFormat="1" applyFont="1" applyFill="1" applyBorder="1" applyAlignment="1" applyProtection="1">
      <alignment vertical="top" wrapText="1"/>
    </xf>
    <xf numFmtId="9" fontId="19" fillId="2" borderId="1" xfId="2" applyNumberFormat="1" applyFont="1" applyFill="1" applyBorder="1" applyAlignment="1" applyProtection="1">
      <alignment vertical="top" wrapText="1"/>
    </xf>
    <xf numFmtId="10" fontId="24" fillId="2" borderId="1" xfId="2" applyNumberFormat="1" applyFont="1" applyFill="1" applyBorder="1" applyAlignment="1" applyProtection="1">
      <alignment vertical="top" wrapText="1"/>
    </xf>
    <xf numFmtId="9" fontId="24" fillId="2" borderId="1" xfId="2" applyNumberFormat="1" applyFont="1" applyFill="1" applyBorder="1" applyAlignment="1" applyProtection="1">
      <alignment vertical="top" wrapText="1"/>
    </xf>
    <xf numFmtId="0" fontId="24" fillId="2" borderId="11" xfId="0" applyFont="1" applyFill="1" applyBorder="1" applyAlignment="1" applyProtection="1">
      <alignment horizontal="left" vertical="top" wrapText="1"/>
    </xf>
    <xf numFmtId="0" fontId="24" fillId="2" borderId="31" xfId="0" applyFont="1" applyFill="1" applyBorder="1" applyAlignment="1" applyProtection="1">
      <alignment vertical="top" wrapText="1"/>
    </xf>
    <xf numFmtId="10" fontId="18" fillId="3" borderId="1" xfId="2" applyNumberFormat="1" applyFont="1" applyFill="1" applyBorder="1" applyAlignment="1" applyProtection="1">
      <alignment horizontal="right" vertical="top" wrapText="1"/>
    </xf>
    <xf numFmtId="0" fontId="18" fillId="3" borderId="1" xfId="0" applyFont="1" applyFill="1" applyBorder="1" applyAlignment="1" applyProtection="1">
      <alignment horizontal="left" vertical="center" wrapText="1"/>
    </xf>
    <xf numFmtId="164" fontId="18" fillId="3" borderId="1" xfId="0" applyNumberFormat="1" applyFont="1" applyFill="1" applyBorder="1" applyAlignment="1" applyProtection="1">
      <alignment horizontal="left" vertical="center" wrapText="1"/>
    </xf>
    <xf numFmtId="164" fontId="18" fillId="3" borderId="1" xfId="0" applyNumberFormat="1" applyFont="1" applyFill="1" applyBorder="1" applyAlignment="1" applyProtection="1">
      <alignment horizontal="left" vertical="top" wrapText="1"/>
    </xf>
    <xf numFmtId="0" fontId="24" fillId="0" borderId="1" xfId="0" applyFont="1" applyFill="1" applyBorder="1" applyAlignment="1" applyProtection="1">
      <alignment horizontal="left" vertical="top" wrapText="1"/>
    </xf>
    <xf numFmtId="165" fontId="20" fillId="0" borderId="10" xfId="0" applyNumberFormat="1" applyFont="1" applyFill="1" applyBorder="1" applyAlignment="1">
      <alignment horizontal="center" vertical="center" wrapText="1"/>
    </xf>
    <xf numFmtId="165" fontId="35" fillId="0" borderId="10" xfId="0" applyNumberFormat="1" applyFont="1" applyFill="1" applyBorder="1" applyAlignment="1">
      <alignment vertical="center" wrapText="1"/>
    </xf>
    <xf numFmtId="0" fontId="20" fillId="0" borderId="10" xfId="0" applyFont="1" applyFill="1" applyBorder="1" applyAlignment="1">
      <alignment horizontal="center" vertical="center"/>
    </xf>
    <xf numFmtId="0" fontId="20" fillId="3" borderId="10" xfId="0" applyFont="1" applyFill="1" applyBorder="1" applyAlignment="1">
      <alignment horizontal="center" vertical="center"/>
    </xf>
    <xf numFmtId="165" fontId="25" fillId="2" borderId="11" xfId="0" applyNumberFormat="1" applyFont="1" applyFill="1" applyBorder="1" applyAlignment="1">
      <alignment horizontal="center" vertical="center" wrapText="1"/>
    </xf>
    <xf numFmtId="165" fontId="27" fillId="0" borderId="12" xfId="0" applyNumberFormat="1" applyFont="1" applyFill="1" applyBorder="1" applyAlignment="1">
      <alignment horizontal="center" vertical="center" wrapText="1"/>
    </xf>
    <xf numFmtId="10" fontId="18" fillId="3" borderId="12" xfId="2" applyNumberFormat="1" applyFont="1" applyFill="1" applyBorder="1" applyAlignment="1" applyProtection="1">
      <alignment horizontal="right" vertical="top" wrapText="1"/>
    </xf>
    <xf numFmtId="0" fontId="18" fillId="3" borderId="12" xfId="0" applyFont="1" applyFill="1" applyBorder="1" applyAlignment="1" applyProtection="1">
      <alignment horizontal="left" vertical="top" wrapText="1"/>
    </xf>
    <xf numFmtId="0" fontId="24" fillId="0" borderId="27" xfId="0" applyFont="1" applyFill="1" applyBorder="1" applyAlignment="1" applyProtection="1">
      <alignment horizontal="left" vertical="top" wrapText="1"/>
    </xf>
    <xf numFmtId="0" fontId="18" fillId="0" borderId="29" xfId="0" applyFont="1" applyFill="1" applyBorder="1" applyAlignment="1" applyProtection="1">
      <alignment horizontal="left" vertical="top" wrapText="1"/>
    </xf>
    <xf numFmtId="0" fontId="18" fillId="0" borderId="30" xfId="0" applyFont="1" applyFill="1" applyBorder="1" applyAlignment="1" applyProtection="1">
      <alignment horizontal="left" vertical="top" wrapText="1"/>
    </xf>
    <xf numFmtId="0" fontId="17" fillId="3" borderId="11" xfId="0" applyFont="1" applyFill="1" applyBorder="1" applyAlignment="1" applyProtection="1">
      <alignment horizontal="left" vertical="center" wrapText="1"/>
    </xf>
    <xf numFmtId="0" fontId="17" fillId="0" borderId="27" xfId="0" applyFont="1" applyFill="1" applyBorder="1" applyAlignment="1" applyProtection="1">
      <alignment horizontal="left" vertical="top" wrapText="1"/>
    </xf>
    <xf numFmtId="0" fontId="17" fillId="0" borderId="27" xfId="0" applyFont="1" applyFill="1" applyBorder="1" applyAlignment="1" applyProtection="1">
      <alignment vertical="top" wrapText="1"/>
    </xf>
    <xf numFmtId="165" fontId="20" fillId="0" borderId="28" xfId="0" applyNumberFormat="1" applyFont="1" applyFill="1" applyBorder="1" applyAlignment="1">
      <alignment horizontal="center" vertical="center" wrapText="1"/>
    </xf>
    <xf numFmtId="165" fontId="20" fillId="0" borderId="22" xfId="0" applyNumberFormat="1" applyFont="1" applyFill="1" applyBorder="1" applyAlignment="1">
      <alignment horizontal="center" vertical="center" wrapText="1"/>
    </xf>
    <xf numFmtId="165" fontId="35" fillId="0" borderId="12" xfId="0" applyNumberFormat="1" applyFont="1" applyFill="1" applyBorder="1" applyAlignment="1">
      <alignment horizontal="center" vertical="center" wrapText="1"/>
    </xf>
    <xf numFmtId="165" fontId="20" fillId="0" borderId="12" xfId="0" applyNumberFormat="1" applyFont="1" applyFill="1" applyBorder="1" applyAlignment="1">
      <alignment horizontal="center" vertical="center" wrapText="1"/>
    </xf>
    <xf numFmtId="0" fontId="17" fillId="2" borderId="11" xfId="0" applyFont="1" applyFill="1" applyBorder="1" applyAlignment="1" applyProtection="1">
      <alignment horizontal="left" vertical="center" wrapText="1"/>
    </xf>
    <xf numFmtId="168" fontId="18" fillId="2" borderId="11" xfId="2" applyNumberFormat="1" applyFont="1" applyFill="1" applyBorder="1" applyAlignment="1" applyProtection="1">
      <alignment horizontal="right" vertical="top" wrapText="1"/>
    </xf>
    <xf numFmtId="165" fontId="20" fillId="0" borderId="27" xfId="0" applyNumberFormat="1" applyFont="1" applyFill="1" applyBorder="1" applyAlignment="1">
      <alignment horizontal="left" vertical="center" wrapText="1"/>
    </xf>
    <xf numFmtId="165" fontId="20" fillId="0" borderId="29" xfId="0" applyNumberFormat="1" applyFont="1" applyFill="1" applyBorder="1" applyAlignment="1">
      <alignment horizontal="left" vertical="center" wrapText="1"/>
    </xf>
    <xf numFmtId="165" fontId="20" fillId="0" borderId="12" xfId="0" applyNumberFormat="1" applyFont="1" applyFill="1" applyBorder="1" applyAlignment="1">
      <alignment horizontal="left" vertical="center" wrapText="1"/>
    </xf>
    <xf numFmtId="165" fontId="20" fillId="3" borderId="12" xfId="0" applyNumberFormat="1" applyFont="1" applyFill="1" applyBorder="1" applyAlignment="1">
      <alignment horizontal="left" vertical="center" wrapText="1"/>
    </xf>
    <xf numFmtId="0" fontId="24" fillId="2" borderId="5" xfId="0" applyFont="1" applyFill="1" applyBorder="1" applyAlignment="1" applyProtection="1">
      <alignment vertical="top" wrapText="1"/>
    </xf>
    <xf numFmtId="164" fontId="24" fillId="0" borderId="1" xfId="0" applyNumberFormat="1" applyFont="1" applyFill="1" applyBorder="1" applyAlignment="1" applyProtection="1">
      <alignment horizontal="left" vertical="center" wrapText="1"/>
    </xf>
    <xf numFmtId="164" fontId="24" fillId="0" borderId="1" xfId="0" applyNumberFormat="1" applyFont="1" applyFill="1" applyBorder="1" applyAlignment="1" applyProtection="1">
      <alignment horizontal="left" vertical="top" wrapText="1"/>
    </xf>
    <xf numFmtId="168" fontId="19" fillId="2" borderId="5" xfId="2" applyNumberFormat="1" applyFont="1" applyFill="1" applyBorder="1" applyAlignment="1" applyProtection="1">
      <alignment vertical="top" wrapText="1"/>
    </xf>
    <xf numFmtId="0" fontId="17" fillId="2" borderId="27" xfId="0" applyFont="1" applyFill="1" applyBorder="1" applyAlignment="1" applyProtection="1">
      <alignment vertical="top" wrapText="1"/>
    </xf>
    <xf numFmtId="165" fontId="20" fillId="0" borderId="10" xfId="0" applyNumberFormat="1" applyFont="1" applyFill="1" applyBorder="1" applyAlignment="1">
      <alignment horizontal="left" vertical="center" wrapText="1"/>
    </xf>
    <xf numFmtId="168" fontId="17" fillId="0" borderId="12" xfId="2" applyNumberFormat="1" applyFont="1" applyFill="1" applyBorder="1" applyAlignment="1" applyProtection="1">
      <alignment horizontal="right" vertical="top" wrapText="1"/>
    </xf>
    <xf numFmtId="168" fontId="17" fillId="0" borderId="1" xfId="2" applyNumberFormat="1" applyFont="1" applyFill="1" applyBorder="1" applyAlignment="1" applyProtection="1">
      <alignment horizontal="center" vertical="top" wrapText="1"/>
    </xf>
    <xf numFmtId="168" fontId="17" fillId="0" borderId="1" xfId="2" applyNumberFormat="1" applyFont="1" applyFill="1" applyBorder="1" applyAlignment="1" applyProtection="1">
      <alignment horizontal="center" vertical="center" wrapText="1"/>
    </xf>
    <xf numFmtId="168" fontId="17" fillId="0" borderId="1" xfId="2" applyNumberFormat="1" applyFont="1" applyFill="1" applyBorder="1" applyAlignment="1" applyProtection="1">
      <alignment vertical="top" wrapText="1"/>
    </xf>
    <xf numFmtId="168" fontId="17" fillId="0" borderId="1" xfId="2" applyNumberFormat="1" applyFont="1" applyFill="1" applyBorder="1" applyAlignment="1" applyProtection="1">
      <alignment vertical="center" wrapText="1"/>
    </xf>
    <xf numFmtId="168" fontId="17" fillId="0" borderId="12" xfId="2" applyNumberFormat="1" applyFont="1" applyFill="1" applyBorder="1" applyAlignment="1" applyProtection="1">
      <alignment horizontal="center" vertical="top" wrapText="1"/>
    </xf>
    <xf numFmtId="168" fontId="18" fillId="0" borderId="12" xfId="2" applyNumberFormat="1" applyFont="1" applyFill="1" applyBorder="1" applyAlignment="1" applyProtection="1">
      <alignment horizontal="center" vertical="top" wrapText="1"/>
    </xf>
    <xf numFmtId="10" fontId="18" fillId="0" borderId="12" xfId="2" applyNumberFormat="1" applyFont="1" applyFill="1" applyBorder="1" applyAlignment="1" applyProtection="1">
      <alignment horizontal="center" vertical="top" wrapText="1"/>
    </xf>
    <xf numFmtId="168" fontId="18" fillId="3" borderId="12" xfId="2" applyNumberFormat="1" applyFont="1" applyFill="1" applyBorder="1" applyAlignment="1" applyProtection="1">
      <alignment horizontal="center" vertical="top" wrapText="1"/>
    </xf>
    <xf numFmtId="10" fontId="24" fillId="3" borderId="11" xfId="2" applyNumberFormat="1" applyFont="1" applyFill="1" applyBorder="1" applyAlignment="1" applyProtection="1">
      <alignment horizontal="center" vertical="top" wrapText="1"/>
    </xf>
    <xf numFmtId="10" fontId="18" fillId="3" borderId="1" xfId="2" applyNumberFormat="1" applyFont="1" applyFill="1" applyBorder="1" applyAlignment="1" applyProtection="1">
      <alignment horizontal="center" vertical="top" wrapText="1"/>
    </xf>
    <xf numFmtId="168" fontId="17" fillId="3" borderId="12" xfId="2" applyNumberFormat="1" applyFont="1" applyFill="1" applyBorder="1" applyAlignment="1" applyProtection="1">
      <alignment horizontal="center" vertical="top" wrapText="1"/>
    </xf>
    <xf numFmtId="10" fontId="18" fillId="3" borderId="12" xfId="2" applyNumberFormat="1" applyFont="1" applyFill="1" applyBorder="1" applyAlignment="1" applyProtection="1">
      <alignment horizontal="center" vertical="top" wrapText="1"/>
    </xf>
    <xf numFmtId="168" fontId="17" fillId="3" borderId="11" xfId="2" applyNumberFormat="1" applyFont="1" applyFill="1" applyBorder="1" applyAlignment="1" applyProtection="1">
      <alignment horizontal="center" vertical="top" wrapText="1"/>
    </xf>
    <xf numFmtId="10" fontId="17" fillId="3" borderId="11" xfId="2" applyNumberFormat="1" applyFont="1" applyFill="1" applyBorder="1" applyAlignment="1" applyProtection="1">
      <alignment horizontal="center" vertical="top" wrapText="1"/>
    </xf>
    <xf numFmtId="168" fontId="17" fillId="0" borderId="11" xfId="2" applyNumberFormat="1" applyFont="1" applyFill="1" applyBorder="1" applyAlignment="1" applyProtection="1">
      <alignment horizontal="center" vertical="top" wrapText="1"/>
    </xf>
    <xf numFmtId="164" fontId="24" fillId="0" borderId="11" xfId="2" applyNumberFormat="1" applyFont="1" applyFill="1" applyBorder="1" applyAlignment="1" applyProtection="1">
      <alignment horizontal="center" vertical="top" wrapText="1"/>
    </xf>
    <xf numFmtId="164" fontId="18" fillId="0" borderId="1" xfId="2" applyNumberFormat="1" applyFont="1" applyFill="1" applyBorder="1" applyAlignment="1" applyProtection="1">
      <alignment horizontal="center" vertical="top" wrapText="1"/>
    </xf>
    <xf numFmtId="169" fontId="17" fillId="3" borderId="1" xfId="2" applyNumberFormat="1" applyFont="1" applyFill="1" applyBorder="1" applyAlignment="1" applyProtection="1">
      <alignment horizontal="center" vertical="top" wrapText="1"/>
    </xf>
    <xf numFmtId="166" fontId="24" fillId="2" borderId="11" xfId="2" applyNumberFormat="1" applyFont="1" applyFill="1" applyBorder="1" applyAlignment="1" applyProtection="1">
      <alignment horizontal="center" vertical="top" wrapText="1"/>
    </xf>
    <xf numFmtId="165" fontId="18" fillId="0" borderId="1" xfId="2" applyNumberFormat="1" applyFont="1" applyFill="1" applyBorder="1" applyAlignment="1" applyProtection="1">
      <alignment horizontal="center" vertical="top" wrapText="1"/>
    </xf>
    <xf numFmtId="9" fontId="24" fillId="2" borderId="5" xfId="2" applyNumberFormat="1" applyFont="1" applyFill="1" applyBorder="1" applyAlignment="1" applyProtection="1">
      <alignment vertical="top" wrapText="1"/>
    </xf>
    <xf numFmtId="9" fontId="18" fillId="0" borderId="1" xfId="2" applyNumberFormat="1" applyFont="1" applyFill="1" applyBorder="1" applyAlignment="1" applyProtection="1">
      <alignment vertical="top" wrapText="1"/>
    </xf>
    <xf numFmtId="164" fontId="18" fillId="0" borderId="1" xfId="2" applyNumberFormat="1" applyFont="1" applyFill="1" applyBorder="1" applyAlignment="1" applyProtection="1">
      <alignment vertical="top" wrapText="1"/>
    </xf>
    <xf numFmtId="168" fontId="17" fillId="0" borderId="12" xfId="2" applyNumberFormat="1" applyFont="1" applyFill="1" applyBorder="1" applyAlignment="1" applyProtection="1">
      <alignment vertical="top" wrapText="1"/>
    </xf>
    <xf numFmtId="168" fontId="18" fillId="0" borderId="12" xfId="2" applyNumberFormat="1" applyFont="1" applyFill="1" applyBorder="1" applyAlignment="1" applyProtection="1">
      <alignment vertical="top" wrapText="1"/>
    </xf>
    <xf numFmtId="10" fontId="18" fillId="0" borderId="12" xfId="2" applyNumberFormat="1" applyFont="1" applyFill="1" applyBorder="1" applyAlignment="1" applyProtection="1">
      <alignment vertical="top" wrapText="1"/>
    </xf>
    <xf numFmtId="168" fontId="18" fillId="3" borderId="12" xfId="2" applyNumberFormat="1" applyFont="1" applyFill="1" applyBorder="1" applyAlignment="1" applyProtection="1">
      <alignment vertical="top" wrapText="1"/>
    </xf>
    <xf numFmtId="2" fontId="18" fillId="0" borderId="1" xfId="2" applyNumberFormat="1" applyFont="1" applyFill="1" applyBorder="1" applyAlignment="1" applyProtection="1">
      <alignment vertical="top" wrapText="1"/>
    </xf>
    <xf numFmtId="165" fontId="18" fillId="3" borderId="1" xfId="0" applyNumberFormat="1" applyFont="1" applyFill="1" applyBorder="1" applyAlignment="1">
      <alignment vertical="top" wrapText="1"/>
    </xf>
    <xf numFmtId="164" fontId="24" fillId="0" borderId="12" xfId="0" applyNumberFormat="1" applyFont="1" applyFill="1" applyBorder="1" applyAlignment="1" applyProtection="1">
      <alignment horizontal="left" vertical="top" wrapText="1"/>
    </xf>
    <xf numFmtId="0" fontId="24" fillId="0" borderId="12" xfId="0" applyFont="1" applyFill="1" applyBorder="1" applyAlignment="1" applyProtection="1">
      <alignment horizontal="left" vertical="top" wrapText="1"/>
    </xf>
    <xf numFmtId="0" fontId="24" fillId="0" borderId="10" xfId="0" applyFont="1" applyFill="1" applyBorder="1" applyAlignment="1" applyProtection="1">
      <alignment horizontal="left" vertical="top" wrapText="1"/>
    </xf>
    <xf numFmtId="10" fontId="24" fillId="0" borderId="10" xfId="2" applyNumberFormat="1" applyFont="1" applyFill="1" applyBorder="1" applyAlignment="1" applyProtection="1">
      <alignment horizontal="center" vertical="top" wrapText="1"/>
    </xf>
    <xf numFmtId="168" fontId="24" fillId="0" borderId="10" xfId="2" applyNumberFormat="1" applyFont="1" applyFill="1" applyBorder="1" applyAlignment="1" applyProtection="1">
      <alignment horizontal="center" vertical="top" wrapText="1"/>
    </xf>
    <xf numFmtId="169" fontId="24" fillId="0" borderId="10" xfId="2" applyNumberFormat="1" applyFont="1" applyFill="1" applyBorder="1" applyAlignment="1" applyProtection="1">
      <alignment horizontal="center" vertical="top" wrapText="1"/>
    </xf>
    <xf numFmtId="168" fontId="19" fillId="3" borderId="10" xfId="2" applyNumberFormat="1" applyFont="1" applyFill="1" applyBorder="1" applyAlignment="1" applyProtection="1">
      <alignment horizontal="center" vertical="top" wrapText="1"/>
    </xf>
    <xf numFmtId="9" fontId="24" fillId="0" borderId="10" xfId="2" applyNumberFormat="1" applyFont="1" applyFill="1" applyBorder="1" applyAlignment="1" applyProtection="1">
      <alignment horizontal="center" vertical="top" wrapText="1"/>
    </xf>
    <xf numFmtId="168" fontId="19" fillId="0" borderId="10" xfId="2" applyNumberFormat="1" applyFont="1" applyFill="1" applyBorder="1" applyAlignment="1" applyProtection="1">
      <alignment horizontal="center" vertical="top" wrapText="1"/>
    </xf>
    <xf numFmtId="165" fontId="20" fillId="0" borderId="1" xfId="0" applyNumberFormat="1" applyFont="1" applyFill="1" applyBorder="1" applyAlignment="1">
      <alignment horizontal="center" vertical="center" wrapText="1"/>
    </xf>
    <xf numFmtId="168" fontId="18" fillId="0" borderId="1" xfId="2" applyNumberFormat="1" applyFont="1" applyFill="1" applyBorder="1" applyAlignment="1" applyProtection="1">
      <alignment horizontal="center" vertical="top" wrapText="1"/>
    </xf>
    <xf numFmtId="165" fontId="27" fillId="0" borderId="11" xfId="0" applyNumberFormat="1" applyFont="1" applyFill="1" applyBorder="1" applyAlignment="1">
      <alignment horizontal="center" vertical="center" wrapText="1"/>
    </xf>
    <xf numFmtId="168" fontId="24" fillId="2" borderId="5" xfId="2" applyNumberFormat="1" applyFont="1" applyFill="1" applyBorder="1" applyAlignment="1" applyProtection="1">
      <alignment horizontal="center" vertical="top" wrapText="1"/>
    </xf>
    <xf numFmtId="169" fontId="24" fillId="2" borderId="5" xfId="2" applyNumberFormat="1" applyFont="1" applyFill="1" applyBorder="1" applyAlignment="1" applyProtection="1">
      <alignment horizontal="center" vertical="top" wrapText="1"/>
    </xf>
    <xf numFmtId="9" fontId="19" fillId="0" borderId="1" xfId="2" applyNumberFormat="1" applyFont="1" applyFill="1" applyBorder="1" applyAlignment="1" applyProtection="1">
      <alignment horizontal="center" vertical="top" wrapText="1"/>
    </xf>
    <xf numFmtId="10" fontId="24" fillId="2" borderId="5" xfId="2" applyNumberFormat="1" applyFont="1" applyFill="1" applyBorder="1" applyAlignment="1" applyProtection="1">
      <alignment horizontal="center" vertical="top" wrapText="1"/>
    </xf>
    <xf numFmtId="168" fontId="36" fillId="0" borderId="1" xfId="2" applyNumberFormat="1" applyFont="1" applyFill="1" applyBorder="1" applyAlignment="1" applyProtection="1">
      <alignment horizontal="center" vertical="top" wrapText="1"/>
    </xf>
    <xf numFmtId="10" fontId="24" fillId="3" borderId="1" xfId="2" applyNumberFormat="1" applyFont="1" applyFill="1" applyBorder="1" applyAlignment="1" applyProtection="1">
      <alignment horizontal="center" vertical="top" wrapText="1"/>
    </xf>
    <xf numFmtId="169" fontId="19" fillId="0" borderId="1" xfId="2" applyNumberFormat="1" applyFont="1" applyFill="1" applyBorder="1" applyAlignment="1" applyProtection="1">
      <alignment horizontal="center" vertical="top" wrapText="1"/>
    </xf>
    <xf numFmtId="168" fontId="24" fillId="3" borderId="1" xfId="2" applyNumberFormat="1" applyFont="1" applyFill="1" applyBorder="1" applyAlignment="1" applyProtection="1">
      <alignment horizontal="center" vertical="top" wrapText="1"/>
    </xf>
    <xf numFmtId="168" fontId="41" fillId="0" borderId="1" xfId="2" applyNumberFormat="1" applyFont="1" applyFill="1" applyBorder="1" applyAlignment="1" applyProtection="1">
      <alignment horizontal="center" vertical="top" wrapText="1"/>
    </xf>
    <xf numFmtId="168" fontId="41" fillId="0" borderId="12" xfId="2" applyNumberFormat="1" applyFont="1" applyFill="1" applyBorder="1" applyAlignment="1" applyProtection="1">
      <alignment horizontal="center" vertical="top" wrapText="1"/>
    </xf>
    <xf numFmtId="168" fontId="36" fillId="0" borderId="12" xfId="2" applyNumberFormat="1" applyFont="1" applyFill="1" applyBorder="1" applyAlignment="1" applyProtection="1">
      <alignment horizontal="center" vertical="top" wrapText="1"/>
    </xf>
    <xf numFmtId="10" fontId="24" fillId="0" borderId="12" xfId="2" applyNumberFormat="1" applyFont="1" applyFill="1" applyBorder="1" applyAlignment="1" applyProtection="1">
      <alignment horizontal="center" vertical="top" wrapText="1"/>
    </xf>
    <xf numFmtId="168" fontId="19" fillId="0" borderId="12" xfId="2" applyNumberFormat="1" applyFont="1" applyFill="1" applyBorder="1" applyAlignment="1" applyProtection="1">
      <alignment horizontal="center" vertical="top" wrapText="1"/>
    </xf>
    <xf numFmtId="168" fontId="19" fillId="3" borderId="12" xfId="2" applyNumberFormat="1" applyFont="1" applyFill="1" applyBorder="1" applyAlignment="1" applyProtection="1">
      <alignment horizontal="center" vertical="top" wrapText="1"/>
    </xf>
    <xf numFmtId="9" fontId="17" fillId="2" borderId="1" xfId="2" applyNumberFormat="1" applyFont="1" applyFill="1" applyBorder="1" applyAlignment="1" applyProtection="1">
      <alignment horizontal="center" vertical="top" wrapText="1"/>
    </xf>
    <xf numFmtId="9" fontId="17" fillId="0" borderId="1" xfId="2" applyNumberFormat="1" applyFont="1" applyFill="1" applyBorder="1" applyAlignment="1" applyProtection="1">
      <alignment horizontal="center" vertical="top" wrapText="1"/>
    </xf>
    <xf numFmtId="10" fontId="17" fillId="0" borderId="1" xfId="2" applyNumberFormat="1" applyFont="1" applyFill="1" applyBorder="1" applyAlignment="1" applyProtection="1">
      <alignment horizontal="center" vertical="top" wrapText="1"/>
    </xf>
    <xf numFmtId="9" fontId="19" fillId="2" borderId="1" xfId="2" applyNumberFormat="1" applyFont="1" applyFill="1" applyBorder="1" applyAlignment="1" applyProtection="1">
      <alignment horizontal="center" vertical="top" wrapText="1"/>
    </xf>
    <xf numFmtId="9" fontId="24" fillId="2" borderId="1" xfId="2" applyNumberFormat="1" applyFont="1" applyFill="1" applyBorder="1" applyAlignment="1" applyProtection="1">
      <alignment horizontal="center" vertical="top" wrapText="1"/>
    </xf>
    <xf numFmtId="168" fontId="24" fillId="0" borderId="1" xfId="2" applyNumberFormat="1" applyFont="1" applyFill="1" applyBorder="1" applyAlignment="1" applyProtection="1">
      <alignment horizontal="center" wrapText="1"/>
    </xf>
    <xf numFmtId="169" fontId="24" fillId="0" borderId="1" xfId="2" applyNumberFormat="1" applyFont="1" applyFill="1" applyBorder="1" applyAlignment="1" applyProtection="1">
      <alignment horizontal="center" wrapText="1"/>
    </xf>
    <xf numFmtId="168" fontId="19" fillId="0" borderId="1" xfId="2" applyNumberFormat="1" applyFont="1" applyFill="1" applyBorder="1" applyAlignment="1" applyProtection="1">
      <alignment horizontal="center" wrapText="1"/>
    </xf>
    <xf numFmtId="10" fontId="24" fillId="0" borderId="1" xfId="2" applyNumberFormat="1" applyFont="1" applyFill="1" applyBorder="1" applyAlignment="1" applyProtection="1">
      <alignment horizontal="center" wrapText="1"/>
    </xf>
    <xf numFmtId="168" fontId="19" fillId="3" borderId="1" xfId="2" applyNumberFormat="1" applyFont="1" applyFill="1" applyBorder="1" applyAlignment="1" applyProtection="1">
      <alignment horizontal="center" wrapText="1"/>
    </xf>
    <xf numFmtId="9" fontId="24" fillId="0" borderId="1" xfId="2" applyNumberFormat="1" applyFont="1" applyFill="1" applyBorder="1" applyAlignment="1" applyProtection="1">
      <alignment horizontal="center" wrapText="1"/>
    </xf>
    <xf numFmtId="168" fontId="24" fillId="0" borderId="12" xfId="2" applyNumberFormat="1" applyFont="1" applyFill="1" applyBorder="1" applyAlignment="1" applyProtection="1">
      <alignment horizontal="center" vertical="top" wrapText="1"/>
    </xf>
    <xf numFmtId="169" fontId="24" fillId="3" borderId="11" xfId="2" applyNumberFormat="1" applyFont="1" applyFill="1" applyBorder="1" applyAlignment="1" applyProtection="1">
      <alignment horizontal="center" vertical="top" wrapText="1"/>
    </xf>
    <xf numFmtId="168" fontId="24" fillId="3" borderId="10" xfId="2" applyNumberFormat="1" applyFont="1" applyFill="1" applyBorder="1" applyAlignment="1" applyProtection="1">
      <alignment horizontal="center" vertical="top" wrapText="1"/>
    </xf>
    <xf numFmtId="10" fontId="19" fillId="0" borderId="1" xfId="2" applyNumberFormat="1" applyFont="1" applyFill="1" applyBorder="1" applyAlignment="1" applyProtection="1">
      <alignment horizontal="center" vertical="top" wrapText="1"/>
    </xf>
    <xf numFmtId="168" fontId="19" fillId="0" borderId="11" xfId="2" applyNumberFormat="1" applyFont="1" applyFill="1" applyBorder="1" applyAlignment="1" applyProtection="1">
      <alignment horizontal="center" vertical="top" wrapText="1"/>
    </xf>
    <xf numFmtId="9" fontId="24" fillId="2" borderId="11" xfId="2" applyNumberFormat="1" applyFont="1" applyFill="1" applyBorder="1" applyAlignment="1" applyProtection="1">
      <alignment horizontal="center" vertical="top" wrapText="1"/>
    </xf>
    <xf numFmtId="169" fontId="24" fillId="0" borderId="12" xfId="2" applyNumberFormat="1" applyFont="1" applyFill="1" applyBorder="1" applyAlignment="1" applyProtection="1">
      <alignment horizontal="center" vertical="top" wrapText="1"/>
    </xf>
    <xf numFmtId="168" fontId="19" fillId="2" borderId="11" xfId="2" applyNumberFormat="1" applyFont="1" applyFill="1" applyBorder="1" applyAlignment="1" applyProtection="1">
      <alignment horizontal="center" vertical="top" wrapText="1"/>
    </xf>
    <xf numFmtId="9" fontId="17" fillId="3" borderId="1" xfId="2" applyNumberFormat="1" applyFont="1" applyFill="1" applyBorder="1" applyAlignment="1" applyProtection="1">
      <alignment horizontal="center" vertical="center" wrapText="1"/>
    </xf>
    <xf numFmtId="9" fontId="17" fillId="3" borderId="1" xfId="2" applyNumberFormat="1" applyFont="1" applyFill="1" applyBorder="1" applyAlignment="1" applyProtection="1">
      <alignment horizontal="center" vertical="top" wrapText="1"/>
    </xf>
    <xf numFmtId="168" fontId="24" fillId="2" borderId="1" xfId="2" applyNumberFormat="1" applyFont="1" applyFill="1" applyBorder="1" applyAlignment="1" applyProtection="1">
      <alignment horizontal="center" vertical="top" wrapText="1"/>
    </xf>
    <xf numFmtId="10" fontId="24" fillId="2" borderId="1" xfId="2" applyNumberFormat="1" applyFont="1" applyFill="1" applyBorder="1" applyAlignment="1" applyProtection="1">
      <alignment horizontal="center" vertical="top" wrapText="1"/>
    </xf>
    <xf numFmtId="9" fontId="18" fillId="0" borderId="1" xfId="2" applyNumberFormat="1" applyFont="1" applyFill="1" applyBorder="1" applyAlignment="1" applyProtection="1">
      <alignment horizontal="center" vertical="center" wrapText="1"/>
    </xf>
    <xf numFmtId="168" fontId="18" fillId="3" borderId="1" xfId="2" applyNumberFormat="1" applyFont="1" applyFill="1" applyBorder="1" applyAlignment="1" applyProtection="1">
      <alignment horizontal="center" vertical="center" wrapText="1"/>
    </xf>
    <xf numFmtId="164" fontId="18" fillId="0" borderId="1" xfId="2" applyNumberFormat="1" applyFont="1" applyFill="1" applyBorder="1" applyAlignment="1" applyProtection="1">
      <alignment horizontal="center" vertical="center" wrapText="1"/>
    </xf>
    <xf numFmtId="168" fontId="24" fillId="3" borderId="11" xfId="2" applyNumberFormat="1" applyFont="1" applyFill="1" applyBorder="1" applyAlignment="1" applyProtection="1">
      <alignment vertical="top" wrapText="1"/>
    </xf>
    <xf numFmtId="9" fontId="18" fillId="2" borderId="1" xfId="2" applyNumberFormat="1" applyFont="1" applyFill="1" applyBorder="1" applyAlignment="1" applyProtection="1">
      <alignment horizontal="center" vertical="top" wrapText="1"/>
    </xf>
    <xf numFmtId="9" fontId="24" fillId="2" borderId="5" xfId="2" applyNumberFormat="1" applyFont="1" applyFill="1" applyBorder="1" applyAlignment="1" applyProtection="1">
      <alignment horizontal="center" vertical="top" wrapText="1"/>
    </xf>
    <xf numFmtId="9" fontId="24" fillId="0" borderId="5" xfId="2" applyNumberFormat="1" applyFont="1" applyFill="1" applyBorder="1" applyAlignment="1" applyProtection="1">
      <alignment horizontal="center" vertical="top" wrapText="1"/>
    </xf>
    <xf numFmtId="10" fontId="24" fillId="0" borderId="5" xfId="2" applyNumberFormat="1" applyFont="1" applyFill="1" applyBorder="1" applyAlignment="1" applyProtection="1">
      <alignment horizontal="center" vertical="top" wrapText="1"/>
    </xf>
    <xf numFmtId="169" fontId="24" fillId="0" borderId="5" xfId="2" applyNumberFormat="1" applyFont="1" applyFill="1" applyBorder="1" applyAlignment="1" applyProtection="1">
      <alignment horizontal="center" vertical="top" wrapText="1"/>
    </xf>
    <xf numFmtId="168" fontId="24" fillId="0" borderId="5" xfId="2" applyNumberFormat="1" applyFont="1" applyFill="1" applyBorder="1" applyAlignment="1" applyProtection="1">
      <alignment horizontal="center" vertical="top" wrapText="1"/>
    </xf>
    <xf numFmtId="168" fontId="24" fillId="3" borderId="5" xfId="2" applyNumberFormat="1" applyFont="1" applyFill="1" applyBorder="1" applyAlignment="1" applyProtection="1">
      <alignment horizontal="center" vertical="top" wrapText="1"/>
    </xf>
    <xf numFmtId="0" fontId="24" fillId="3" borderId="11" xfId="0" applyFont="1" applyFill="1" applyBorder="1" applyAlignment="1" applyProtection="1">
      <alignment horizontal="center" vertical="top" wrapText="1"/>
    </xf>
    <xf numFmtId="10" fontId="24" fillId="3" borderId="11" xfId="2" applyNumberFormat="1" applyFont="1" applyFill="1" applyBorder="1" applyAlignment="1" applyProtection="1">
      <alignment vertical="top" wrapText="1"/>
    </xf>
    <xf numFmtId="9" fontId="24" fillId="3" borderId="11" xfId="2" applyNumberFormat="1" applyFont="1" applyFill="1" applyBorder="1" applyAlignment="1" applyProtection="1">
      <alignment horizontal="center" vertical="top" wrapText="1"/>
    </xf>
    <xf numFmtId="0" fontId="19" fillId="3" borderId="1" xfId="0" applyFont="1" applyFill="1" applyBorder="1" applyAlignment="1" applyProtection="1">
      <alignment vertical="top" wrapText="1"/>
    </xf>
    <xf numFmtId="0" fontId="18" fillId="3" borderId="1" xfId="0" applyFont="1" applyFill="1" applyBorder="1" applyAlignment="1" applyProtection="1">
      <alignment horizontal="center" vertical="top" wrapText="1"/>
    </xf>
    <xf numFmtId="168" fontId="17" fillId="3" borderId="1" xfId="2" applyNumberFormat="1" applyFont="1" applyFill="1" applyBorder="1" applyAlignment="1" applyProtection="1">
      <alignment vertical="top" wrapText="1"/>
    </xf>
    <xf numFmtId="10" fontId="18" fillId="3" borderId="1" xfId="2" applyNumberFormat="1" applyFont="1" applyFill="1" applyBorder="1" applyAlignment="1" applyProtection="1">
      <alignment vertical="top" wrapText="1"/>
    </xf>
    <xf numFmtId="164" fontId="18" fillId="3" borderId="1" xfId="0" applyNumberFormat="1" applyFont="1" applyFill="1" applyBorder="1" applyAlignment="1" applyProtection="1">
      <alignment horizontal="center" vertical="top" wrapText="1"/>
    </xf>
    <xf numFmtId="168" fontId="17" fillId="3" borderId="1" xfId="2" applyNumberFormat="1" applyFont="1" applyFill="1" applyBorder="1" applyAlignment="1" applyProtection="1">
      <alignment horizontal="center" vertical="center" wrapText="1"/>
    </xf>
    <xf numFmtId="10" fontId="18" fillId="3" borderId="1" xfId="2" applyNumberFormat="1" applyFont="1" applyFill="1" applyBorder="1" applyAlignment="1" applyProtection="1">
      <alignment horizontal="center" vertical="center" wrapText="1"/>
    </xf>
    <xf numFmtId="0" fontId="19" fillId="3" borderId="1" xfId="0" applyFont="1" applyFill="1" applyBorder="1" applyAlignment="1" applyProtection="1">
      <alignment vertical="center" wrapText="1"/>
    </xf>
    <xf numFmtId="169" fontId="18" fillId="3" borderId="1" xfId="2" applyNumberFormat="1" applyFont="1" applyFill="1" applyBorder="1" applyAlignment="1" applyProtection="1">
      <alignment horizontal="center" vertical="center" wrapText="1"/>
    </xf>
    <xf numFmtId="0" fontId="18" fillId="3" borderId="12" xfId="0" applyFont="1" applyFill="1" applyBorder="1" applyAlignment="1" applyProtection="1">
      <alignment horizontal="center" vertical="top" wrapText="1"/>
    </xf>
    <xf numFmtId="168" fontId="17" fillId="3" borderId="12" xfId="2" applyNumberFormat="1" applyFont="1" applyFill="1" applyBorder="1" applyAlignment="1" applyProtection="1">
      <alignment horizontal="center" vertical="center" wrapText="1"/>
    </xf>
    <xf numFmtId="168" fontId="18" fillId="3" borderId="12" xfId="2" applyNumberFormat="1" applyFont="1" applyFill="1" applyBorder="1" applyAlignment="1" applyProtection="1">
      <alignment horizontal="center" vertical="center" wrapText="1"/>
    </xf>
    <xf numFmtId="169" fontId="18" fillId="3" borderId="12" xfId="2" applyNumberFormat="1" applyFont="1" applyFill="1" applyBorder="1" applyAlignment="1" applyProtection="1">
      <alignment horizontal="center" vertical="center" wrapText="1"/>
    </xf>
    <xf numFmtId="10" fontId="18" fillId="3" borderId="12" xfId="2" applyNumberFormat="1" applyFont="1" applyFill="1" applyBorder="1" applyAlignment="1" applyProtection="1">
      <alignment horizontal="center" vertical="center" wrapText="1"/>
    </xf>
    <xf numFmtId="165" fontId="19" fillId="3" borderId="1" xfId="0" applyNumberFormat="1" applyFont="1" applyFill="1" applyBorder="1" applyAlignment="1">
      <alignment horizontal="center" vertical="top" wrapText="1"/>
    </xf>
    <xf numFmtId="0" fontId="24" fillId="0" borderId="5" xfId="0" applyFont="1" applyFill="1" applyBorder="1" applyAlignment="1" applyProtection="1">
      <alignment horizontal="left" vertical="center" wrapText="1"/>
    </xf>
    <xf numFmtId="0" fontId="19" fillId="0" borderId="31" xfId="0" applyFont="1" applyFill="1" applyBorder="1" applyAlignment="1" applyProtection="1">
      <alignment vertical="top" wrapText="1"/>
    </xf>
    <xf numFmtId="0" fontId="24" fillId="0" borderId="31" xfId="0" applyFont="1" applyFill="1" applyBorder="1" applyAlignment="1" applyProtection="1">
      <alignment vertical="top" wrapText="1"/>
    </xf>
    <xf numFmtId="169" fontId="19" fillId="0" borderId="12" xfId="2" applyNumberFormat="1" applyFont="1" applyFill="1" applyBorder="1" applyAlignment="1" applyProtection="1">
      <alignment horizontal="center" vertical="top" wrapText="1"/>
    </xf>
    <xf numFmtId="10" fontId="19" fillId="0" borderId="12" xfId="2" applyNumberFormat="1" applyFont="1" applyFill="1" applyBorder="1" applyAlignment="1" applyProtection="1">
      <alignment horizontal="center" vertical="top" wrapText="1"/>
    </xf>
    <xf numFmtId="0" fontId="6" fillId="0" borderId="0" xfId="0" applyFont="1" applyFill="1" applyAlignment="1">
      <alignment horizontal="center" vertical="center"/>
    </xf>
    <xf numFmtId="0" fontId="17" fillId="0" borderId="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9" fontId="20" fillId="0" borderId="12"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30" fillId="0" borderId="1" xfId="0" applyFont="1" applyFill="1" applyBorder="1" applyAlignment="1">
      <alignment horizontal="justify" vertical="center" wrapText="1"/>
    </xf>
    <xf numFmtId="0" fontId="30" fillId="0" borderId="1" xfId="0" applyFont="1" applyFill="1" applyBorder="1" applyAlignment="1">
      <alignment horizontal="left" vertical="center" wrapText="1"/>
    </xf>
    <xf numFmtId="0" fontId="21" fillId="0" borderId="1" xfId="0" applyFont="1" applyFill="1" applyBorder="1" applyAlignment="1">
      <alignment vertical="center" wrapText="1"/>
    </xf>
    <xf numFmtId="169" fontId="20"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5" xfId="0" applyFont="1" applyFill="1" applyBorder="1" applyAlignment="1">
      <alignment horizontal="justify" vertical="center" wrapText="1"/>
    </xf>
    <xf numFmtId="0" fontId="20" fillId="0" borderId="5"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20" fillId="0" borderId="10" xfId="0" applyFont="1" applyFill="1" applyBorder="1" applyAlignment="1">
      <alignment horizontal="center" vertical="center" wrapText="1"/>
    </xf>
    <xf numFmtId="9" fontId="20" fillId="0" borderId="5" xfId="0" applyNumberFormat="1" applyFont="1" applyFill="1" applyBorder="1" applyAlignment="1">
      <alignment horizontal="center" vertical="center" wrapText="1"/>
    </xf>
    <xf numFmtId="0" fontId="21" fillId="0" borderId="0" xfId="0" applyFont="1" applyAlignment="1"/>
    <xf numFmtId="165" fontId="20" fillId="0" borderId="36" xfId="0" applyNumberFormat="1" applyFont="1" applyFill="1" applyBorder="1" applyAlignment="1">
      <alignment horizontal="left" vertical="center" wrapText="1"/>
    </xf>
    <xf numFmtId="0" fontId="17" fillId="0" borderId="1" xfId="0" applyFont="1" applyFill="1" applyBorder="1" applyAlignment="1" applyProtection="1">
      <alignment vertical="top" wrapText="1"/>
    </xf>
    <xf numFmtId="0" fontId="21" fillId="0" borderId="0" xfId="0" applyFont="1" applyBorder="1" applyAlignment="1">
      <alignment vertical="top"/>
    </xf>
    <xf numFmtId="0" fontId="31" fillId="0" borderId="0" xfId="0" applyFont="1" applyFill="1" applyAlignment="1">
      <alignment vertical="center"/>
    </xf>
    <xf numFmtId="3" fontId="31" fillId="0" borderId="0" xfId="0" applyNumberFormat="1" applyFont="1" applyFill="1" applyAlignment="1">
      <alignment horizontal="center" vertical="center"/>
    </xf>
    <xf numFmtId="0" fontId="3" fillId="0" borderId="0" xfId="0" applyFont="1" applyFill="1" applyBorder="1" applyAlignment="1" applyProtection="1">
      <alignment horizontal="left"/>
    </xf>
    <xf numFmtId="164" fontId="3" fillId="0" borderId="0" xfId="0" applyNumberFormat="1" applyFont="1" applyFill="1" applyBorder="1" applyAlignment="1" applyProtection="1">
      <alignment horizontal="left"/>
    </xf>
    <xf numFmtId="0" fontId="16" fillId="0" borderId="0" xfId="0" applyFont="1"/>
    <xf numFmtId="0" fontId="16" fillId="0" borderId="0" xfId="0" applyFont="1" applyFill="1"/>
    <xf numFmtId="168" fontId="19" fillId="0" borderId="10" xfId="2" applyNumberFormat="1" applyFont="1" applyFill="1" applyBorder="1" applyAlignment="1" applyProtection="1">
      <alignment horizontal="center" vertical="top" wrapText="1"/>
    </xf>
    <xf numFmtId="9" fontId="24" fillId="0" borderId="10" xfId="2" applyNumberFormat="1" applyFont="1" applyFill="1" applyBorder="1" applyAlignment="1" applyProtection="1">
      <alignment horizontal="center" vertical="top" wrapText="1"/>
    </xf>
    <xf numFmtId="168" fontId="19" fillId="3" borderId="10" xfId="2" applyNumberFormat="1" applyFont="1" applyFill="1" applyBorder="1" applyAlignment="1" applyProtection="1">
      <alignment horizontal="center" vertical="top" wrapText="1"/>
    </xf>
    <xf numFmtId="164" fontId="24" fillId="0" borderId="10" xfId="0" applyNumberFormat="1" applyFont="1" applyFill="1" applyBorder="1" applyAlignment="1" applyProtection="1">
      <alignment horizontal="center" vertical="top" wrapText="1"/>
    </xf>
    <xf numFmtId="169" fontId="24" fillId="0" borderId="10" xfId="2" applyNumberFormat="1" applyFont="1" applyFill="1" applyBorder="1" applyAlignment="1" applyProtection="1">
      <alignment horizontal="center" vertical="top" wrapText="1"/>
    </xf>
    <xf numFmtId="168" fontId="24" fillId="0" borderId="10" xfId="2" applyNumberFormat="1" applyFont="1" applyFill="1" applyBorder="1" applyAlignment="1" applyProtection="1">
      <alignment horizontal="center" vertical="top" wrapText="1"/>
    </xf>
    <xf numFmtId="168" fontId="19" fillId="3" borderId="10" xfId="2" applyNumberFormat="1" applyFont="1" applyFill="1" applyBorder="1" applyAlignment="1" applyProtection="1">
      <alignment horizontal="center" vertical="top" wrapText="1"/>
    </xf>
    <xf numFmtId="168" fontId="24" fillId="3" borderId="10" xfId="2" applyNumberFormat="1" applyFont="1" applyFill="1" applyBorder="1" applyAlignment="1" applyProtection="1">
      <alignment horizontal="center" vertical="top" wrapText="1"/>
    </xf>
    <xf numFmtId="0" fontId="3" fillId="0" borderId="1" xfId="0" applyFont="1" applyFill="1" applyBorder="1" applyAlignment="1">
      <alignment horizontal="center" vertical="center" wrapText="1"/>
    </xf>
    <xf numFmtId="9" fontId="24" fillId="3" borderId="1" xfId="2" applyNumberFormat="1" applyFont="1" applyFill="1" applyBorder="1" applyAlignment="1" applyProtection="1">
      <alignment horizontal="center" vertical="top" wrapText="1"/>
    </xf>
    <xf numFmtId="169" fontId="24" fillId="3" borderId="1" xfId="2" applyNumberFormat="1" applyFont="1" applyFill="1" applyBorder="1" applyAlignment="1" applyProtection="1">
      <alignment horizontal="center" vertical="top" wrapText="1"/>
    </xf>
    <xf numFmtId="0" fontId="19" fillId="3" borderId="1" xfId="0" applyFont="1" applyFill="1" applyBorder="1" applyAlignment="1" applyProtection="1">
      <alignment horizontal="left" vertical="center" wrapText="1"/>
    </xf>
    <xf numFmtId="0" fontId="19" fillId="3" borderId="29" xfId="0" applyFont="1" applyFill="1" applyBorder="1" applyAlignment="1" applyProtection="1">
      <alignment vertical="top" wrapText="1"/>
    </xf>
    <xf numFmtId="164" fontId="19" fillId="3" borderId="1" xfId="0" applyNumberFormat="1" applyFont="1" applyFill="1" applyBorder="1" applyAlignment="1" applyProtection="1">
      <alignment horizontal="left" vertical="center" wrapText="1"/>
    </xf>
    <xf numFmtId="164" fontId="19" fillId="3" borderId="1" xfId="0" applyNumberFormat="1" applyFont="1" applyFill="1" applyBorder="1" applyAlignment="1" applyProtection="1">
      <alignment horizontal="left" vertical="top" wrapText="1"/>
    </xf>
    <xf numFmtId="0" fontId="19" fillId="3" borderId="10" xfId="0" applyFont="1" applyFill="1" applyBorder="1" applyAlignment="1" applyProtection="1">
      <alignment horizontal="left" vertical="top" wrapText="1"/>
    </xf>
    <xf numFmtId="9" fontId="24" fillId="3" borderId="10" xfId="2" applyNumberFormat="1" applyFont="1" applyFill="1" applyBorder="1" applyAlignment="1" applyProtection="1">
      <alignment horizontal="center" vertical="top" wrapText="1"/>
    </xf>
    <xf numFmtId="10" fontId="24" fillId="3" borderId="10" xfId="2" applyNumberFormat="1" applyFont="1" applyFill="1" applyBorder="1" applyAlignment="1" applyProtection="1">
      <alignment horizontal="center" vertical="top" wrapText="1"/>
    </xf>
    <xf numFmtId="169" fontId="24" fillId="3" borderId="10" xfId="2" applyNumberFormat="1" applyFont="1" applyFill="1" applyBorder="1" applyAlignment="1" applyProtection="1">
      <alignment horizontal="center" vertical="top" wrapText="1"/>
    </xf>
    <xf numFmtId="0" fontId="19" fillId="3" borderId="36" xfId="0" applyFont="1" applyFill="1" applyBorder="1" applyAlignment="1" applyProtection="1">
      <alignment vertical="top" wrapText="1"/>
    </xf>
    <xf numFmtId="0" fontId="3" fillId="3" borderId="0" xfId="0" applyFont="1" applyFill="1" applyBorder="1" applyAlignment="1" applyProtection="1">
      <alignment vertical="center"/>
    </xf>
    <xf numFmtId="49" fontId="18" fillId="3" borderId="1" xfId="2" applyNumberFormat="1" applyFont="1" applyFill="1" applyBorder="1" applyAlignment="1" applyProtection="1">
      <alignment horizontal="right" vertical="top" wrapText="1"/>
    </xf>
    <xf numFmtId="169" fontId="17" fillId="0" borderId="1" xfId="2" applyNumberFormat="1" applyFont="1" applyFill="1" applyBorder="1" applyAlignment="1" applyProtection="1">
      <alignment horizontal="center" vertical="top" wrapText="1"/>
    </xf>
    <xf numFmtId="9" fontId="17" fillId="2" borderId="11" xfId="2" applyNumberFormat="1" applyFont="1" applyFill="1" applyBorder="1" applyAlignment="1" applyProtection="1">
      <alignment horizontal="center" vertical="top" wrapText="1"/>
    </xf>
    <xf numFmtId="168" fontId="24" fillId="2" borderId="11" xfId="2" applyNumberFormat="1" applyFont="1" applyFill="1" applyBorder="1" applyAlignment="1" applyProtection="1">
      <alignment horizontal="center" vertical="center" wrapText="1"/>
    </xf>
    <xf numFmtId="9" fontId="24" fillId="2" borderId="11" xfId="2" applyNumberFormat="1" applyFont="1" applyFill="1" applyBorder="1" applyAlignment="1" applyProtection="1">
      <alignment horizontal="center" vertical="center" wrapText="1"/>
    </xf>
    <xf numFmtId="10" fontId="24" fillId="2" borderId="11" xfId="2" applyNumberFormat="1" applyFont="1" applyFill="1" applyBorder="1" applyAlignment="1" applyProtection="1">
      <alignment horizontal="center" vertical="center" wrapText="1"/>
    </xf>
    <xf numFmtId="9" fontId="24" fillId="2" borderId="1" xfId="2" applyNumberFormat="1" applyFont="1" applyFill="1" applyBorder="1" applyAlignment="1" applyProtection="1">
      <alignment horizontal="center" vertical="center" wrapText="1"/>
    </xf>
    <xf numFmtId="9" fontId="24" fillId="3" borderId="5" xfId="2" applyNumberFormat="1" applyFont="1" applyFill="1" applyBorder="1" applyAlignment="1" applyProtection="1">
      <alignment vertical="top" wrapText="1"/>
    </xf>
    <xf numFmtId="9" fontId="24" fillId="3" borderId="11" xfId="2" applyNumberFormat="1" applyFont="1" applyFill="1" applyBorder="1" applyAlignment="1" applyProtection="1">
      <alignment vertical="top" wrapText="1"/>
    </xf>
    <xf numFmtId="169" fontId="24" fillId="3" borderId="11" xfId="2" applyNumberFormat="1" applyFont="1" applyFill="1" applyBorder="1" applyAlignment="1" applyProtection="1">
      <alignment vertical="top" wrapText="1"/>
    </xf>
    <xf numFmtId="0" fontId="3" fillId="0" borderId="50"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8" fillId="0" borderId="0" xfId="0" applyFont="1" applyFill="1" applyBorder="1" applyAlignment="1" applyProtection="1">
      <alignment horizontal="left"/>
    </xf>
    <xf numFmtId="0" fontId="18" fillId="0" borderId="0" xfId="0" applyFont="1" applyFill="1"/>
    <xf numFmtId="169" fontId="18" fillId="0" borderId="1" xfId="0" applyNumberFormat="1" applyFont="1" applyFill="1" applyBorder="1" applyAlignment="1">
      <alignment horizontal="center" vertical="center" wrapText="1"/>
    </xf>
    <xf numFmtId="169" fontId="18" fillId="0" borderId="29" xfId="0" applyNumberFormat="1" applyFont="1" applyFill="1" applyBorder="1" applyAlignment="1">
      <alignment horizontal="center" vertical="center" wrapText="1"/>
    </xf>
    <xf numFmtId="0" fontId="46" fillId="0" borderId="0" xfId="0" applyFont="1" applyBorder="1" applyAlignment="1"/>
    <xf numFmtId="0" fontId="46" fillId="0" borderId="0" xfId="0" applyFont="1" applyAlignment="1"/>
    <xf numFmtId="3" fontId="47" fillId="0" borderId="0" xfId="0" applyNumberFormat="1" applyFont="1" applyAlignment="1">
      <alignment vertical="center"/>
    </xf>
    <xf numFmtId="0" fontId="46" fillId="0" borderId="0" xfId="0" applyFont="1" applyFill="1" applyBorder="1" applyAlignment="1">
      <alignment wrapText="1"/>
    </xf>
    <xf numFmtId="0" fontId="46" fillId="0" borderId="0" xfId="0" applyFont="1" applyFill="1" applyBorder="1" applyAlignment="1">
      <alignment vertical="center" wrapText="1"/>
    </xf>
    <xf numFmtId="0" fontId="46" fillId="0" borderId="0" xfId="0" applyFont="1" applyFill="1" applyBorder="1" applyAlignment="1">
      <alignment horizontal="justify" vertical="center" wrapText="1"/>
    </xf>
    <xf numFmtId="0" fontId="47" fillId="0" borderId="0" xfId="0" applyFont="1" applyFill="1" applyBorder="1" applyAlignment="1" applyProtection="1">
      <alignment horizontal="left"/>
    </xf>
    <xf numFmtId="0" fontId="47" fillId="0" borderId="0" xfId="0" applyFont="1" applyFill="1"/>
    <xf numFmtId="0" fontId="47" fillId="0" borderId="0" xfId="0" applyFont="1" applyFill="1" applyAlignment="1">
      <alignment vertical="center"/>
    </xf>
    <xf numFmtId="0" fontId="47" fillId="0" borderId="0"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0" borderId="0" xfId="0" applyFont="1" applyFill="1" applyAlignment="1" applyProtection="1">
      <alignment horizontal="left" vertical="center"/>
    </xf>
    <xf numFmtId="0" fontId="47" fillId="0" borderId="0" xfId="0" applyFont="1" applyFill="1" applyAlignment="1" applyProtection="1">
      <alignment horizontal="right" vertical="center"/>
    </xf>
    <xf numFmtId="3" fontId="47" fillId="0" borderId="0" xfId="0" applyNumberFormat="1" applyFont="1" applyFill="1" applyAlignment="1">
      <alignment horizontal="center" vertical="center"/>
    </xf>
    <xf numFmtId="0" fontId="43" fillId="0" borderId="0" xfId="0" applyFont="1" applyFill="1" applyBorder="1" applyAlignment="1">
      <alignment horizontal="justify" vertical="center" wrapText="1"/>
    </xf>
    <xf numFmtId="0" fontId="48" fillId="0" borderId="0" xfId="0" applyFont="1" applyFill="1" applyAlignment="1">
      <alignment vertical="center"/>
    </xf>
    <xf numFmtId="0" fontId="48" fillId="0" borderId="0" xfId="0" applyFont="1" applyFill="1" applyBorder="1" applyAlignment="1" applyProtection="1">
      <alignment horizontal="left" vertical="center"/>
    </xf>
    <xf numFmtId="3" fontId="48" fillId="0" borderId="0" xfId="0" applyNumberFormat="1" applyFont="1" applyFill="1" applyAlignment="1">
      <alignment horizontal="center" vertical="center"/>
    </xf>
    <xf numFmtId="0" fontId="47" fillId="0" borderId="0" xfId="0" applyFont="1" applyFill="1" applyAlignment="1"/>
    <xf numFmtId="0" fontId="20" fillId="3" borderId="28" xfId="0" applyFont="1" applyFill="1" applyBorder="1" applyAlignment="1">
      <alignment horizontal="center" vertical="center" wrapText="1"/>
    </xf>
    <xf numFmtId="0" fontId="20" fillId="3" borderId="1" xfId="0" applyFont="1" applyFill="1" applyBorder="1" applyAlignment="1">
      <alignment horizontal="justify" vertical="center" wrapText="1"/>
    </xf>
    <xf numFmtId="0" fontId="16" fillId="3" borderId="1" xfId="0" applyFont="1" applyFill="1" applyBorder="1" applyAlignment="1">
      <alignment vertical="center" wrapText="1"/>
    </xf>
    <xf numFmtId="0" fontId="20"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2" fillId="0" borderId="0" xfId="0" applyFont="1" applyFill="1" applyAlignment="1">
      <alignment vertical="center" wrapText="1"/>
    </xf>
    <xf numFmtId="0" fontId="46" fillId="0" borderId="0" xfId="0" applyFont="1" applyBorder="1" applyAlignment="1">
      <alignment horizontal="left" vertical="center"/>
    </xf>
    <xf numFmtId="9" fontId="18" fillId="0" borderId="36" xfId="0" applyNumberFormat="1" applyFont="1" applyFill="1" applyBorder="1" applyAlignment="1">
      <alignment horizontal="center" vertical="center" wrapText="1"/>
    </xf>
    <xf numFmtId="9" fontId="18" fillId="0" borderId="10" xfId="0" applyNumberFormat="1" applyFont="1" applyFill="1" applyBorder="1" applyAlignment="1">
      <alignment horizontal="center" vertical="center" wrapText="1"/>
    </xf>
    <xf numFmtId="169" fontId="24" fillId="0" borderId="10" xfId="2" applyNumberFormat="1" applyFont="1" applyFill="1" applyBorder="1" applyAlignment="1" applyProtection="1">
      <alignment horizontal="center" vertical="top" wrapText="1"/>
    </xf>
    <xf numFmtId="168" fontId="18" fillId="0" borderId="1" xfId="2" applyNumberFormat="1" applyFont="1" applyFill="1" applyBorder="1" applyAlignment="1" applyProtection="1">
      <alignment horizontal="center" vertical="top" wrapText="1"/>
    </xf>
    <xf numFmtId="10" fontId="17" fillId="0" borderId="10" xfId="2" applyNumberFormat="1" applyFont="1" applyFill="1" applyBorder="1" applyAlignment="1" applyProtection="1">
      <alignment horizontal="center" vertical="top" wrapText="1"/>
    </xf>
    <xf numFmtId="10" fontId="17" fillId="0" borderId="5" xfId="2" applyNumberFormat="1" applyFont="1" applyFill="1" applyBorder="1" applyAlignment="1" applyProtection="1">
      <alignment horizontal="center" vertical="top" wrapText="1"/>
    </xf>
    <xf numFmtId="0" fontId="19" fillId="0" borderId="29" xfId="0" applyFont="1" applyFill="1" applyBorder="1" applyAlignment="1" applyProtection="1">
      <alignment horizontal="left" vertical="top" wrapText="1"/>
    </xf>
    <xf numFmtId="0" fontId="31" fillId="0" borderId="0" xfId="0" applyFont="1" applyFill="1" applyBorder="1" applyAlignment="1" applyProtection="1">
      <alignment horizontal="right" vertical="center"/>
    </xf>
    <xf numFmtId="164" fontId="32" fillId="0" borderId="1" xfId="0" applyNumberFormat="1" applyFont="1" applyFill="1" applyBorder="1" applyAlignment="1" applyProtection="1">
      <alignment horizontal="center" vertical="top" wrapText="1"/>
    </xf>
    <xf numFmtId="10" fontId="32" fillId="0" borderId="1" xfId="0" applyNumberFormat="1" applyFont="1" applyFill="1" applyBorder="1" applyAlignment="1" applyProtection="1">
      <alignment horizontal="center" vertical="top" wrapText="1"/>
    </xf>
    <xf numFmtId="10" fontId="17" fillId="0" borderId="12" xfId="2" applyNumberFormat="1" applyFont="1" applyFill="1" applyBorder="1" applyAlignment="1" applyProtection="1">
      <alignment horizontal="center" vertical="top" wrapText="1"/>
    </xf>
    <xf numFmtId="10" fontId="17" fillId="0" borderId="1" xfId="2" applyNumberFormat="1" applyFont="1" applyFill="1" applyBorder="1" applyAlignment="1" applyProtection="1">
      <alignment horizontal="center" wrapText="1"/>
    </xf>
    <xf numFmtId="10" fontId="17" fillId="0" borderId="4" xfId="2" applyNumberFormat="1" applyFont="1" applyFill="1" applyBorder="1" applyAlignment="1" applyProtection="1">
      <alignment horizontal="center" vertical="top" wrapText="1"/>
    </xf>
    <xf numFmtId="10" fontId="17" fillId="0" borderId="20" xfId="2" applyNumberFormat="1" applyFont="1" applyFill="1" applyBorder="1" applyAlignment="1" applyProtection="1">
      <alignment horizontal="center" vertical="top" wrapText="1"/>
    </xf>
    <xf numFmtId="168" fontId="17" fillId="0" borderId="10" xfId="2" applyNumberFormat="1" applyFont="1" applyFill="1" applyBorder="1" applyAlignment="1" applyProtection="1">
      <alignment horizontal="center" vertical="top" wrapText="1"/>
    </xf>
    <xf numFmtId="10" fontId="17" fillId="0" borderId="11" xfId="2" applyNumberFormat="1" applyFont="1" applyFill="1" applyBorder="1" applyAlignment="1" applyProtection="1">
      <alignment horizontal="center" vertical="top" wrapText="1"/>
    </xf>
    <xf numFmtId="10" fontId="17" fillId="3" borderId="1" xfId="2" applyNumberFormat="1" applyFont="1" applyFill="1" applyBorder="1" applyAlignment="1" applyProtection="1">
      <alignment horizontal="center" vertical="top" wrapText="1"/>
    </xf>
    <xf numFmtId="10" fontId="17" fillId="3" borderId="10" xfId="2" applyNumberFormat="1" applyFont="1" applyFill="1" applyBorder="1" applyAlignment="1" applyProtection="1">
      <alignment horizontal="center" vertical="top" wrapText="1"/>
    </xf>
    <xf numFmtId="10" fontId="17" fillId="2" borderId="11" xfId="2" applyNumberFormat="1" applyFont="1" applyFill="1" applyBorder="1" applyAlignment="1" applyProtection="1">
      <alignment horizontal="center" vertical="top" wrapText="1"/>
    </xf>
    <xf numFmtId="0" fontId="18" fillId="0" borderId="2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3" fillId="0" borderId="0" xfId="0" applyFont="1" applyFill="1" applyBorder="1" applyAlignment="1">
      <alignment vertical="center"/>
    </xf>
    <xf numFmtId="0" fontId="30" fillId="0" borderId="11" xfId="0" applyFont="1" applyFill="1" applyBorder="1" applyAlignment="1">
      <alignment horizontal="justify" vertical="center" wrapText="1"/>
    </xf>
    <xf numFmtId="0" fontId="1" fillId="0" borderId="11" xfId="0" applyFont="1" applyFill="1" applyBorder="1" applyAlignment="1">
      <alignment horizontal="center" vertical="center" wrapText="1"/>
    </xf>
    <xf numFmtId="0" fontId="1" fillId="0" borderId="27" xfId="0" applyFont="1" applyFill="1" applyBorder="1" applyAlignment="1">
      <alignment horizontal="center" vertical="center" wrapText="1"/>
    </xf>
    <xf numFmtId="9" fontId="20" fillId="0" borderId="29" xfId="0" applyNumberFormat="1" applyFont="1" applyFill="1" applyBorder="1" applyAlignment="1">
      <alignment horizontal="center" vertical="center" wrapText="1"/>
    </xf>
    <xf numFmtId="169" fontId="20" fillId="0" borderId="29" xfId="0" applyNumberFormat="1" applyFont="1" applyFill="1" applyBorder="1" applyAlignment="1">
      <alignment horizontal="center" vertical="center" wrapText="1"/>
    </xf>
    <xf numFmtId="0" fontId="18" fillId="0" borderId="31" xfId="0" applyFont="1" applyFill="1" applyBorder="1" applyAlignment="1">
      <alignment horizontal="center" vertical="center" wrapText="1"/>
    </xf>
    <xf numFmtId="9" fontId="20" fillId="0" borderId="31" xfId="0" applyNumberFormat="1" applyFont="1" applyFill="1" applyBorder="1" applyAlignment="1">
      <alignment horizontal="center" vertical="center" wrapText="1"/>
    </xf>
    <xf numFmtId="9" fontId="20" fillId="0" borderId="30" xfId="0" applyNumberFormat="1" applyFont="1" applyFill="1" applyBorder="1" applyAlignment="1">
      <alignment horizontal="center" vertical="center" wrapText="1"/>
    </xf>
    <xf numFmtId="0" fontId="1" fillId="0" borderId="33" xfId="0" applyFont="1" applyFill="1" applyBorder="1" applyAlignment="1">
      <alignment horizontal="center" vertical="center" wrapText="1"/>
    </xf>
    <xf numFmtId="0" fontId="20" fillId="0" borderId="26" xfId="0" applyFont="1" applyFill="1" applyBorder="1" applyAlignment="1">
      <alignment horizontal="center" vertical="center" wrapText="1"/>
    </xf>
    <xf numFmtId="9" fontId="20" fillId="0" borderId="11" xfId="0" applyNumberFormat="1" applyFont="1" applyFill="1" applyBorder="1" applyAlignment="1">
      <alignment horizontal="center" vertical="center" wrapText="1"/>
    </xf>
    <xf numFmtId="9" fontId="20" fillId="0" borderId="11" xfId="0" applyNumberFormat="1" applyFont="1" applyFill="1" applyBorder="1" applyAlignment="1">
      <alignment vertical="center" wrapText="1"/>
    </xf>
    <xf numFmtId="0" fontId="21" fillId="0" borderId="11" xfId="0" applyFont="1" applyFill="1" applyBorder="1" applyAlignment="1">
      <alignment vertical="center" wrapText="1"/>
    </xf>
    <xf numFmtId="169" fontId="18" fillId="0" borderId="11" xfId="0" applyNumberFormat="1" applyFont="1" applyFill="1" applyBorder="1" applyAlignment="1">
      <alignment horizontal="center" vertical="center" wrapText="1"/>
    </xf>
    <xf numFmtId="169" fontId="18" fillId="0" borderId="27" xfId="0" applyNumberFormat="1" applyFont="1" applyFill="1" applyBorder="1" applyAlignment="1">
      <alignment horizontal="center" vertical="center" wrapText="1"/>
    </xf>
    <xf numFmtId="3" fontId="20" fillId="0" borderId="12" xfId="0" applyNumberFormat="1" applyFont="1" applyFill="1" applyBorder="1" applyAlignment="1">
      <alignment horizontal="center" vertical="center" wrapText="1"/>
    </xf>
    <xf numFmtId="9" fontId="18" fillId="0" borderId="12" xfId="0" applyNumberFormat="1" applyFont="1" applyFill="1" applyBorder="1" applyAlignment="1">
      <alignment horizontal="center" vertical="center" wrapText="1"/>
    </xf>
    <xf numFmtId="0" fontId="18" fillId="0" borderId="12" xfId="0" applyFont="1" applyFill="1" applyBorder="1" applyAlignment="1">
      <alignment horizontal="center" vertical="center" wrapText="1"/>
    </xf>
    <xf numFmtId="9" fontId="18" fillId="0" borderId="30" xfId="0" applyNumberFormat="1" applyFont="1" applyFill="1" applyBorder="1" applyAlignment="1">
      <alignment horizontal="center" vertical="center" wrapText="1"/>
    </xf>
    <xf numFmtId="0" fontId="30" fillId="0" borderId="10"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8" fillId="0" borderId="36" xfId="0" applyFont="1" applyFill="1" applyBorder="1" applyAlignment="1">
      <alignment horizontal="center" vertical="center" wrapText="1"/>
    </xf>
    <xf numFmtId="3" fontId="3" fillId="0" borderId="56" xfId="0" applyNumberFormat="1" applyFont="1" applyFill="1" applyBorder="1" applyAlignment="1" applyProtection="1">
      <alignment vertical="center" wrapText="1"/>
      <protection locked="0"/>
    </xf>
    <xf numFmtId="3" fontId="3" fillId="0" borderId="33" xfId="0" applyNumberFormat="1" applyFont="1" applyFill="1" applyBorder="1" applyAlignment="1" applyProtection="1">
      <alignment vertical="center" wrapText="1"/>
      <protection locked="0"/>
    </xf>
    <xf numFmtId="0" fontId="30" fillId="0" borderId="11"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45" fillId="0" borderId="12" xfId="0" applyFont="1" applyFill="1" applyBorder="1" applyAlignment="1">
      <alignment horizontal="left" vertical="center" wrapText="1"/>
    </xf>
    <xf numFmtId="0" fontId="17" fillId="0" borderId="12"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30" fillId="0" borderId="11" xfId="0" applyFont="1" applyFill="1" applyBorder="1" applyAlignment="1">
      <alignment horizontal="justify" vertical="top" wrapText="1"/>
    </xf>
    <xf numFmtId="0" fontId="30" fillId="0" borderId="1" xfId="0" applyFont="1" applyFill="1" applyBorder="1" applyAlignment="1">
      <alignment horizontal="justify"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horizontal="justify" vertical="top" wrapText="1"/>
    </xf>
    <xf numFmtId="0" fontId="21" fillId="0" borderId="0" xfId="0" applyFont="1" applyFill="1" applyBorder="1" applyAlignment="1">
      <alignment horizontal="justify" vertical="center" wrapText="1"/>
    </xf>
    <xf numFmtId="0" fontId="19" fillId="0" borderId="0" xfId="0" applyFont="1" applyFill="1" applyBorder="1" applyAlignment="1" applyProtection="1">
      <alignment horizontal="left" vertical="center"/>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xf>
    <xf numFmtId="0" fontId="43" fillId="0" borderId="0" xfId="0" applyFont="1" applyBorder="1" applyAlignment="1">
      <alignment horizontal="left"/>
    </xf>
    <xf numFmtId="3" fontId="48" fillId="0" borderId="0" xfId="0" applyNumberFormat="1" applyFont="1" applyAlignment="1"/>
    <xf numFmtId="0" fontId="43" fillId="0" borderId="0" xfId="0" applyFont="1" applyFill="1" applyBorder="1" applyAlignment="1">
      <alignment horizontal="justify" wrapText="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1" xfId="0"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1" fillId="0" borderId="0" xfId="0" applyFont="1" applyBorder="1" applyAlignment="1">
      <alignment horizontal="left" vertical="top"/>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9" fillId="0" borderId="36" xfId="0" applyFont="1" applyFill="1" applyBorder="1" applyAlignment="1" applyProtection="1">
      <alignment horizontal="left" vertical="top" wrapText="1"/>
    </xf>
    <xf numFmtId="0" fontId="19" fillId="0" borderId="33" xfId="0" applyFont="1" applyFill="1" applyBorder="1" applyAlignment="1" applyProtection="1">
      <alignment horizontal="left" vertical="top" wrapText="1"/>
    </xf>
    <xf numFmtId="0" fontId="19" fillId="0" borderId="29" xfId="0" applyFont="1" applyFill="1" applyBorder="1" applyAlignment="1" applyProtection="1">
      <alignment horizontal="left" vertical="top" wrapText="1"/>
    </xf>
    <xf numFmtId="168" fontId="19" fillId="0" borderId="10" xfId="2" applyNumberFormat="1" applyFont="1" applyFill="1" applyBorder="1" applyAlignment="1" applyProtection="1">
      <alignment horizontal="center" vertical="top" wrapText="1"/>
    </xf>
    <xf numFmtId="168" fontId="19" fillId="0" borderId="5" xfId="2" applyNumberFormat="1" applyFont="1" applyFill="1" applyBorder="1" applyAlignment="1" applyProtection="1">
      <alignment horizontal="center" vertical="top" wrapText="1"/>
    </xf>
    <xf numFmtId="9" fontId="24" fillId="0" borderId="10" xfId="2" applyNumberFormat="1" applyFont="1" applyFill="1" applyBorder="1" applyAlignment="1" applyProtection="1">
      <alignment horizontal="center" vertical="top" wrapText="1"/>
    </xf>
    <xf numFmtId="9" fontId="24" fillId="0" borderId="5" xfId="2" applyNumberFormat="1" applyFont="1" applyFill="1" applyBorder="1" applyAlignment="1" applyProtection="1">
      <alignment horizontal="center" vertical="top" wrapText="1"/>
    </xf>
    <xf numFmtId="10" fontId="24" fillId="0" borderId="10" xfId="2" applyNumberFormat="1" applyFont="1" applyFill="1" applyBorder="1" applyAlignment="1" applyProtection="1">
      <alignment horizontal="center" vertical="top" wrapText="1"/>
    </xf>
    <xf numFmtId="10" fontId="24" fillId="0" borderId="5" xfId="2" applyNumberFormat="1" applyFont="1" applyFill="1" applyBorder="1" applyAlignment="1" applyProtection="1">
      <alignment horizontal="center" vertical="top" wrapText="1"/>
    </xf>
    <xf numFmtId="10" fontId="17" fillId="0" borderId="10" xfId="2" applyNumberFormat="1" applyFont="1" applyFill="1" applyBorder="1" applyAlignment="1" applyProtection="1">
      <alignment horizontal="center" vertical="top" wrapText="1"/>
    </xf>
    <xf numFmtId="10" fontId="17" fillId="0" borderId="5" xfId="2" applyNumberFormat="1" applyFont="1" applyFill="1" applyBorder="1" applyAlignment="1" applyProtection="1">
      <alignment horizontal="center" vertical="top" wrapText="1"/>
    </xf>
    <xf numFmtId="49" fontId="18" fillId="0" borderId="1" xfId="0" applyNumberFormat="1" applyFont="1" applyFill="1" applyBorder="1" applyAlignment="1" applyProtection="1">
      <alignment horizontal="center" vertical="top" wrapText="1"/>
    </xf>
    <xf numFmtId="0" fontId="32" fillId="0" borderId="5" xfId="0"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xf>
    <xf numFmtId="49" fontId="24" fillId="0" borderId="5" xfId="0" applyNumberFormat="1" applyFont="1" applyFill="1" applyBorder="1" applyAlignment="1" applyProtection="1">
      <alignment horizontal="center" vertical="top" wrapText="1"/>
    </xf>
    <xf numFmtId="49" fontId="24" fillId="0" borderId="1" xfId="0" applyNumberFormat="1" applyFont="1" applyFill="1" applyBorder="1" applyAlignment="1" applyProtection="1">
      <alignment horizontal="center" vertical="top" wrapText="1"/>
    </xf>
    <xf numFmtId="164" fontId="24" fillId="0" borderId="5" xfId="0" applyNumberFormat="1" applyFont="1" applyFill="1" applyBorder="1" applyAlignment="1" applyProtection="1">
      <alignment horizontal="left" vertical="top" wrapText="1"/>
    </xf>
    <xf numFmtId="164" fontId="24" fillId="0" borderId="1" xfId="0" applyNumberFormat="1" applyFont="1" applyFill="1" applyBorder="1" applyAlignment="1" applyProtection="1">
      <alignment horizontal="left" vertical="top" wrapText="1"/>
    </xf>
    <xf numFmtId="165" fontId="28" fillId="0" borderId="11" xfId="0" applyNumberFormat="1" applyFont="1" applyFill="1" applyBorder="1" applyAlignment="1">
      <alignment horizontal="center" vertical="center" wrapText="1"/>
    </xf>
    <xf numFmtId="165" fontId="28" fillId="0" borderId="1" xfId="0" applyNumberFormat="1" applyFont="1" applyFill="1" applyBorder="1" applyAlignment="1">
      <alignment horizontal="center" vertical="center" wrapText="1"/>
    </xf>
    <xf numFmtId="165" fontId="28" fillId="0" borderId="12"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18" fillId="0" borderId="1" xfId="0" applyFont="1" applyFill="1" applyBorder="1" applyAlignment="1" applyProtection="1">
      <alignment horizontal="left" vertical="top" wrapText="1"/>
    </xf>
    <xf numFmtId="165" fontId="27" fillId="0" borderId="26" xfId="0" applyNumberFormat="1" applyFont="1" applyFill="1" applyBorder="1" applyAlignment="1">
      <alignment horizontal="center" vertical="center" wrapText="1"/>
    </xf>
    <xf numFmtId="165" fontId="27" fillId="0" borderId="28" xfId="0" applyNumberFormat="1" applyFont="1" applyFill="1" applyBorder="1" applyAlignment="1">
      <alignment horizontal="center" vertical="center" wrapText="1"/>
    </xf>
    <xf numFmtId="165" fontId="33" fillId="0" borderId="11" xfId="0" applyNumberFormat="1" applyFont="1" applyFill="1" applyBorder="1" applyAlignment="1">
      <alignment horizontal="center" vertical="center" wrapText="1"/>
    </xf>
    <xf numFmtId="165" fontId="33" fillId="0" borderId="1" xfId="0" applyNumberFormat="1" applyFont="1" applyFill="1" applyBorder="1" applyAlignment="1">
      <alignment horizontal="center" vertical="center" wrapText="1"/>
    </xf>
    <xf numFmtId="165" fontId="20" fillId="0" borderId="11" xfId="0" applyNumberFormat="1" applyFont="1" applyFill="1" applyBorder="1" applyAlignment="1">
      <alignment horizontal="center" vertical="center" wrapText="1"/>
    </xf>
    <xf numFmtId="165" fontId="20" fillId="0" borderId="1" xfId="0" applyNumberFormat="1" applyFont="1" applyFill="1" applyBorder="1" applyAlignment="1">
      <alignment horizontal="center" vertical="center" wrapText="1"/>
    </xf>
    <xf numFmtId="165" fontId="20" fillId="0" borderId="10" xfId="0" applyNumberFormat="1" applyFont="1" applyFill="1" applyBorder="1" applyAlignment="1">
      <alignment horizontal="center" vertical="center" wrapText="1"/>
    </xf>
    <xf numFmtId="165" fontId="20" fillId="0" borderId="12" xfId="0" applyNumberFormat="1" applyFont="1" applyFill="1" applyBorder="1" applyAlignment="1">
      <alignment horizontal="center" vertical="center" wrapText="1"/>
    </xf>
    <xf numFmtId="165" fontId="20" fillId="0" borderId="24" xfId="0" applyNumberFormat="1" applyFont="1" applyFill="1" applyBorder="1" applyAlignment="1">
      <alignment horizontal="left" vertical="center" wrapText="1"/>
    </xf>
    <xf numFmtId="165" fontId="20" fillId="0" borderId="14" xfId="0" applyNumberFormat="1" applyFont="1" applyFill="1" applyBorder="1" applyAlignment="1">
      <alignment horizontal="left" vertical="center" wrapText="1"/>
    </xf>
    <xf numFmtId="165" fontId="20" fillId="0" borderId="39" xfId="0" applyNumberFormat="1" applyFont="1" applyFill="1" applyBorder="1" applyAlignment="1">
      <alignment horizontal="left" vertical="center" wrapText="1"/>
    </xf>
    <xf numFmtId="165" fontId="20" fillId="0" borderId="9" xfId="0" applyNumberFormat="1" applyFont="1" applyFill="1" applyBorder="1" applyAlignment="1">
      <alignment horizontal="left" vertical="center" wrapText="1"/>
    </xf>
    <xf numFmtId="165" fontId="20" fillId="0" borderId="0" xfId="0" applyNumberFormat="1" applyFont="1" applyFill="1" applyBorder="1" applyAlignment="1">
      <alignment horizontal="left" vertical="center" wrapText="1"/>
    </xf>
    <xf numFmtId="165" fontId="20" fillId="0" borderId="34" xfId="0" applyNumberFormat="1" applyFont="1" applyFill="1" applyBorder="1" applyAlignment="1">
      <alignment horizontal="left" vertical="center" wrapText="1"/>
    </xf>
    <xf numFmtId="165" fontId="20" fillId="0" borderId="19" xfId="0" applyNumberFormat="1" applyFont="1" applyFill="1" applyBorder="1" applyAlignment="1">
      <alignment horizontal="left" vertical="center" wrapText="1"/>
    </xf>
    <xf numFmtId="165" fontId="20" fillId="0" borderId="6" xfId="0" applyNumberFormat="1" applyFont="1" applyFill="1" applyBorder="1" applyAlignment="1">
      <alignment horizontal="left" vertical="center" wrapText="1"/>
    </xf>
    <xf numFmtId="165" fontId="20" fillId="0" borderId="42" xfId="0" applyNumberFormat="1" applyFont="1" applyFill="1" applyBorder="1" applyAlignment="1">
      <alignment horizontal="left" vertical="center" wrapText="1"/>
    </xf>
    <xf numFmtId="164" fontId="31" fillId="0" borderId="11" xfId="0" applyNumberFormat="1" applyFont="1" applyFill="1" applyBorder="1" applyAlignment="1" applyProtection="1">
      <alignment horizontal="left" vertical="top" wrapText="1"/>
    </xf>
    <xf numFmtId="164" fontId="31" fillId="0" borderId="1" xfId="0" applyNumberFormat="1" applyFont="1" applyFill="1" applyBorder="1" applyAlignment="1" applyProtection="1">
      <alignment horizontal="left" vertical="top" wrapText="1"/>
    </xf>
    <xf numFmtId="164" fontId="31" fillId="0" borderId="10" xfId="0" applyNumberFormat="1" applyFont="1" applyFill="1" applyBorder="1" applyAlignment="1" applyProtection="1">
      <alignment horizontal="left" vertical="top" wrapText="1"/>
    </xf>
    <xf numFmtId="49" fontId="18" fillId="0" borderId="26" xfId="0" applyNumberFormat="1" applyFont="1" applyFill="1" applyBorder="1" applyAlignment="1" applyProtection="1">
      <alignment horizontal="center" vertical="top" wrapText="1"/>
    </xf>
    <xf numFmtId="49" fontId="18" fillId="0" borderId="28" xfId="0" applyNumberFormat="1" applyFont="1" applyFill="1" applyBorder="1" applyAlignment="1" applyProtection="1">
      <alignment horizontal="center" vertical="top" wrapText="1"/>
    </xf>
    <xf numFmtId="49" fontId="18" fillId="0" borderId="37" xfId="0" applyNumberFormat="1" applyFont="1" applyFill="1" applyBorder="1" applyAlignment="1" applyProtection="1">
      <alignment horizontal="center" vertical="top" wrapText="1"/>
    </xf>
    <xf numFmtId="164" fontId="18" fillId="0" borderId="11" xfId="0" applyNumberFormat="1" applyFont="1" applyFill="1" applyBorder="1" applyAlignment="1" applyProtection="1">
      <alignment horizontal="left" vertical="top" wrapText="1"/>
    </xf>
    <xf numFmtId="164" fontId="18" fillId="0" borderId="1" xfId="0" applyNumberFormat="1" applyFont="1" applyFill="1" applyBorder="1" applyAlignment="1" applyProtection="1">
      <alignment horizontal="left" vertical="top" wrapText="1"/>
    </xf>
    <xf numFmtId="164" fontId="18" fillId="0" borderId="10" xfId="0" applyNumberFormat="1" applyFont="1" applyFill="1" applyBorder="1" applyAlignment="1" applyProtection="1">
      <alignment horizontal="left" vertical="top" wrapText="1"/>
    </xf>
    <xf numFmtId="168" fontId="19" fillId="3" borderId="10" xfId="2" applyNumberFormat="1" applyFont="1" applyFill="1" applyBorder="1" applyAlignment="1" applyProtection="1">
      <alignment horizontal="center" vertical="top" wrapText="1"/>
    </xf>
    <xf numFmtId="168" fontId="19" fillId="3" borderId="8" xfId="2" applyNumberFormat="1" applyFont="1" applyFill="1" applyBorder="1" applyAlignment="1" applyProtection="1">
      <alignment horizontal="center" vertical="top" wrapText="1"/>
    </xf>
    <xf numFmtId="168" fontId="19" fillId="3" borderId="5" xfId="2" applyNumberFormat="1" applyFont="1" applyFill="1" applyBorder="1" applyAlignment="1" applyProtection="1">
      <alignment horizontal="center" vertical="top" wrapText="1"/>
    </xf>
    <xf numFmtId="0" fontId="17" fillId="0" borderId="5" xfId="0" applyFont="1" applyFill="1" applyBorder="1" applyAlignment="1" applyProtection="1">
      <alignment horizontal="center" vertical="center" wrapText="1"/>
    </xf>
    <xf numFmtId="164" fontId="32" fillId="0" borderId="26" xfId="0" applyNumberFormat="1" applyFont="1" applyFill="1" applyBorder="1" applyAlignment="1" applyProtection="1">
      <alignment horizontal="left" vertical="top" wrapText="1"/>
    </xf>
    <xf numFmtId="164" fontId="32" fillId="0" borderId="11" xfId="0" applyNumberFormat="1" applyFont="1" applyFill="1" applyBorder="1" applyAlignment="1" applyProtection="1">
      <alignment horizontal="left" vertical="top" wrapText="1"/>
    </xf>
    <xf numFmtId="164" fontId="32" fillId="0" borderId="28" xfId="0" applyNumberFormat="1" applyFont="1" applyFill="1" applyBorder="1" applyAlignment="1" applyProtection="1">
      <alignment horizontal="left" vertical="top" wrapText="1"/>
    </xf>
    <xf numFmtId="164" fontId="32" fillId="0" borderId="1" xfId="0" applyNumberFormat="1" applyFont="1" applyFill="1" applyBorder="1" applyAlignment="1" applyProtection="1">
      <alignment horizontal="left" vertical="top" wrapText="1"/>
    </xf>
    <xf numFmtId="164" fontId="32" fillId="0" borderId="22" xfId="0" applyNumberFormat="1" applyFont="1" applyFill="1" applyBorder="1" applyAlignment="1" applyProtection="1">
      <alignment horizontal="left" vertical="top" wrapText="1"/>
    </xf>
    <xf numFmtId="164" fontId="32" fillId="0" borderId="12" xfId="0" applyNumberFormat="1" applyFont="1" applyFill="1" applyBorder="1" applyAlignment="1" applyProtection="1">
      <alignment horizontal="left" vertical="top" wrapText="1"/>
    </xf>
    <xf numFmtId="164" fontId="18" fillId="0" borderId="8" xfId="0" applyNumberFormat="1" applyFont="1" applyFill="1" applyBorder="1" applyAlignment="1" applyProtection="1">
      <alignment horizontal="left" vertical="top"/>
    </xf>
    <xf numFmtId="0" fontId="31" fillId="0" borderId="26" xfId="0" applyFont="1" applyFill="1" applyBorder="1" applyAlignment="1" applyProtection="1">
      <alignment horizontal="left" vertical="top" wrapText="1"/>
    </xf>
    <xf numFmtId="0" fontId="31" fillId="0" borderId="11" xfId="0" applyFont="1" applyFill="1" applyBorder="1" applyAlignment="1" applyProtection="1">
      <alignment horizontal="left" vertical="top" wrapText="1"/>
    </xf>
    <xf numFmtId="0" fontId="31" fillId="0" borderId="28" xfId="0" applyFont="1" applyFill="1" applyBorder="1" applyAlignment="1" applyProtection="1">
      <alignment horizontal="left" vertical="top" wrapText="1"/>
    </xf>
    <xf numFmtId="0" fontId="31" fillId="0" borderId="1" xfId="0" applyFont="1" applyFill="1" applyBorder="1" applyAlignment="1" applyProtection="1">
      <alignment horizontal="left" vertical="top" wrapText="1"/>
    </xf>
    <xf numFmtId="0" fontId="31" fillId="0" borderId="22"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164" fontId="24" fillId="0" borderId="10" xfId="0" applyNumberFormat="1" applyFont="1" applyFill="1" applyBorder="1" applyAlignment="1" applyProtection="1">
      <alignment horizontal="center" vertical="top" wrapText="1"/>
    </xf>
    <xf numFmtId="164" fontId="24" fillId="0" borderId="8" xfId="0" applyNumberFormat="1" applyFont="1" applyFill="1" applyBorder="1" applyAlignment="1" applyProtection="1">
      <alignment horizontal="center" vertical="top" wrapText="1"/>
    </xf>
    <xf numFmtId="164" fontId="24" fillId="0" borderId="5" xfId="0" applyNumberFormat="1" applyFont="1" applyFill="1" applyBorder="1" applyAlignment="1" applyProtection="1">
      <alignment horizontal="center" vertical="top" wrapText="1"/>
    </xf>
    <xf numFmtId="9" fontId="17" fillId="0" borderId="10" xfId="2" applyNumberFormat="1" applyFont="1" applyFill="1" applyBorder="1" applyAlignment="1" applyProtection="1">
      <alignment horizontal="center" vertical="top" wrapText="1"/>
    </xf>
    <xf numFmtId="9" fontId="17" fillId="0" borderId="8" xfId="2" applyNumberFormat="1" applyFont="1" applyFill="1" applyBorder="1" applyAlignment="1" applyProtection="1">
      <alignment horizontal="center" vertical="top" wrapText="1"/>
    </xf>
    <xf numFmtId="9" fontId="17" fillId="0" borderId="5" xfId="2" applyNumberFormat="1" applyFont="1" applyFill="1" applyBorder="1" applyAlignment="1" applyProtection="1">
      <alignment horizontal="center" vertical="top" wrapText="1"/>
    </xf>
    <xf numFmtId="169" fontId="17" fillId="0" borderId="10" xfId="2" applyNumberFormat="1" applyFont="1" applyFill="1" applyBorder="1" applyAlignment="1" applyProtection="1">
      <alignment horizontal="center" vertical="top" wrapText="1"/>
    </xf>
    <xf numFmtId="169" fontId="17" fillId="0" borderId="8" xfId="2" applyNumberFormat="1" applyFont="1" applyFill="1" applyBorder="1" applyAlignment="1" applyProtection="1">
      <alignment horizontal="center" vertical="top" wrapText="1"/>
    </xf>
    <xf numFmtId="169" fontId="17" fillId="0" borderId="5" xfId="2" applyNumberFormat="1" applyFont="1" applyFill="1" applyBorder="1" applyAlignment="1" applyProtection="1">
      <alignment horizontal="center" vertical="top" wrapText="1"/>
    </xf>
    <xf numFmtId="168" fontId="19" fillId="0" borderId="8" xfId="2" applyNumberFormat="1" applyFont="1" applyFill="1" applyBorder="1" applyAlignment="1" applyProtection="1">
      <alignment horizontal="center" vertical="top" wrapText="1"/>
    </xf>
    <xf numFmtId="169" fontId="24" fillId="0" borderId="10" xfId="2" applyNumberFormat="1" applyFont="1" applyFill="1" applyBorder="1" applyAlignment="1" applyProtection="1">
      <alignment horizontal="center" vertical="top" wrapText="1"/>
    </xf>
    <xf numFmtId="169" fontId="24" fillId="0" borderId="8" xfId="2" applyNumberFormat="1" applyFont="1" applyFill="1" applyBorder="1" applyAlignment="1" applyProtection="1">
      <alignment horizontal="center" vertical="top" wrapText="1"/>
    </xf>
    <xf numFmtId="169" fontId="24" fillId="0" borderId="5" xfId="2" applyNumberFormat="1" applyFont="1" applyFill="1" applyBorder="1" applyAlignment="1" applyProtection="1">
      <alignment horizontal="center" vertical="top" wrapText="1"/>
    </xf>
    <xf numFmtId="49" fontId="18" fillId="0" borderId="15" xfId="0" applyNumberFormat="1" applyFont="1" applyFill="1" applyBorder="1" applyAlignment="1" applyProtection="1">
      <alignment horizontal="center" vertical="top" wrapText="1"/>
    </xf>
    <xf numFmtId="164" fontId="31" fillId="0" borderId="5" xfId="0" applyNumberFormat="1" applyFont="1" applyFill="1" applyBorder="1" applyAlignment="1" applyProtection="1">
      <alignment horizontal="center" vertical="top" wrapText="1"/>
    </xf>
    <xf numFmtId="164" fontId="31" fillId="0" borderId="1" xfId="0" applyNumberFormat="1" applyFont="1" applyFill="1" applyBorder="1" applyAlignment="1" applyProtection="1">
      <alignment horizontal="center" vertical="top" wrapText="1"/>
    </xf>
    <xf numFmtId="164" fontId="31" fillId="0" borderId="10" xfId="0" applyNumberFormat="1" applyFont="1" applyFill="1" applyBorder="1" applyAlignment="1" applyProtection="1">
      <alignment horizontal="center" vertical="top" wrapText="1"/>
    </xf>
    <xf numFmtId="164" fontId="31" fillId="0" borderId="5" xfId="0" applyNumberFormat="1" applyFont="1" applyFill="1" applyBorder="1" applyAlignment="1" applyProtection="1">
      <alignment horizontal="left" vertical="top" wrapText="1"/>
    </xf>
    <xf numFmtId="165" fontId="20" fillId="0" borderId="26" xfId="0" applyNumberFormat="1" applyFont="1" applyFill="1" applyBorder="1" applyAlignment="1">
      <alignment horizontal="center" vertical="center" wrapText="1"/>
    </xf>
    <xf numFmtId="165" fontId="20" fillId="0" borderId="28" xfId="0" applyNumberFormat="1" applyFont="1" applyFill="1" applyBorder="1" applyAlignment="1">
      <alignment horizontal="center" vertical="center" wrapText="1"/>
    </xf>
    <xf numFmtId="165" fontId="35" fillId="0" borderId="11" xfId="0" applyNumberFormat="1" applyFont="1" applyFill="1" applyBorder="1" applyAlignment="1">
      <alignment horizontal="center" vertical="center" wrapText="1"/>
    </xf>
    <xf numFmtId="165" fontId="35" fillId="0" borderId="1" xfId="0" applyNumberFormat="1" applyFont="1" applyFill="1" applyBorder="1" applyAlignment="1">
      <alignment horizontal="center" vertical="center" wrapText="1"/>
    </xf>
    <xf numFmtId="165" fontId="20" fillId="0" borderId="22" xfId="0" applyNumberFormat="1" applyFont="1" applyFill="1" applyBorder="1" applyAlignment="1">
      <alignment horizontal="center" vertical="center" wrapText="1"/>
    </xf>
    <xf numFmtId="165" fontId="35" fillId="0" borderId="12" xfId="0" applyNumberFormat="1" applyFont="1" applyFill="1" applyBorder="1" applyAlignment="1">
      <alignment horizontal="center" vertical="center" wrapText="1"/>
    </xf>
    <xf numFmtId="165" fontId="27" fillId="0" borderId="22" xfId="0" applyNumberFormat="1" applyFont="1" applyFill="1" applyBorder="1" applyAlignment="1">
      <alignment horizontal="center" vertical="center" wrapText="1"/>
    </xf>
    <xf numFmtId="165" fontId="33" fillId="0" borderId="12" xfId="0" applyNumberFormat="1" applyFont="1" applyFill="1" applyBorder="1" applyAlignment="1">
      <alignment horizontal="center" vertical="center" wrapText="1"/>
    </xf>
    <xf numFmtId="165" fontId="27" fillId="0" borderId="11" xfId="0" applyNumberFormat="1" applyFont="1" applyFill="1" applyBorder="1" applyAlignment="1">
      <alignment horizontal="center" vertical="center" wrapText="1"/>
    </xf>
    <xf numFmtId="165" fontId="27" fillId="0" borderId="1" xfId="0" applyNumberFormat="1" applyFont="1" applyFill="1" applyBorder="1" applyAlignment="1">
      <alignment horizontal="center" vertical="center" wrapText="1"/>
    </xf>
    <xf numFmtId="165" fontId="27" fillId="0" borderId="12" xfId="0" applyNumberFormat="1" applyFont="1" applyFill="1" applyBorder="1" applyAlignment="1">
      <alignment horizontal="center" vertical="center" wrapText="1"/>
    </xf>
    <xf numFmtId="9" fontId="24" fillId="0" borderId="8" xfId="2" applyNumberFormat="1" applyFont="1" applyFill="1" applyBorder="1" applyAlignment="1" applyProtection="1">
      <alignment horizontal="center" vertical="top" wrapText="1"/>
    </xf>
    <xf numFmtId="168" fontId="24" fillId="3" borderId="10" xfId="2" applyNumberFormat="1" applyFont="1" applyFill="1" applyBorder="1" applyAlignment="1" applyProtection="1">
      <alignment horizontal="center" vertical="top" wrapText="1"/>
    </xf>
    <xf numFmtId="168" fontId="24" fillId="3" borderId="8" xfId="2" applyNumberFormat="1" applyFont="1" applyFill="1" applyBorder="1" applyAlignment="1" applyProtection="1">
      <alignment horizontal="center" vertical="top" wrapText="1"/>
    </xf>
    <xf numFmtId="168" fontId="24" fillId="3" borderId="5" xfId="2" applyNumberFormat="1" applyFont="1" applyFill="1" applyBorder="1" applyAlignment="1" applyProtection="1">
      <alignment horizontal="center" vertical="top" wrapText="1"/>
    </xf>
    <xf numFmtId="168" fontId="24" fillId="0" borderId="10" xfId="2" applyNumberFormat="1" applyFont="1" applyFill="1" applyBorder="1" applyAlignment="1" applyProtection="1">
      <alignment horizontal="center" vertical="top" wrapText="1"/>
    </xf>
    <xf numFmtId="168" fontId="24" fillId="0" borderId="8" xfId="2" applyNumberFormat="1" applyFont="1" applyFill="1" applyBorder="1" applyAlignment="1" applyProtection="1">
      <alignment horizontal="center" vertical="top" wrapText="1"/>
    </xf>
    <xf numFmtId="168" fontId="24" fillId="0" borderId="5" xfId="2" applyNumberFormat="1" applyFont="1" applyFill="1" applyBorder="1" applyAlignment="1" applyProtection="1">
      <alignment horizontal="center" vertical="top" wrapText="1"/>
    </xf>
    <xf numFmtId="164" fontId="17" fillId="0" borderId="26" xfId="0" applyNumberFormat="1" applyFont="1" applyFill="1" applyBorder="1" applyAlignment="1" applyProtection="1">
      <alignment horizontal="center" vertical="top" wrapText="1"/>
    </xf>
    <xf numFmtId="164" fontId="17" fillId="0" borderId="28" xfId="0" applyNumberFormat="1" applyFont="1" applyFill="1" applyBorder="1" applyAlignment="1" applyProtection="1">
      <alignment horizontal="center" vertical="top" wrapText="1"/>
    </xf>
    <xf numFmtId="164" fontId="17" fillId="0" borderId="22" xfId="0" applyNumberFormat="1" applyFont="1" applyFill="1" applyBorder="1" applyAlignment="1" applyProtection="1">
      <alignment horizontal="center" vertical="top" wrapText="1"/>
    </xf>
    <xf numFmtId="164" fontId="18" fillId="0" borderId="12" xfId="0" applyNumberFormat="1" applyFont="1" applyFill="1" applyBorder="1" applyAlignment="1" applyProtection="1">
      <alignment horizontal="left" vertical="top" wrapText="1"/>
    </xf>
    <xf numFmtId="164" fontId="18" fillId="0" borderId="26" xfId="0" applyNumberFormat="1" applyFont="1" applyFill="1" applyBorder="1" applyAlignment="1" applyProtection="1">
      <alignment horizontal="center" vertical="center" wrapText="1"/>
    </xf>
    <xf numFmtId="164" fontId="18" fillId="0" borderId="28" xfId="0" applyNumberFormat="1" applyFont="1" applyFill="1" applyBorder="1" applyAlignment="1" applyProtection="1">
      <alignment horizontal="center" vertical="center" wrapText="1"/>
    </xf>
    <xf numFmtId="164" fontId="18" fillId="0" borderId="22" xfId="0" applyNumberFormat="1" applyFont="1" applyFill="1" applyBorder="1" applyAlignment="1" applyProtection="1">
      <alignment horizontal="center" vertical="center" wrapText="1"/>
    </xf>
    <xf numFmtId="164" fontId="19" fillId="0" borderId="1" xfId="0" applyNumberFormat="1" applyFont="1" applyFill="1" applyBorder="1" applyAlignment="1" applyProtection="1">
      <alignment horizontal="center" vertical="top" wrapText="1"/>
    </xf>
    <xf numFmtId="164" fontId="19" fillId="0" borderId="10" xfId="0" applyNumberFormat="1" applyFont="1" applyFill="1" applyBorder="1" applyAlignment="1" applyProtection="1">
      <alignment horizontal="center" vertical="top" wrapText="1"/>
    </xf>
    <xf numFmtId="168" fontId="18" fillId="0" borderId="1" xfId="2" applyNumberFormat="1" applyFont="1" applyFill="1" applyBorder="1" applyAlignment="1" applyProtection="1">
      <alignment horizontal="center" vertical="top" wrapText="1"/>
    </xf>
    <xf numFmtId="165" fontId="20" fillId="0" borderId="1" xfId="0" applyNumberFormat="1" applyFont="1" applyFill="1" applyBorder="1" applyAlignment="1">
      <alignment horizontal="left" vertical="center" wrapText="1"/>
    </xf>
    <xf numFmtId="165" fontId="20" fillId="0" borderId="29" xfId="0" applyNumberFormat="1" applyFont="1" applyFill="1" applyBorder="1" applyAlignment="1">
      <alignment horizontal="left" vertical="center" wrapText="1"/>
    </xf>
    <xf numFmtId="165" fontId="20" fillId="0" borderId="12" xfId="0" applyNumberFormat="1" applyFont="1" applyFill="1" applyBorder="1" applyAlignment="1">
      <alignment horizontal="left" vertical="center" wrapText="1"/>
    </xf>
    <xf numFmtId="165" fontId="20" fillId="0" borderId="30" xfId="0" applyNumberFormat="1" applyFont="1" applyFill="1" applyBorder="1" applyAlignment="1">
      <alignment horizontal="left" vertical="center" wrapText="1"/>
    </xf>
    <xf numFmtId="168" fontId="18" fillId="0" borderId="25" xfId="2" applyNumberFormat="1" applyFont="1" applyFill="1" applyBorder="1" applyAlignment="1" applyProtection="1">
      <alignment horizontal="center" vertical="top" wrapText="1"/>
    </xf>
    <xf numFmtId="168" fontId="18" fillId="0" borderId="40" xfId="2" applyNumberFormat="1" applyFont="1" applyFill="1" applyBorder="1" applyAlignment="1" applyProtection="1">
      <alignment horizontal="center" vertical="top" wrapText="1"/>
    </xf>
    <xf numFmtId="168" fontId="18" fillId="0" borderId="41" xfId="2" applyNumberFormat="1" applyFont="1" applyFill="1" applyBorder="1" applyAlignment="1" applyProtection="1">
      <alignment horizontal="center" vertical="top" wrapText="1"/>
    </xf>
    <xf numFmtId="164" fontId="19" fillId="0" borderId="8" xfId="0" applyNumberFormat="1" applyFont="1" applyFill="1" applyBorder="1" applyAlignment="1" applyProtection="1">
      <alignment horizontal="center" vertical="top" wrapText="1"/>
    </xf>
    <xf numFmtId="164" fontId="19" fillId="0" borderId="5" xfId="0" applyNumberFormat="1" applyFont="1" applyFill="1" applyBorder="1" applyAlignment="1" applyProtection="1">
      <alignment horizontal="center" vertical="top" wrapText="1"/>
    </xf>
    <xf numFmtId="164" fontId="18" fillId="0" borderId="5" xfId="0" applyNumberFormat="1" applyFont="1" applyFill="1" applyBorder="1" applyAlignment="1" applyProtection="1">
      <alignment horizontal="left" vertical="top" wrapText="1"/>
    </xf>
    <xf numFmtId="164" fontId="31" fillId="0" borderId="11" xfId="0" applyNumberFormat="1" applyFont="1" applyFill="1" applyBorder="1" applyAlignment="1" applyProtection="1">
      <alignment horizontal="center" vertical="top" wrapText="1"/>
    </xf>
    <xf numFmtId="49" fontId="18" fillId="0" borderId="22" xfId="0" applyNumberFormat="1" applyFont="1" applyFill="1" applyBorder="1" applyAlignment="1" applyProtection="1">
      <alignment horizontal="center" vertical="top" wrapText="1"/>
    </xf>
    <xf numFmtId="164" fontId="18" fillId="0" borderId="11" xfId="0" applyNumberFormat="1" applyFont="1" applyFill="1" applyBorder="1" applyAlignment="1" applyProtection="1">
      <alignment horizontal="center" vertical="top" wrapText="1"/>
    </xf>
    <xf numFmtId="164" fontId="18" fillId="0" borderId="1" xfId="0" applyNumberFormat="1" applyFont="1" applyFill="1" applyBorder="1" applyAlignment="1" applyProtection="1">
      <alignment horizontal="center" vertical="top" wrapText="1"/>
    </xf>
    <xf numFmtId="164" fontId="18" fillId="0" borderId="10" xfId="0" applyNumberFormat="1" applyFont="1" applyFill="1" applyBorder="1" applyAlignment="1" applyProtection="1">
      <alignment horizontal="center" vertical="top" wrapText="1"/>
    </xf>
    <xf numFmtId="164" fontId="31" fillId="0" borderId="12" xfId="0" applyNumberFormat="1" applyFont="1" applyFill="1" applyBorder="1" applyAlignment="1" applyProtection="1">
      <alignment horizontal="center" vertical="top" wrapText="1"/>
    </xf>
    <xf numFmtId="164" fontId="18" fillId="0" borderId="12" xfId="0" applyNumberFormat="1" applyFont="1" applyFill="1" applyBorder="1" applyAlignment="1" applyProtection="1">
      <alignment horizontal="center" vertical="top" wrapText="1"/>
    </xf>
    <xf numFmtId="164" fontId="32" fillId="0" borderId="1" xfId="0" applyNumberFormat="1" applyFont="1" applyFill="1" applyBorder="1" applyAlignment="1" applyProtection="1">
      <alignment horizontal="center" vertical="top" wrapText="1"/>
    </xf>
    <xf numFmtId="0" fontId="50" fillId="0" borderId="1" xfId="0" applyFont="1" applyBorder="1" applyAlignment="1">
      <alignment horizontal="center" vertical="top" wrapText="1"/>
    </xf>
    <xf numFmtId="164" fontId="31" fillId="0" borderId="12" xfId="0" applyNumberFormat="1" applyFont="1" applyFill="1" applyBorder="1" applyAlignment="1" applyProtection="1">
      <alignment horizontal="left" vertical="top" wrapText="1"/>
    </xf>
    <xf numFmtId="49" fontId="17" fillId="0" borderId="26" xfId="0" applyNumberFormat="1" applyFont="1" applyFill="1" applyBorder="1" applyAlignment="1" applyProtection="1">
      <alignment horizontal="center" vertical="top" wrapText="1"/>
    </xf>
    <xf numFmtId="49" fontId="17" fillId="0" borderId="28" xfId="0" applyNumberFormat="1" applyFont="1" applyFill="1" applyBorder="1" applyAlignment="1" applyProtection="1">
      <alignment horizontal="center" vertical="top" wrapText="1"/>
    </xf>
    <xf numFmtId="49" fontId="17" fillId="0" borderId="37" xfId="0" applyNumberFormat="1" applyFont="1" applyFill="1" applyBorder="1" applyAlignment="1" applyProtection="1">
      <alignment horizontal="center" vertical="top" wrapText="1"/>
    </xf>
    <xf numFmtId="164" fontId="32" fillId="0" borderId="10" xfId="0" applyNumberFormat="1" applyFont="1" applyFill="1" applyBorder="1" applyAlignment="1" applyProtection="1">
      <alignment horizontal="left" vertical="top" wrapText="1"/>
    </xf>
    <xf numFmtId="49" fontId="17" fillId="0" borderId="22" xfId="0" applyNumberFormat="1" applyFont="1" applyFill="1" applyBorder="1" applyAlignment="1" applyProtection="1">
      <alignment horizontal="center" vertical="top" wrapText="1"/>
    </xf>
    <xf numFmtId="0" fontId="42" fillId="0" borderId="6" xfId="0" applyFont="1" applyFill="1" applyBorder="1" applyAlignment="1" applyProtection="1">
      <alignment horizontal="center" vertical="center"/>
    </xf>
    <xf numFmtId="0" fontId="42" fillId="0" borderId="0" xfId="0" applyFont="1" applyFill="1" applyAlignment="1" applyProtection="1">
      <alignment horizontal="center" vertical="top" wrapText="1"/>
    </xf>
    <xf numFmtId="0" fontId="31" fillId="0" borderId="15" xfId="0" applyFont="1" applyFill="1" applyBorder="1" applyAlignment="1" applyProtection="1">
      <alignment horizontal="left" vertical="top" wrapText="1"/>
    </xf>
    <xf numFmtId="0" fontId="31" fillId="0" borderId="5" xfId="0" applyFont="1" applyFill="1" applyBorder="1" applyAlignment="1" applyProtection="1">
      <alignment horizontal="left" vertical="top" wrapText="1"/>
    </xf>
    <xf numFmtId="49" fontId="18" fillId="0" borderId="43" xfId="0" applyNumberFormat="1" applyFont="1" applyFill="1" applyBorder="1" applyAlignment="1" applyProtection="1">
      <alignment horizontal="center" vertical="top" wrapText="1"/>
    </xf>
    <xf numFmtId="49" fontId="18" fillId="0" borderId="38" xfId="0" applyNumberFormat="1" applyFont="1" applyFill="1" applyBorder="1" applyAlignment="1" applyProtection="1">
      <alignment horizontal="center" vertical="top" wrapText="1"/>
    </xf>
    <xf numFmtId="49" fontId="18" fillId="0" borderId="44" xfId="0" applyNumberFormat="1" applyFont="1" applyFill="1" applyBorder="1" applyAlignment="1" applyProtection="1">
      <alignment horizontal="center" vertical="top" wrapText="1"/>
    </xf>
    <xf numFmtId="164" fontId="31" fillId="0" borderId="26" xfId="0" applyNumberFormat="1" applyFont="1" applyFill="1" applyBorder="1" applyAlignment="1" applyProtection="1">
      <alignment horizontal="left" vertical="top" wrapText="1"/>
    </xf>
    <xf numFmtId="164" fontId="31" fillId="0" borderId="28" xfId="0" applyNumberFormat="1" applyFont="1" applyFill="1" applyBorder="1" applyAlignment="1" applyProtection="1">
      <alignment horizontal="left" vertical="top" wrapText="1"/>
    </xf>
    <xf numFmtId="164" fontId="31" fillId="0" borderId="22" xfId="0" applyNumberFormat="1" applyFont="1" applyFill="1" applyBorder="1" applyAlignment="1" applyProtection="1">
      <alignment horizontal="left" vertical="top" wrapText="1"/>
    </xf>
    <xf numFmtId="164" fontId="32" fillId="0" borderId="1" xfId="0" applyNumberFormat="1" applyFont="1" applyFill="1" applyBorder="1" applyAlignment="1" applyProtection="1">
      <alignment horizontal="center" vertical="center" wrapText="1"/>
    </xf>
    <xf numFmtId="10" fontId="32" fillId="0" borderId="1" xfId="0" applyNumberFormat="1" applyFont="1" applyFill="1" applyBorder="1" applyAlignment="1" applyProtection="1">
      <alignment horizontal="center" vertical="center" wrapText="1"/>
    </xf>
    <xf numFmtId="165" fontId="20" fillId="0" borderId="37" xfId="0" applyNumberFormat="1" applyFont="1" applyFill="1" applyBorder="1" applyAlignment="1">
      <alignment horizontal="center" vertical="center" wrapText="1"/>
    </xf>
    <xf numFmtId="165" fontId="20" fillId="0" borderId="15" xfId="0" applyNumberFormat="1" applyFont="1" applyFill="1" applyBorder="1" applyAlignment="1">
      <alignment horizontal="center" vertical="center" wrapText="1"/>
    </xf>
    <xf numFmtId="49" fontId="20" fillId="0" borderId="26" xfId="0" applyNumberFormat="1" applyFont="1" applyFill="1" applyBorder="1" applyAlignment="1">
      <alignment horizontal="center" vertical="center" wrapText="1"/>
    </xf>
    <xf numFmtId="49" fontId="20" fillId="0" borderId="28" xfId="0" applyNumberFormat="1" applyFont="1" applyFill="1" applyBorder="1" applyAlignment="1">
      <alignment horizontal="center" vertical="center" wrapText="1"/>
    </xf>
    <xf numFmtId="164" fontId="10" fillId="0" borderId="0" xfId="0" applyNumberFormat="1" applyFont="1" applyFill="1" applyBorder="1" applyAlignment="1" applyProtection="1">
      <alignment horizontal="justify" vertical="top" wrapText="1"/>
    </xf>
    <xf numFmtId="164" fontId="32" fillId="0" borderId="10" xfId="0" applyNumberFormat="1" applyFont="1" applyFill="1" applyBorder="1" applyAlignment="1" applyProtection="1">
      <alignment horizontal="left" vertical="top"/>
    </xf>
    <xf numFmtId="164" fontId="31" fillId="3" borderId="26" xfId="0" applyNumberFormat="1" applyFont="1" applyFill="1" applyBorder="1" applyAlignment="1" applyProtection="1">
      <alignment horizontal="left" vertical="top" wrapText="1"/>
    </xf>
    <xf numFmtId="164" fontId="31" fillId="3" borderId="11" xfId="0" applyNumberFormat="1" applyFont="1" applyFill="1" applyBorder="1" applyAlignment="1" applyProtection="1">
      <alignment horizontal="left" vertical="top" wrapText="1"/>
    </xf>
    <xf numFmtId="164" fontId="31" fillId="3" borderId="28" xfId="0" applyNumberFormat="1" applyFont="1" applyFill="1" applyBorder="1" applyAlignment="1" applyProtection="1">
      <alignment horizontal="left" vertical="top" wrapText="1"/>
    </xf>
    <xf numFmtId="164" fontId="31" fillId="3" borderId="1" xfId="0" applyNumberFormat="1" applyFont="1" applyFill="1" applyBorder="1" applyAlignment="1" applyProtection="1">
      <alignment horizontal="left" vertical="top" wrapText="1"/>
    </xf>
    <xf numFmtId="164" fontId="31" fillId="3" borderId="22" xfId="0" applyNumberFormat="1" applyFont="1" applyFill="1" applyBorder="1" applyAlignment="1" applyProtection="1">
      <alignment horizontal="left" vertical="top" wrapText="1"/>
    </xf>
    <xf numFmtId="164" fontId="31" fillId="3" borderId="12" xfId="0" applyNumberFormat="1" applyFont="1" applyFill="1" applyBorder="1" applyAlignment="1" applyProtection="1">
      <alignment horizontal="left" vertical="top" wrapText="1"/>
    </xf>
    <xf numFmtId="164" fontId="18" fillId="3" borderId="10" xfId="0" applyNumberFormat="1" applyFont="1" applyFill="1" applyBorder="1" applyAlignment="1" applyProtection="1">
      <alignment horizontal="center" vertical="top" wrapText="1"/>
    </xf>
    <xf numFmtId="164" fontId="18" fillId="3" borderId="5" xfId="0" applyNumberFormat="1" applyFont="1" applyFill="1" applyBorder="1" applyAlignment="1" applyProtection="1">
      <alignment horizontal="center" vertical="top" wrapText="1"/>
    </xf>
    <xf numFmtId="168" fontId="17" fillId="3" borderId="10" xfId="2" applyNumberFormat="1" applyFont="1" applyFill="1" applyBorder="1" applyAlignment="1" applyProtection="1">
      <alignment vertical="top" wrapText="1"/>
    </xf>
    <xf numFmtId="168" fontId="17" fillId="3" borderId="5" xfId="2" applyNumberFormat="1" applyFont="1" applyFill="1" applyBorder="1" applyAlignment="1" applyProtection="1">
      <alignment vertical="top" wrapText="1"/>
    </xf>
    <xf numFmtId="168" fontId="18" fillId="3" borderId="10" xfId="2" applyNumberFormat="1" applyFont="1" applyFill="1" applyBorder="1" applyAlignment="1" applyProtection="1">
      <alignment vertical="top" wrapText="1"/>
    </xf>
    <xf numFmtId="168" fontId="18" fillId="3" borderId="5" xfId="2" applyNumberFormat="1" applyFont="1" applyFill="1" applyBorder="1" applyAlignment="1" applyProtection="1">
      <alignment vertical="top" wrapText="1"/>
    </xf>
    <xf numFmtId="169" fontId="17" fillId="3" borderId="10" xfId="2" applyNumberFormat="1" applyFont="1" applyFill="1" applyBorder="1" applyAlignment="1" applyProtection="1">
      <alignment horizontal="center" vertical="top" wrapText="1"/>
    </xf>
    <xf numFmtId="169" fontId="17" fillId="3" borderId="5" xfId="2" applyNumberFormat="1" applyFont="1" applyFill="1" applyBorder="1" applyAlignment="1" applyProtection="1">
      <alignment horizontal="center" vertical="top" wrapText="1"/>
    </xf>
    <xf numFmtId="165" fontId="18" fillId="3" borderId="10" xfId="0" applyNumberFormat="1" applyFont="1" applyFill="1" applyBorder="1" applyAlignment="1">
      <alignment vertical="top" wrapText="1"/>
    </xf>
    <xf numFmtId="165" fontId="18" fillId="3" borderId="5" xfId="0" applyNumberFormat="1" applyFont="1" applyFill="1" applyBorder="1" applyAlignment="1">
      <alignment vertical="top" wrapText="1"/>
    </xf>
    <xf numFmtId="9" fontId="17" fillId="3" borderId="10" xfId="2" applyNumberFormat="1" applyFont="1" applyFill="1" applyBorder="1" applyAlignment="1" applyProtection="1">
      <alignment horizontal="center" vertical="top" wrapText="1"/>
    </xf>
    <xf numFmtId="9" fontId="17" fillId="3" borderId="5" xfId="2" applyNumberFormat="1" applyFont="1" applyFill="1" applyBorder="1" applyAlignment="1" applyProtection="1">
      <alignment horizontal="center" vertical="top" wrapText="1"/>
    </xf>
    <xf numFmtId="165" fontId="18" fillId="3" borderId="10" xfId="2" applyNumberFormat="1" applyFont="1" applyFill="1" applyBorder="1" applyAlignment="1" applyProtection="1">
      <alignment horizontal="center" vertical="top" wrapText="1"/>
    </xf>
    <xf numFmtId="165" fontId="18" fillId="3" borderId="5" xfId="2" applyNumberFormat="1" applyFont="1" applyFill="1" applyBorder="1" applyAlignment="1" applyProtection="1">
      <alignment horizontal="center" vertical="top" wrapText="1"/>
    </xf>
    <xf numFmtId="164" fontId="31" fillId="0" borderId="15" xfId="0" applyNumberFormat="1" applyFont="1" applyFill="1" applyBorder="1" applyAlignment="1" applyProtection="1">
      <alignment horizontal="left" vertical="top" wrapText="1"/>
    </xf>
    <xf numFmtId="0" fontId="19" fillId="3" borderId="29" xfId="0" applyFont="1" applyFill="1" applyBorder="1" applyAlignment="1" applyProtection="1">
      <alignment horizontal="left" vertical="top" wrapText="1"/>
    </xf>
    <xf numFmtId="10" fontId="18" fillId="3" borderId="10" xfId="2" applyNumberFormat="1" applyFont="1" applyFill="1" applyBorder="1" applyAlignment="1" applyProtection="1">
      <alignment vertical="top" wrapText="1"/>
    </xf>
    <xf numFmtId="10" fontId="18" fillId="3" borderId="5" xfId="2" applyNumberFormat="1" applyFont="1" applyFill="1" applyBorder="1" applyAlignment="1" applyProtection="1">
      <alignment vertical="top" wrapText="1"/>
    </xf>
    <xf numFmtId="49" fontId="18" fillId="3" borderId="26" xfId="0" applyNumberFormat="1" applyFont="1" applyFill="1" applyBorder="1" applyAlignment="1" applyProtection="1">
      <alignment horizontal="center" vertical="top" wrapText="1"/>
    </xf>
    <xf numFmtId="49" fontId="18" fillId="3" borderId="28" xfId="0" applyNumberFormat="1" applyFont="1" applyFill="1" applyBorder="1" applyAlignment="1" applyProtection="1">
      <alignment horizontal="center" vertical="top" wrapText="1"/>
    </xf>
    <xf numFmtId="49" fontId="18" fillId="3" borderId="37" xfId="0" applyNumberFormat="1" applyFont="1" applyFill="1" applyBorder="1" applyAlignment="1" applyProtection="1">
      <alignment horizontal="center" vertical="top" wrapText="1"/>
    </xf>
    <xf numFmtId="164" fontId="31" fillId="3" borderId="11" xfId="0" applyNumberFormat="1" applyFont="1" applyFill="1" applyBorder="1" applyAlignment="1" applyProtection="1">
      <alignment horizontal="center" vertical="top" wrapText="1"/>
    </xf>
    <xf numFmtId="164" fontId="31" fillId="3" borderId="1" xfId="0" applyNumberFormat="1" applyFont="1" applyFill="1" applyBorder="1" applyAlignment="1" applyProtection="1">
      <alignment horizontal="center" vertical="top" wrapText="1"/>
    </xf>
    <xf numFmtId="164" fontId="31" fillId="3" borderId="10" xfId="0" applyNumberFormat="1" applyFont="1" applyFill="1" applyBorder="1" applyAlignment="1" applyProtection="1">
      <alignment horizontal="center" vertical="top" wrapText="1"/>
    </xf>
    <xf numFmtId="164" fontId="18" fillId="3" borderId="11" xfId="0" applyNumberFormat="1" applyFont="1" applyFill="1" applyBorder="1" applyAlignment="1" applyProtection="1">
      <alignment horizontal="center" vertical="top" wrapText="1"/>
    </xf>
    <xf numFmtId="164" fontId="18" fillId="3" borderId="1" xfId="0" applyNumberFormat="1" applyFont="1" applyFill="1" applyBorder="1" applyAlignment="1" applyProtection="1">
      <alignment horizontal="center" vertical="top" wrapText="1"/>
    </xf>
    <xf numFmtId="0" fontId="46" fillId="0" borderId="0" xfId="0" applyFont="1" applyFill="1" applyBorder="1" applyAlignment="1">
      <alignment horizontal="left" vertical="center" wrapText="1"/>
    </xf>
    <xf numFmtId="164" fontId="18" fillId="0" borderId="5" xfId="0" applyNumberFormat="1" applyFont="1" applyFill="1" applyBorder="1" applyAlignment="1" applyProtection="1">
      <alignment horizontal="center" vertical="top" wrapText="1"/>
    </xf>
    <xf numFmtId="0" fontId="17" fillId="0" borderId="1"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xf>
    <xf numFmtId="165" fontId="20" fillId="0" borderId="5" xfId="0" applyNumberFormat="1" applyFont="1" applyFill="1" applyBorder="1" applyAlignment="1">
      <alignment horizontal="center" vertical="center" wrapText="1"/>
    </xf>
    <xf numFmtId="165" fontId="20" fillId="0" borderId="36" xfId="0" applyNumberFormat="1" applyFont="1" applyFill="1" applyBorder="1" applyAlignment="1">
      <alignment horizontal="center" vertical="center" wrapText="1"/>
    </xf>
    <xf numFmtId="165" fontId="20" fillId="0" borderId="31" xfId="0" applyNumberFormat="1" applyFont="1" applyFill="1" applyBorder="1" applyAlignment="1">
      <alignment horizontal="center" vertical="center" wrapText="1"/>
    </xf>
    <xf numFmtId="165" fontId="35" fillId="0" borderId="10" xfId="0" applyNumberFormat="1" applyFont="1" applyFill="1" applyBorder="1" applyAlignment="1">
      <alignment horizontal="center" vertical="center" wrapText="1"/>
    </xf>
    <xf numFmtId="165" fontId="35" fillId="0" borderId="5" xfId="0" applyNumberFormat="1" applyFont="1" applyFill="1" applyBorder="1" applyAlignment="1">
      <alignment horizontal="center" vertical="center" wrapText="1"/>
    </xf>
    <xf numFmtId="165" fontId="20" fillId="3" borderId="10" xfId="0" applyNumberFormat="1" applyFont="1" applyFill="1" applyBorder="1" applyAlignment="1">
      <alignment horizontal="center" vertical="center" wrapText="1"/>
    </xf>
    <xf numFmtId="165" fontId="20" fillId="3" borderId="5" xfId="0" applyNumberFormat="1" applyFont="1" applyFill="1" applyBorder="1" applyAlignment="1">
      <alignment horizontal="center" vertical="center" wrapText="1"/>
    </xf>
    <xf numFmtId="0" fontId="24" fillId="0" borderId="16" xfId="0" applyFont="1" applyFill="1" applyBorder="1" applyAlignment="1">
      <alignment horizontal="center" vertical="top" wrapText="1"/>
    </xf>
    <xf numFmtId="0" fontId="24" fillId="0" borderId="17" xfId="0" applyFont="1" applyFill="1" applyBorder="1" applyAlignment="1">
      <alignment horizontal="center" vertical="top" wrapText="1"/>
    </xf>
    <xf numFmtId="0" fontId="24" fillId="0" borderId="48" xfId="0" applyFont="1" applyFill="1" applyBorder="1" applyAlignment="1">
      <alignment horizontal="center" vertical="top" wrapText="1"/>
    </xf>
    <xf numFmtId="3" fontId="24" fillId="0" borderId="57" xfId="0" applyNumberFormat="1" applyFont="1" applyFill="1" applyBorder="1" applyAlignment="1" applyProtection="1">
      <alignment horizontal="center" vertical="top" wrapText="1"/>
      <protection locked="0"/>
    </xf>
    <xf numFmtId="3" fontId="24" fillId="0" borderId="17" xfId="0" applyNumberFormat="1" applyFont="1" applyFill="1" applyBorder="1" applyAlignment="1" applyProtection="1">
      <alignment horizontal="center" vertical="top" wrapText="1"/>
      <protection locked="0"/>
    </xf>
    <xf numFmtId="3" fontId="24" fillId="0" borderId="49" xfId="0" applyNumberFormat="1" applyFont="1" applyFill="1" applyBorder="1" applyAlignment="1" applyProtection="1">
      <alignment horizontal="center" vertical="top" wrapText="1"/>
      <protection locked="0"/>
    </xf>
    <xf numFmtId="0" fontId="3" fillId="0" borderId="5" xfId="0" applyFont="1" applyFill="1" applyBorder="1" applyAlignment="1">
      <alignment horizontal="center" vertical="center" wrapText="1"/>
    </xf>
    <xf numFmtId="3" fontId="3" fillId="0" borderId="26" xfId="0" applyNumberFormat="1" applyFont="1" applyFill="1" applyBorder="1" applyAlignment="1" applyProtection="1">
      <alignment horizontal="center" vertical="center" wrapText="1"/>
      <protection locked="0"/>
    </xf>
    <xf numFmtId="3" fontId="3" fillId="0" borderId="28" xfId="0" applyNumberFormat="1" applyFont="1" applyFill="1" applyBorder="1" applyAlignment="1" applyProtection="1">
      <alignment horizontal="center" vertical="center" wrapText="1"/>
      <protection locked="0"/>
    </xf>
    <xf numFmtId="0" fontId="20" fillId="0" borderId="37" xfId="0" applyFont="1" applyFill="1" applyBorder="1" applyAlignment="1">
      <alignment horizontal="center" vertical="center" wrapText="1"/>
    </xf>
    <xf numFmtId="0" fontId="20" fillId="0" borderId="15" xfId="0" applyFont="1" applyFill="1" applyBorder="1" applyAlignment="1">
      <alignment horizontal="center" vertical="center" wrapText="1"/>
    </xf>
    <xf numFmtId="3" fontId="3" fillId="0" borderId="51" xfId="0" applyNumberFormat="1" applyFont="1" applyFill="1" applyBorder="1" applyAlignment="1">
      <alignment horizontal="center" vertical="center" wrapText="1"/>
    </xf>
    <xf numFmtId="3" fontId="3" fillId="0" borderId="52" xfId="0" applyNumberFormat="1"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42" fillId="0" borderId="16" xfId="0" applyFont="1" applyFill="1" applyBorder="1" applyAlignment="1">
      <alignment horizontal="center" vertical="top" wrapText="1"/>
    </xf>
    <xf numFmtId="0" fontId="42" fillId="0" borderId="17" xfId="0" applyFont="1" applyFill="1" applyBorder="1" applyAlignment="1">
      <alignment horizontal="center" vertical="top" wrapText="1"/>
    </xf>
    <xf numFmtId="0" fontId="42" fillId="0" borderId="48" xfId="0" applyFont="1" applyFill="1" applyBorder="1" applyAlignment="1">
      <alignment horizontal="center" vertical="top" wrapText="1"/>
    </xf>
    <xf numFmtId="0" fontId="3" fillId="0" borderId="19"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8" fillId="0" borderId="0" xfId="0" applyFont="1" applyFill="1" applyAlignment="1">
      <alignment horizontal="right" vertical="center"/>
    </xf>
    <xf numFmtId="0" fontId="3" fillId="0" borderId="2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0" xfId="0" applyFont="1" applyFill="1" applyBorder="1" applyAlignment="1">
      <alignment horizontal="center" vertical="center" wrapText="1"/>
    </xf>
    <xf numFmtId="3" fontId="24" fillId="0" borderId="16" xfId="0" applyNumberFormat="1" applyFont="1" applyFill="1" applyBorder="1" applyAlignment="1" applyProtection="1">
      <alignment horizontal="center" vertical="top" wrapText="1"/>
      <protection locked="0"/>
    </xf>
    <xf numFmtId="0" fontId="24" fillId="0" borderId="45" xfId="0" applyFont="1" applyFill="1" applyBorder="1" applyAlignment="1">
      <alignment horizontal="center" vertical="center" wrapText="1"/>
    </xf>
    <xf numFmtId="0" fontId="24" fillId="0" borderId="46"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49" fillId="0" borderId="0" xfId="0" applyFont="1" applyFill="1" applyAlignment="1">
      <alignment horizontal="center" vertical="center" wrapText="1"/>
    </xf>
    <xf numFmtId="0" fontId="32" fillId="0" borderId="0" xfId="0" applyFont="1" applyFill="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5" xfId="0" applyFont="1" applyFill="1" applyBorder="1" applyAlignment="1">
      <alignment horizontal="center" vertical="center" wrapText="1"/>
    </xf>
    <xf numFmtId="169" fontId="15" fillId="0" borderId="10" xfId="0" applyNumberFormat="1" applyFont="1" applyFill="1" applyBorder="1" applyAlignment="1">
      <alignment horizontal="center" vertical="center" wrapText="1"/>
    </xf>
    <xf numFmtId="169" fontId="15" fillId="0" borderId="5"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wrapText="1"/>
    </xf>
    <xf numFmtId="10" fontId="1" fillId="0" borderId="10" xfId="0" applyNumberFormat="1" applyFont="1" applyFill="1" applyBorder="1" applyAlignment="1">
      <alignment horizontal="center" vertical="center" wrapText="1"/>
    </xf>
    <xf numFmtId="10" fontId="1" fillId="0" borderId="5" xfId="0" applyNumberFormat="1"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25" fillId="0" borderId="0" xfId="0" applyFont="1" applyAlignment="1">
      <alignment horizontal="center" vertical="center" wrapText="1"/>
    </xf>
    <xf numFmtId="0" fontId="18" fillId="0" borderId="10" xfId="0" applyNumberFormat="1" applyFont="1" applyBorder="1" applyAlignment="1">
      <alignment horizontal="center" vertical="top"/>
    </xf>
    <xf numFmtId="0" fontId="18" fillId="0" borderId="8" xfId="0" applyNumberFormat="1" applyFont="1" applyBorder="1" applyAlignment="1">
      <alignment horizontal="center" vertical="top"/>
    </xf>
    <xf numFmtId="0" fontId="18" fillId="0" borderId="5" xfId="0" applyNumberFormat="1" applyFont="1" applyBorder="1" applyAlignment="1">
      <alignment horizontal="center" vertical="top"/>
    </xf>
    <xf numFmtId="0" fontId="18" fillId="0" borderId="21"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8" xfId="0" applyFont="1" applyFill="1" applyBorder="1" applyAlignment="1">
      <alignment horizontal="left" vertical="top" wrapText="1"/>
    </xf>
    <xf numFmtId="0" fontId="20" fillId="0" borderId="8" xfId="0" applyFont="1" applyBorder="1" applyAlignment="1">
      <alignment horizontal="left" vertical="top" wrapText="1"/>
    </xf>
    <xf numFmtId="0" fontId="20" fillId="0" borderId="8" xfId="0" applyFont="1" applyBorder="1" applyAlignment="1">
      <alignment horizontal="center" vertical="top"/>
    </xf>
    <xf numFmtId="0" fontId="44" fillId="0" borderId="0" xfId="0" applyFont="1" applyBorder="1" applyAlignment="1">
      <alignment horizontal="center" vertical="center" wrapText="1"/>
    </xf>
    <xf numFmtId="0" fontId="27" fillId="0" borderId="6" xfId="0" applyFont="1" applyBorder="1" applyAlignment="1">
      <alignment horizontal="center" vertical="top" wrapText="1"/>
    </xf>
    <xf numFmtId="0" fontId="18" fillId="0" borderId="10" xfId="0" applyFont="1" applyFill="1" applyBorder="1" applyAlignment="1">
      <alignment horizontal="left" vertical="top" wrapText="1"/>
    </xf>
    <xf numFmtId="0" fontId="18" fillId="0" borderId="5" xfId="0" applyFont="1" applyFill="1" applyBorder="1" applyAlignment="1">
      <alignment horizontal="left" vertical="top" wrapText="1"/>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activeCell="AM10" sqref="AM10"/>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614" t="s">
        <v>39</v>
      </c>
      <c r="B1" s="615"/>
      <c r="C1" s="616" t="s">
        <v>40</v>
      </c>
      <c r="D1" s="617" t="s">
        <v>45</v>
      </c>
      <c r="E1" s="618"/>
      <c r="F1" s="619"/>
      <c r="G1" s="617" t="s">
        <v>17</v>
      </c>
      <c r="H1" s="618"/>
      <c r="I1" s="619"/>
      <c r="J1" s="617" t="s">
        <v>18</v>
      </c>
      <c r="K1" s="618"/>
      <c r="L1" s="619"/>
      <c r="M1" s="617" t="s">
        <v>22</v>
      </c>
      <c r="N1" s="618"/>
      <c r="O1" s="619"/>
      <c r="P1" s="620" t="s">
        <v>23</v>
      </c>
      <c r="Q1" s="621"/>
      <c r="R1" s="617" t="s">
        <v>24</v>
      </c>
      <c r="S1" s="618"/>
      <c r="T1" s="619"/>
      <c r="U1" s="617" t="s">
        <v>25</v>
      </c>
      <c r="V1" s="618"/>
      <c r="W1" s="619"/>
      <c r="X1" s="620" t="s">
        <v>26</v>
      </c>
      <c r="Y1" s="622"/>
      <c r="Z1" s="621"/>
      <c r="AA1" s="620" t="s">
        <v>27</v>
      </c>
      <c r="AB1" s="621"/>
      <c r="AC1" s="617" t="s">
        <v>28</v>
      </c>
      <c r="AD1" s="618"/>
      <c r="AE1" s="619"/>
      <c r="AF1" s="617" t="s">
        <v>29</v>
      </c>
      <c r="AG1" s="618"/>
      <c r="AH1" s="619"/>
      <c r="AI1" s="617" t="s">
        <v>30</v>
      </c>
      <c r="AJ1" s="618"/>
      <c r="AK1" s="619"/>
      <c r="AL1" s="620" t="s">
        <v>31</v>
      </c>
      <c r="AM1" s="621"/>
      <c r="AN1" s="617" t="s">
        <v>32</v>
      </c>
      <c r="AO1" s="618"/>
      <c r="AP1" s="619"/>
      <c r="AQ1" s="617" t="s">
        <v>33</v>
      </c>
      <c r="AR1" s="618"/>
      <c r="AS1" s="619"/>
      <c r="AT1" s="617" t="s">
        <v>34</v>
      </c>
      <c r="AU1" s="618"/>
      <c r="AV1" s="619"/>
    </row>
    <row r="2" spans="1:48" ht="39" customHeight="1">
      <c r="A2" s="615"/>
      <c r="B2" s="615"/>
      <c r="C2" s="616"/>
      <c r="D2" s="10" t="s">
        <v>48</v>
      </c>
      <c r="E2" s="10" t="s">
        <v>49</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616" t="s">
        <v>83</v>
      </c>
      <c r="B3" s="616"/>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616"/>
      <c r="B4" s="616"/>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616"/>
      <c r="B5" s="616"/>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616"/>
      <c r="B6" s="616"/>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616"/>
      <c r="B7" s="616"/>
      <c r="C7" s="8" t="s">
        <v>44</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616"/>
      <c r="B8" s="616"/>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616"/>
      <c r="B9" s="616"/>
      <c r="C9" s="8" t="s">
        <v>43</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T1:AV1"/>
    <mergeCell ref="G1:I1"/>
    <mergeCell ref="J1:L1"/>
    <mergeCell ref="M1:O1"/>
    <mergeCell ref="P1:Q1"/>
    <mergeCell ref="AF1:AH1"/>
    <mergeCell ref="AI1:AK1"/>
    <mergeCell ref="AL1:AM1"/>
    <mergeCell ref="AN1:AP1"/>
    <mergeCell ref="AQ1:AS1"/>
    <mergeCell ref="X1:Z1"/>
    <mergeCell ref="AA1:AB1"/>
    <mergeCell ref="AC1:AE1"/>
    <mergeCell ref="U1:W1"/>
    <mergeCell ref="A1:B2"/>
    <mergeCell ref="C1:C2"/>
    <mergeCell ref="A3:B9"/>
    <mergeCell ref="D1:F1"/>
    <mergeCell ref="R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activeCell="A3" sqref="A3:E3"/>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623" t="s">
        <v>58</v>
      </c>
      <c r="B1" s="623"/>
      <c r="C1" s="623"/>
      <c r="D1" s="623"/>
      <c r="E1" s="623"/>
    </row>
    <row r="2" spans="1:5">
      <c r="A2" s="12"/>
      <c r="B2" s="12"/>
      <c r="C2" s="12"/>
      <c r="D2" s="12"/>
      <c r="E2" s="12"/>
    </row>
    <row r="3" spans="1:5">
      <c r="A3" s="624" t="s">
        <v>130</v>
      </c>
      <c r="B3" s="624"/>
      <c r="C3" s="624"/>
      <c r="D3" s="624"/>
      <c r="E3" s="624"/>
    </row>
    <row r="4" spans="1:5" ht="45" customHeight="1">
      <c r="A4" s="13" t="s">
        <v>52</v>
      </c>
      <c r="B4" s="13" t="s">
        <v>59</v>
      </c>
      <c r="C4" s="13" t="s">
        <v>53</v>
      </c>
      <c r="D4" s="13" t="s">
        <v>54</v>
      </c>
      <c r="E4" s="13" t="s">
        <v>55</v>
      </c>
    </row>
    <row r="5" spans="1:5" ht="57.75" customHeight="1">
      <c r="A5" s="14" t="s">
        <v>60</v>
      </c>
      <c r="B5" s="15">
        <v>0.1</v>
      </c>
      <c r="C5" s="16">
        <f>SUM(D6:D7)</f>
        <v>0</v>
      </c>
      <c r="D5" s="15">
        <f t="shared" ref="D5:D23" si="0">B5*C5</f>
        <v>0</v>
      </c>
      <c r="E5" s="14"/>
    </row>
    <row r="6" spans="1:5" ht="72.75" customHeight="1">
      <c r="A6" s="17" t="s">
        <v>61</v>
      </c>
      <c r="B6" s="18">
        <v>0.5</v>
      </c>
      <c r="C6" s="19"/>
      <c r="D6" s="18">
        <f t="shared" si="0"/>
        <v>0</v>
      </c>
      <c r="E6" s="17"/>
    </row>
    <row r="7" spans="1:5" ht="21" customHeight="1">
      <c r="A7" s="17" t="s">
        <v>62</v>
      </c>
      <c r="B7" s="18">
        <v>0.5</v>
      </c>
      <c r="C7" s="19"/>
      <c r="D7" s="18">
        <f t="shared" si="0"/>
        <v>0</v>
      </c>
      <c r="E7" s="17"/>
    </row>
    <row r="8" spans="1:5" ht="32.25" customHeight="1">
      <c r="A8" s="14" t="s">
        <v>63</v>
      </c>
      <c r="B8" s="15">
        <v>0.1</v>
      </c>
      <c r="C8" s="16">
        <f>SUM(D9:D10)</f>
        <v>0</v>
      </c>
      <c r="D8" s="15">
        <f t="shared" si="0"/>
        <v>0</v>
      </c>
      <c r="E8" s="14"/>
    </row>
    <row r="9" spans="1:5" ht="28.8">
      <c r="A9" s="17" t="s">
        <v>64</v>
      </c>
      <c r="B9" s="18">
        <v>0.5</v>
      </c>
      <c r="C9" s="19"/>
      <c r="D9" s="18">
        <f t="shared" si="0"/>
        <v>0</v>
      </c>
      <c r="E9" s="17"/>
    </row>
    <row r="10" spans="1:5" ht="28.8">
      <c r="A10" s="17" t="s">
        <v>65</v>
      </c>
      <c r="B10" s="18">
        <v>0.5</v>
      </c>
      <c r="C10" s="19"/>
      <c r="D10" s="18">
        <f t="shared" si="0"/>
        <v>0</v>
      </c>
      <c r="E10" s="17"/>
    </row>
    <row r="11" spans="1:5" ht="45.75" customHeight="1">
      <c r="A11" s="14" t="s">
        <v>66</v>
      </c>
      <c r="B11" s="15">
        <v>0.2</v>
      </c>
      <c r="C11" s="16">
        <f>SUM(D12:D13)</f>
        <v>0</v>
      </c>
      <c r="D11" s="15">
        <f t="shared" si="0"/>
        <v>0</v>
      </c>
      <c r="E11" s="14"/>
    </row>
    <row r="12" spans="1:5" ht="56.25" customHeight="1">
      <c r="A12" s="17" t="s">
        <v>67</v>
      </c>
      <c r="B12" s="18">
        <v>0.7</v>
      </c>
      <c r="C12" s="20"/>
      <c r="D12" s="21">
        <f t="shared" si="0"/>
        <v>0</v>
      </c>
      <c r="E12" s="22"/>
    </row>
    <row r="13" spans="1:5" ht="30.75" customHeight="1">
      <c r="A13" s="17" t="s">
        <v>68</v>
      </c>
      <c r="B13" s="18">
        <v>0.3</v>
      </c>
      <c r="C13" s="20"/>
      <c r="D13" s="21">
        <f t="shared" si="0"/>
        <v>0</v>
      </c>
      <c r="E13" s="23"/>
    </row>
    <row r="14" spans="1:5" ht="45" customHeight="1">
      <c r="A14" s="14" t="s">
        <v>69</v>
      </c>
      <c r="B14" s="15">
        <v>0.4</v>
      </c>
      <c r="C14" s="16">
        <f>SUM(D15:D16)</f>
        <v>0</v>
      </c>
      <c r="D14" s="15">
        <f t="shared" si="0"/>
        <v>0</v>
      </c>
      <c r="E14" s="14"/>
    </row>
    <row r="15" spans="1:5" ht="28.8">
      <c r="A15" s="24" t="s">
        <v>70</v>
      </c>
      <c r="B15" s="25">
        <v>0.5</v>
      </c>
      <c r="C15" s="26"/>
      <c r="D15" s="25">
        <f t="shared" si="0"/>
        <v>0</v>
      </c>
      <c r="E15" s="24"/>
    </row>
    <row r="16" spans="1:5" ht="28.8">
      <c r="A16" s="17" t="s">
        <v>71</v>
      </c>
      <c r="B16" s="18">
        <v>0.5</v>
      </c>
      <c r="C16" s="19"/>
      <c r="D16" s="18">
        <f t="shared" si="0"/>
        <v>0</v>
      </c>
      <c r="E16" s="17"/>
    </row>
    <row r="17" spans="1:5" ht="17.25" customHeight="1">
      <c r="A17" s="14" t="s">
        <v>72</v>
      </c>
      <c r="B17" s="15">
        <v>0.1</v>
      </c>
      <c r="C17" s="16">
        <f>SUM(D18)</f>
        <v>0</v>
      </c>
      <c r="D17" s="15">
        <f t="shared" si="0"/>
        <v>0</v>
      </c>
      <c r="E17" s="14"/>
    </row>
    <row r="18" spans="1:5" ht="15.6">
      <c r="A18" s="17" t="s">
        <v>73</v>
      </c>
      <c r="B18" s="18">
        <v>1</v>
      </c>
      <c r="C18" s="19"/>
      <c r="D18" s="18">
        <f t="shared" si="0"/>
        <v>0</v>
      </c>
      <c r="E18" s="17"/>
    </row>
    <row r="19" spans="1:5" ht="30.75" customHeight="1">
      <c r="A19" s="14" t="s">
        <v>74</v>
      </c>
      <c r="B19" s="15">
        <v>0.05</v>
      </c>
      <c r="C19" s="16">
        <f>SUM(D20:D21)</f>
        <v>0</v>
      </c>
      <c r="D19" s="15">
        <f t="shared" si="0"/>
        <v>0</v>
      </c>
      <c r="E19" s="14"/>
    </row>
    <row r="20" spans="1:5" ht="21.75" customHeight="1">
      <c r="A20" s="17" t="s">
        <v>75</v>
      </c>
      <c r="B20" s="18">
        <v>0.5</v>
      </c>
      <c r="C20" s="19"/>
      <c r="D20" s="18">
        <f t="shared" si="0"/>
        <v>0</v>
      </c>
      <c r="E20" s="17"/>
    </row>
    <row r="21" spans="1:5" ht="28.8">
      <c r="A21" s="17" t="s">
        <v>76</v>
      </c>
      <c r="B21" s="18">
        <v>0.5</v>
      </c>
      <c r="C21" s="19"/>
      <c r="D21" s="18">
        <f t="shared" si="0"/>
        <v>0</v>
      </c>
      <c r="E21" s="17"/>
    </row>
    <row r="22" spans="1:5" ht="33.75" customHeight="1">
      <c r="A22" s="14" t="s">
        <v>77</v>
      </c>
      <c r="B22" s="15">
        <v>0.05</v>
      </c>
      <c r="C22" s="16">
        <f>SUM(D23)</f>
        <v>0</v>
      </c>
      <c r="D22" s="15">
        <f t="shared" si="0"/>
        <v>0</v>
      </c>
      <c r="E22" s="14"/>
    </row>
    <row r="23" spans="1:5" ht="28.8">
      <c r="A23" s="17" t="s">
        <v>78</v>
      </c>
      <c r="B23" s="18">
        <v>1</v>
      </c>
      <c r="C23" s="19"/>
      <c r="D23" s="18">
        <f t="shared" si="0"/>
        <v>0</v>
      </c>
      <c r="E23" s="17"/>
    </row>
    <row r="24" spans="1:5">
      <c r="A24" s="27" t="s">
        <v>56</v>
      </c>
      <c r="B24" s="18">
        <f>SUM(B5,B8,B11,B14,B17,B19,B22)</f>
        <v>1</v>
      </c>
      <c r="C24" s="18">
        <f>SUM(C5,C8,C11,C14,C17,C19,C22)</f>
        <v>0</v>
      </c>
      <c r="D24" s="18">
        <f>SUM(D5,D8,D11,D14,D17,D19,D22)</f>
        <v>0</v>
      </c>
      <c r="E24" s="14" t="s">
        <v>57</v>
      </c>
    </row>
    <row r="25" spans="1:5">
      <c r="A25" s="28"/>
      <c r="B25" s="28"/>
      <c r="C25" s="28"/>
      <c r="D25" s="28"/>
      <c r="E25" s="28"/>
    </row>
    <row r="26" spans="1:5">
      <c r="A26" s="625" t="s">
        <v>79</v>
      </c>
      <c r="B26" s="625"/>
      <c r="C26" s="625"/>
      <c r="D26" s="625"/>
      <c r="E26" s="625"/>
    </row>
    <row r="27" spans="1:5">
      <c r="A27" s="28"/>
      <c r="B27" s="28"/>
      <c r="C27" s="28"/>
      <c r="D27" s="28"/>
      <c r="E27" s="28"/>
    </row>
    <row r="28" spans="1:5">
      <c r="A28" s="625" t="s">
        <v>80</v>
      </c>
      <c r="B28" s="625"/>
      <c r="C28" s="625"/>
      <c r="D28" s="625"/>
      <c r="E28" s="625"/>
    </row>
    <row r="29" spans="1:5">
      <c r="A29" s="625"/>
      <c r="B29" s="625"/>
      <c r="C29" s="625"/>
      <c r="D29" s="625"/>
      <c r="E29" s="625"/>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pane xSplit="3" ySplit="3" topLeftCell="D36" activePane="bottomRight" state="frozenSplit"/>
      <selection pane="topRight" activeCell="C1" sqref="C1"/>
      <selection pane="bottomLeft"/>
      <selection pane="bottomRight" activeCell="P3" sqref="P3:Q3"/>
    </sheetView>
  </sheetViews>
  <sheetFormatPr defaultColWidth="9.109375" defaultRowHeight="13.2"/>
  <cols>
    <col min="1" max="1" width="4.5546875" style="44" customWidth="1"/>
    <col min="2" max="2" width="42.5546875" style="44" customWidth="1"/>
    <col min="3" max="3" width="6.88671875" style="44" customWidth="1"/>
    <col min="4" max="15" width="9.5546875" style="44" customWidth="1"/>
    <col min="16" max="17" width="10.5546875" style="44" customWidth="1"/>
    <col min="18" max="29" width="0" style="45" hidden="1" customWidth="1"/>
    <col min="30" max="16384" width="9.109375" style="45"/>
  </cols>
  <sheetData>
    <row r="1" spans="1:256">
      <c r="Q1" s="35" t="s">
        <v>51</v>
      </c>
    </row>
    <row r="2" spans="1:256">
      <c r="A2" s="46" t="s">
        <v>82</v>
      </c>
      <c r="B2" s="47"/>
      <c r="C2" s="47"/>
      <c r="D2" s="47"/>
      <c r="E2" s="47"/>
      <c r="F2" s="47"/>
      <c r="G2" s="47"/>
      <c r="H2" s="47"/>
      <c r="I2" s="47"/>
      <c r="J2" s="47"/>
      <c r="K2" s="47"/>
      <c r="L2" s="47"/>
      <c r="M2" s="47"/>
      <c r="N2" s="47"/>
      <c r="O2" s="47"/>
      <c r="P2" s="47"/>
      <c r="Q2" s="47"/>
    </row>
    <row r="3" spans="1:256" s="49" customFormat="1" ht="53.25" customHeight="1">
      <c r="A3" s="37" t="s">
        <v>0</v>
      </c>
      <c r="B3" s="639" t="s">
        <v>46</v>
      </c>
      <c r="C3" s="639"/>
      <c r="D3" s="37" t="s">
        <v>17</v>
      </c>
      <c r="E3" s="48" t="s">
        <v>18</v>
      </c>
      <c r="F3" s="37" t="s">
        <v>22</v>
      </c>
      <c r="G3" s="48" t="s">
        <v>24</v>
      </c>
      <c r="H3" s="37" t="s">
        <v>25</v>
      </c>
      <c r="I3" s="48" t="s">
        <v>26</v>
      </c>
      <c r="J3" s="37" t="s">
        <v>28</v>
      </c>
      <c r="K3" s="48" t="s">
        <v>29</v>
      </c>
      <c r="L3" s="37" t="s">
        <v>30</v>
      </c>
      <c r="M3" s="48" t="s">
        <v>32</v>
      </c>
      <c r="N3" s="37" t="s">
        <v>33</v>
      </c>
      <c r="O3" s="48" t="s">
        <v>34</v>
      </c>
      <c r="P3" s="37" t="s">
        <v>81</v>
      </c>
      <c r="Q3" s="37" t="s">
        <v>50</v>
      </c>
      <c r="R3" s="36" t="s">
        <v>17</v>
      </c>
      <c r="S3" s="30" t="s">
        <v>18</v>
      </c>
      <c r="T3" s="36" t="s">
        <v>22</v>
      </c>
      <c r="U3" s="30" t="s">
        <v>24</v>
      </c>
      <c r="V3" s="36" t="s">
        <v>25</v>
      </c>
      <c r="W3" s="30" t="s">
        <v>26</v>
      </c>
      <c r="X3" s="36" t="s">
        <v>28</v>
      </c>
      <c r="Y3" s="30" t="s">
        <v>29</v>
      </c>
      <c r="Z3" s="36" t="s">
        <v>30</v>
      </c>
      <c r="AA3" s="30" t="s">
        <v>32</v>
      </c>
      <c r="AB3" s="36" t="s">
        <v>33</v>
      </c>
      <c r="AC3" s="30" t="s">
        <v>34</v>
      </c>
    </row>
    <row r="4" spans="1:256" ht="15" customHeight="1">
      <c r="A4" s="50" t="s">
        <v>84</v>
      </c>
      <c r="B4" s="51"/>
      <c r="C4" s="51"/>
      <c r="D4" s="51"/>
      <c r="E4" s="47"/>
      <c r="F4" s="47"/>
      <c r="G4" s="47"/>
      <c r="H4" s="47"/>
      <c r="I4" s="47"/>
      <c r="J4" s="47"/>
      <c r="K4" s="47"/>
      <c r="L4" s="47"/>
      <c r="M4" s="47"/>
      <c r="N4" s="47"/>
      <c r="O4" s="47"/>
      <c r="P4" s="47"/>
      <c r="Q4" s="52"/>
    </row>
    <row r="5" spans="1:256" ht="283.5" customHeight="1">
      <c r="A5" s="626" t="s">
        <v>1</v>
      </c>
      <c r="B5" s="633" t="s">
        <v>85</v>
      </c>
      <c r="C5" s="53" t="s">
        <v>20</v>
      </c>
      <c r="D5" s="55" t="s">
        <v>217</v>
      </c>
      <c r="E5" s="55" t="s">
        <v>218</v>
      </c>
      <c r="F5" s="55" t="s">
        <v>219</v>
      </c>
      <c r="G5" s="55" t="s">
        <v>220</v>
      </c>
      <c r="H5" s="55" t="s">
        <v>219</v>
      </c>
      <c r="I5" s="55" t="s">
        <v>221</v>
      </c>
      <c r="J5" s="55" t="s">
        <v>220</v>
      </c>
      <c r="K5" s="55" t="s">
        <v>222</v>
      </c>
      <c r="L5" s="55" t="s">
        <v>223</v>
      </c>
      <c r="M5" s="55" t="s">
        <v>224</v>
      </c>
      <c r="N5" s="55" t="s">
        <v>223</v>
      </c>
      <c r="O5" s="55" t="s">
        <v>225</v>
      </c>
      <c r="P5" s="56"/>
      <c r="Q5" s="56"/>
    </row>
    <row r="6" spans="1:256" ht="105.75" customHeight="1">
      <c r="A6" s="626"/>
      <c r="B6" s="633"/>
      <c r="C6" s="53"/>
      <c r="D6" s="55"/>
      <c r="E6" s="55"/>
      <c r="F6" s="55"/>
      <c r="G6" s="55"/>
      <c r="H6" s="55"/>
      <c r="I6" s="55"/>
      <c r="J6" s="55"/>
      <c r="K6" s="57" t="s">
        <v>200</v>
      </c>
      <c r="L6" s="57" t="s">
        <v>201</v>
      </c>
      <c r="M6" s="57" t="s">
        <v>202</v>
      </c>
      <c r="N6" s="57" t="s">
        <v>203</v>
      </c>
      <c r="O6" s="55" t="s">
        <v>205</v>
      </c>
      <c r="P6" s="56"/>
      <c r="Q6" s="56"/>
    </row>
    <row r="7" spans="1:256" ht="74.25" customHeight="1">
      <c r="A7" s="626"/>
      <c r="B7" s="633"/>
      <c r="C7" s="53" t="s">
        <v>21</v>
      </c>
      <c r="D7" s="55"/>
      <c r="E7" s="56"/>
      <c r="F7" s="56"/>
      <c r="G7" s="56"/>
      <c r="H7" s="56"/>
      <c r="I7" s="56"/>
      <c r="J7" s="56"/>
      <c r="K7" s="56"/>
      <c r="L7" s="56"/>
      <c r="M7" s="56"/>
      <c r="N7" s="56"/>
      <c r="O7" s="56"/>
      <c r="P7" s="56"/>
      <c r="Q7" s="56"/>
    </row>
    <row r="8" spans="1:256" ht="175.5" customHeight="1">
      <c r="A8" s="626" t="s">
        <v>3</v>
      </c>
      <c r="B8" s="633" t="s">
        <v>86</v>
      </c>
      <c r="C8" s="53" t="s">
        <v>20</v>
      </c>
      <c r="D8" s="55"/>
      <c r="E8" s="56"/>
      <c r="F8" s="56"/>
      <c r="G8" s="56"/>
      <c r="H8" s="56"/>
      <c r="I8" s="57" t="s">
        <v>200</v>
      </c>
      <c r="J8" s="57" t="s">
        <v>201</v>
      </c>
      <c r="K8" s="57" t="s">
        <v>202</v>
      </c>
      <c r="L8" s="57" t="s">
        <v>203</v>
      </c>
      <c r="M8" s="627" t="s">
        <v>205</v>
      </c>
      <c r="N8" s="628"/>
      <c r="O8" s="629"/>
      <c r="P8" s="56"/>
      <c r="Q8" s="56"/>
    </row>
    <row r="9" spans="1:256" ht="33.75" customHeight="1">
      <c r="A9" s="626"/>
      <c r="B9" s="633"/>
      <c r="C9" s="53" t="s">
        <v>21</v>
      </c>
      <c r="D9" s="55"/>
      <c r="E9" s="56"/>
      <c r="F9" s="56"/>
      <c r="G9" s="56"/>
      <c r="H9" s="56"/>
      <c r="I9" s="56"/>
      <c r="J9" s="56"/>
      <c r="K9" s="56"/>
      <c r="L9" s="56"/>
      <c r="M9" s="56"/>
      <c r="N9" s="56"/>
      <c r="O9" s="56"/>
      <c r="P9" s="56"/>
      <c r="Q9" s="56"/>
    </row>
    <row r="10" spans="1:256" ht="151.5" customHeight="1">
      <c r="A10" s="626" t="s">
        <v>4</v>
      </c>
      <c r="B10" s="633" t="s">
        <v>87</v>
      </c>
      <c r="C10" s="53" t="s">
        <v>20</v>
      </c>
      <c r="D10" s="55" t="s">
        <v>206</v>
      </c>
      <c r="E10" s="55"/>
      <c r="F10" s="55" t="s">
        <v>207</v>
      </c>
      <c r="G10" s="55"/>
      <c r="H10" s="55" t="s">
        <v>208</v>
      </c>
      <c r="I10" s="55" t="s">
        <v>209</v>
      </c>
      <c r="J10" s="55" t="s">
        <v>210</v>
      </c>
      <c r="K10" s="55"/>
      <c r="L10" s="55"/>
      <c r="M10" s="55" t="s">
        <v>211</v>
      </c>
      <c r="N10" s="55"/>
      <c r="O10" s="55"/>
      <c r="P10" s="56"/>
      <c r="Q10" s="56"/>
    </row>
    <row r="11" spans="1:256" ht="40.5" customHeight="1">
      <c r="A11" s="626"/>
      <c r="B11" s="633"/>
      <c r="C11" s="53" t="s">
        <v>21</v>
      </c>
      <c r="D11" s="55"/>
      <c r="E11" s="56"/>
      <c r="F11" s="56"/>
      <c r="G11" s="56"/>
      <c r="H11" s="56"/>
      <c r="I11" s="56"/>
      <c r="J11" s="56"/>
      <c r="K11" s="56"/>
      <c r="L11" s="56"/>
      <c r="M11" s="56"/>
      <c r="N11" s="56"/>
      <c r="O11" s="56"/>
      <c r="P11" s="56"/>
      <c r="Q11" s="56"/>
    </row>
    <row r="12" spans="1:256" ht="355.5" customHeight="1">
      <c r="A12" s="626" t="s">
        <v>5</v>
      </c>
      <c r="B12" s="633" t="s">
        <v>228</v>
      </c>
      <c r="C12" s="53" t="s">
        <v>20</v>
      </c>
      <c r="D12" s="55"/>
      <c r="E12" s="55" t="s">
        <v>149</v>
      </c>
      <c r="F12" s="55"/>
      <c r="G12" s="55" t="s">
        <v>150</v>
      </c>
      <c r="H12" s="55" t="s">
        <v>151</v>
      </c>
      <c r="I12" s="55" t="s">
        <v>152</v>
      </c>
      <c r="J12" s="55"/>
      <c r="K12" s="55"/>
      <c r="L12" s="55" t="s">
        <v>151</v>
      </c>
      <c r="M12" s="55"/>
      <c r="N12" s="55"/>
      <c r="O12" s="55" t="s">
        <v>153</v>
      </c>
      <c r="P12" s="56"/>
      <c r="Q12" s="56"/>
    </row>
    <row r="13" spans="1:256" ht="24" customHeight="1">
      <c r="A13" s="626"/>
      <c r="B13" s="633"/>
      <c r="C13" s="53" t="s">
        <v>21</v>
      </c>
      <c r="D13" s="55"/>
      <c r="E13" s="56"/>
      <c r="F13" s="56"/>
      <c r="G13" s="56"/>
      <c r="H13" s="56"/>
      <c r="I13" s="56"/>
      <c r="J13" s="56"/>
      <c r="K13" s="56"/>
      <c r="L13" s="56"/>
      <c r="M13" s="56"/>
      <c r="N13" s="56"/>
      <c r="O13" s="56"/>
      <c r="P13" s="56"/>
      <c r="Q13" s="56"/>
    </row>
    <row r="14" spans="1:256" ht="96" customHeight="1">
      <c r="A14" s="626" t="s">
        <v>9</v>
      </c>
      <c r="B14" s="633" t="s">
        <v>88</v>
      </c>
      <c r="C14" s="53" t="s">
        <v>20</v>
      </c>
      <c r="D14" s="55"/>
      <c r="E14" s="56"/>
      <c r="F14" s="61" t="s">
        <v>240</v>
      </c>
      <c r="G14" s="56"/>
      <c r="H14" s="56"/>
      <c r="I14" s="56"/>
      <c r="J14" s="56"/>
      <c r="K14" s="56"/>
      <c r="L14" s="56"/>
      <c r="M14" s="56"/>
      <c r="N14" s="56"/>
      <c r="O14" s="56"/>
      <c r="P14" s="56"/>
      <c r="Q14" s="56"/>
    </row>
    <row r="15" spans="1:256" ht="39" customHeight="1">
      <c r="A15" s="626"/>
      <c r="B15" s="633"/>
      <c r="C15" s="53" t="s">
        <v>21</v>
      </c>
      <c r="D15" s="55"/>
      <c r="E15" s="56"/>
      <c r="F15" s="56"/>
      <c r="G15" s="56"/>
      <c r="H15" s="56"/>
      <c r="I15" s="56"/>
      <c r="J15" s="56"/>
      <c r="K15" s="56"/>
      <c r="L15" s="56"/>
      <c r="M15" s="56"/>
      <c r="N15" s="56"/>
      <c r="O15" s="56"/>
      <c r="P15" s="56"/>
      <c r="Q15" s="56"/>
    </row>
    <row r="16" spans="1:256">
      <c r="A16" s="32" t="s">
        <v>89</v>
      </c>
      <c r="B16" s="62"/>
      <c r="C16" s="62"/>
      <c r="D16" s="59"/>
      <c r="E16" s="59"/>
      <c r="F16" s="59"/>
      <c r="G16" s="59"/>
      <c r="H16" s="59"/>
      <c r="I16" s="59"/>
      <c r="J16" s="59"/>
      <c r="K16" s="59"/>
      <c r="L16" s="59"/>
      <c r="M16" s="59"/>
      <c r="N16" s="59"/>
      <c r="O16" s="59"/>
      <c r="P16" s="59"/>
      <c r="Q16" s="60"/>
      <c r="AI16" s="644"/>
      <c r="AJ16" s="644"/>
      <c r="AK16" s="644"/>
      <c r="AZ16" s="644"/>
      <c r="BA16" s="644"/>
      <c r="BB16" s="644"/>
      <c r="BQ16" s="644"/>
      <c r="BR16" s="644"/>
      <c r="BS16" s="644"/>
      <c r="CH16" s="644"/>
      <c r="CI16" s="644"/>
      <c r="CJ16" s="644"/>
      <c r="CY16" s="644"/>
      <c r="CZ16" s="644"/>
      <c r="DA16" s="644"/>
      <c r="DP16" s="644"/>
      <c r="DQ16" s="644"/>
      <c r="DR16" s="644"/>
      <c r="EG16" s="644"/>
      <c r="EH16" s="644"/>
      <c r="EI16" s="644"/>
      <c r="EX16" s="644"/>
      <c r="EY16" s="644"/>
      <c r="EZ16" s="644"/>
      <c r="FO16" s="644"/>
      <c r="FP16" s="644"/>
      <c r="FQ16" s="644"/>
      <c r="GF16" s="644"/>
      <c r="GG16" s="644"/>
      <c r="GH16" s="644"/>
      <c r="GW16" s="644"/>
      <c r="GX16" s="644"/>
      <c r="GY16" s="644"/>
      <c r="HN16" s="644"/>
      <c r="HO16" s="644"/>
      <c r="HP16" s="644"/>
      <c r="IE16" s="644"/>
      <c r="IF16" s="644"/>
      <c r="IG16" s="644"/>
      <c r="IV16" s="644"/>
    </row>
    <row r="17" spans="1:17" ht="320.25" customHeight="1">
      <c r="A17" s="626" t="s">
        <v>6</v>
      </c>
      <c r="B17" s="633" t="s">
        <v>90</v>
      </c>
      <c r="C17" s="53" t="s">
        <v>20</v>
      </c>
      <c r="D17" s="63" t="s">
        <v>158</v>
      </c>
      <c r="E17" s="63" t="s">
        <v>159</v>
      </c>
      <c r="F17" s="63" t="s">
        <v>160</v>
      </c>
      <c r="G17" s="63" t="s">
        <v>161</v>
      </c>
      <c r="H17" s="63" t="s">
        <v>162</v>
      </c>
      <c r="I17" s="56"/>
      <c r="J17" s="56"/>
      <c r="K17" s="56"/>
      <c r="L17" s="56"/>
      <c r="M17" s="56"/>
      <c r="N17" s="56"/>
      <c r="O17" s="56"/>
      <c r="P17" s="56"/>
      <c r="Q17" s="56"/>
    </row>
    <row r="18" spans="1:17" ht="39.9" customHeight="1">
      <c r="A18" s="626"/>
      <c r="B18" s="633"/>
      <c r="C18" s="53" t="s">
        <v>21</v>
      </c>
      <c r="D18" s="55"/>
      <c r="E18" s="56"/>
      <c r="F18" s="56"/>
      <c r="G18" s="56"/>
      <c r="H18" s="56"/>
      <c r="I18" s="56"/>
      <c r="J18" s="56"/>
      <c r="K18" s="56"/>
      <c r="L18" s="56"/>
      <c r="M18" s="56"/>
      <c r="N18" s="56"/>
      <c r="O18" s="56"/>
      <c r="P18" s="56"/>
      <c r="Q18" s="56"/>
    </row>
    <row r="19" spans="1:17" ht="194.25" customHeight="1">
      <c r="A19" s="626" t="s">
        <v>7</v>
      </c>
      <c r="B19" s="633" t="s">
        <v>226</v>
      </c>
      <c r="C19" s="53" t="s">
        <v>20</v>
      </c>
      <c r="D19" s="57" t="s">
        <v>241</v>
      </c>
      <c r="E19" s="57" t="s">
        <v>242</v>
      </c>
      <c r="F19" s="64" t="s">
        <v>171</v>
      </c>
      <c r="G19" s="57" t="s">
        <v>172</v>
      </c>
      <c r="H19" s="65"/>
      <c r="I19" s="65"/>
      <c r="J19" s="65"/>
      <c r="K19" s="57"/>
      <c r="L19" s="57"/>
      <c r="M19" s="57"/>
      <c r="N19" s="57"/>
      <c r="O19" s="57"/>
      <c r="P19" s="57" t="s">
        <v>173</v>
      </c>
      <c r="Q19" s="56"/>
    </row>
    <row r="20" spans="1:17" ht="39.9" customHeight="1">
      <c r="A20" s="626"/>
      <c r="B20" s="633"/>
      <c r="C20" s="53" t="s">
        <v>21</v>
      </c>
      <c r="D20" s="55"/>
      <c r="E20" s="56"/>
      <c r="F20" s="56"/>
      <c r="G20" s="56"/>
      <c r="H20" s="56"/>
      <c r="I20" s="56"/>
      <c r="J20" s="56"/>
      <c r="K20" s="56"/>
      <c r="L20" s="56"/>
      <c r="M20" s="56"/>
      <c r="N20" s="56"/>
      <c r="O20" s="56"/>
      <c r="P20" s="56"/>
      <c r="Q20" s="56"/>
    </row>
    <row r="21" spans="1:17" ht="211.5" customHeight="1">
      <c r="A21" s="626" t="s">
        <v>8</v>
      </c>
      <c r="B21" s="633" t="s">
        <v>229</v>
      </c>
      <c r="C21" s="53" t="s">
        <v>20</v>
      </c>
      <c r="D21" s="66" t="s">
        <v>243</v>
      </c>
      <c r="E21" s="66" t="s">
        <v>174</v>
      </c>
      <c r="F21" s="66" t="s">
        <v>171</v>
      </c>
      <c r="G21" s="67" t="s">
        <v>175</v>
      </c>
      <c r="H21" s="67" t="s">
        <v>175</v>
      </c>
      <c r="I21" s="66" t="s">
        <v>175</v>
      </c>
      <c r="J21" s="66" t="s">
        <v>175</v>
      </c>
      <c r="K21" s="66" t="s">
        <v>175</v>
      </c>
      <c r="L21" s="66" t="s">
        <v>175</v>
      </c>
      <c r="M21" s="66" t="s">
        <v>175</v>
      </c>
      <c r="N21" s="66" t="s">
        <v>176</v>
      </c>
      <c r="O21" s="66" t="s">
        <v>177</v>
      </c>
      <c r="P21" s="57" t="s">
        <v>178</v>
      </c>
      <c r="Q21" s="56"/>
    </row>
    <row r="22" spans="1:17" ht="31.5" customHeight="1">
      <c r="A22" s="626"/>
      <c r="B22" s="633"/>
      <c r="C22" s="53" t="s">
        <v>21</v>
      </c>
      <c r="D22" s="55"/>
      <c r="E22" s="56"/>
      <c r="F22" s="56"/>
      <c r="G22" s="56"/>
      <c r="H22" s="56"/>
      <c r="I22" s="56"/>
      <c r="J22" s="56"/>
      <c r="K22" s="56"/>
      <c r="L22" s="56"/>
      <c r="M22" s="56"/>
      <c r="N22" s="56"/>
      <c r="O22" s="56"/>
      <c r="P22" s="56"/>
      <c r="Q22" s="56"/>
    </row>
    <row r="23" spans="1:17" s="69" customFormat="1" ht="223.5" customHeight="1">
      <c r="A23" s="630" t="s">
        <v>14</v>
      </c>
      <c r="B23" s="635" t="s">
        <v>230</v>
      </c>
      <c r="C23" s="68" t="s">
        <v>20</v>
      </c>
      <c r="D23" s="57" t="str">
        <f>$D$19</f>
        <v>подготовка конкурсной документации</v>
      </c>
      <c r="E23" s="57" t="s">
        <v>244</v>
      </c>
      <c r="F23" s="64" t="s">
        <v>171</v>
      </c>
      <c r="G23" s="57" t="s">
        <v>179</v>
      </c>
      <c r="H23" s="57" t="s">
        <v>180</v>
      </c>
      <c r="I23" s="57" t="s">
        <v>135</v>
      </c>
      <c r="J23" s="57"/>
      <c r="K23" s="57" t="s">
        <v>181</v>
      </c>
      <c r="L23" s="57"/>
      <c r="M23" s="65"/>
      <c r="N23" s="65"/>
      <c r="O23" s="65"/>
      <c r="P23" s="57" t="s">
        <v>182</v>
      </c>
      <c r="Q23" s="65"/>
    </row>
    <row r="24" spans="1:17" s="69" customFormat="1" ht="39.9" customHeight="1">
      <c r="A24" s="632"/>
      <c r="B24" s="635"/>
      <c r="C24" s="68" t="s">
        <v>21</v>
      </c>
      <c r="D24" s="57"/>
      <c r="E24" s="65"/>
      <c r="F24" s="65"/>
      <c r="G24" s="65"/>
      <c r="H24" s="65"/>
      <c r="I24" s="65"/>
      <c r="J24" s="65"/>
      <c r="K24" s="65"/>
      <c r="L24" s="65"/>
      <c r="M24" s="65"/>
      <c r="N24" s="65"/>
      <c r="O24" s="65"/>
      <c r="P24" s="65"/>
      <c r="Q24" s="65"/>
    </row>
    <row r="25" spans="1:17" s="69" customFormat="1" ht="104.25" customHeight="1">
      <c r="A25" s="634" t="s">
        <v>15</v>
      </c>
      <c r="B25" s="635" t="s">
        <v>231</v>
      </c>
      <c r="C25" s="68" t="s">
        <v>20</v>
      </c>
      <c r="D25" s="70"/>
      <c r="E25" s="57" t="str">
        <f>$D$19</f>
        <v>подготовка конкурсной документации</v>
      </c>
      <c r="F25" s="64" t="s">
        <v>171</v>
      </c>
      <c r="G25" s="57" t="s">
        <v>183</v>
      </c>
      <c r="H25" s="57" t="str">
        <f>$D$19</f>
        <v>подготовка конкурсной документации</v>
      </c>
      <c r="I25" s="64" t="s">
        <v>171</v>
      </c>
      <c r="J25" s="57" t="s">
        <v>183</v>
      </c>
      <c r="K25" s="65"/>
      <c r="L25" s="65"/>
      <c r="M25" s="65"/>
      <c r="N25" s="65"/>
      <c r="O25" s="65"/>
      <c r="P25" s="66" t="s">
        <v>184</v>
      </c>
      <c r="Q25" s="65"/>
    </row>
    <row r="26" spans="1:17" s="69" customFormat="1" ht="39.9" customHeight="1">
      <c r="A26" s="634"/>
      <c r="B26" s="635"/>
      <c r="C26" s="68" t="s">
        <v>21</v>
      </c>
      <c r="D26" s="57"/>
      <c r="E26" s="65"/>
      <c r="F26" s="65"/>
      <c r="G26" s="65"/>
      <c r="H26" s="65"/>
      <c r="I26" s="65"/>
      <c r="J26" s="65"/>
      <c r="K26" s="65"/>
      <c r="L26" s="65"/>
      <c r="M26" s="65"/>
      <c r="N26" s="65"/>
      <c r="O26" s="65"/>
      <c r="P26" s="65"/>
      <c r="Q26" s="65"/>
    </row>
    <row r="27" spans="1:17">
      <c r="A27" s="32" t="s">
        <v>91</v>
      </c>
      <c r="B27" s="71"/>
      <c r="C27" s="71"/>
      <c r="D27" s="55"/>
      <c r="E27" s="56"/>
      <c r="F27" s="56"/>
      <c r="G27" s="56"/>
      <c r="H27" s="56"/>
      <c r="I27" s="56"/>
      <c r="J27" s="56"/>
      <c r="K27" s="56"/>
      <c r="L27" s="56"/>
      <c r="M27" s="56"/>
      <c r="N27" s="56"/>
      <c r="O27" s="56"/>
      <c r="P27" s="56"/>
      <c r="Q27" s="56"/>
    </row>
    <row r="28" spans="1:17" ht="201.75" customHeight="1">
      <c r="A28" s="53" t="s">
        <v>16</v>
      </c>
      <c r="B28" s="54" t="s">
        <v>232</v>
      </c>
      <c r="C28" s="53" t="s">
        <v>20</v>
      </c>
      <c r="D28" s="55" t="s">
        <v>139</v>
      </c>
      <c r="E28" s="55" t="s">
        <v>139</v>
      </c>
      <c r="F28" s="55" t="s">
        <v>139</v>
      </c>
      <c r="G28" s="55" t="s">
        <v>140</v>
      </c>
      <c r="H28" s="55" t="s">
        <v>140</v>
      </c>
      <c r="I28" s="55" t="s">
        <v>140</v>
      </c>
      <c r="J28" s="55" t="s">
        <v>141</v>
      </c>
      <c r="K28" s="55" t="s">
        <v>141</v>
      </c>
      <c r="L28" s="55" t="s">
        <v>141</v>
      </c>
      <c r="M28" s="55" t="s">
        <v>142</v>
      </c>
      <c r="N28" s="55" t="s">
        <v>142</v>
      </c>
      <c r="O28" s="56"/>
      <c r="P28" s="56"/>
      <c r="Q28" s="56"/>
    </row>
    <row r="29" spans="1:17" ht="39.9" customHeight="1">
      <c r="A29" s="53"/>
      <c r="B29" s="54"/>
      <c r="C29" s="53" t="s">
        <v>21</v>
      </c>
      <c r="D29" s="55"/>
      <c r="E29" s="56"/>
      <c r="F29" s="56"/>
      <c r="G29" s="56"/>
      <c r="H29" s="56"/>
      <c r="I29" s="56"/>
      <c r="J29" s="56"/>
      <c r="K29" s="56"/>
      <c r="L29" s="56"/>
      <c r="M29" s="56"/>
      <c r="N29" s="56"/>
      <c r="O29" s="56"/>
      <c r="P29" s="56"/>
      <c r="Q29" s="56"/>
    </row>
    <row r="30" spans="1:17">
      <c r="A30" s="33" t="s">
        <v>92</v>
      </c>
      <c r="B30" s="72"/>
      <c r="C30" s="73"/>
      <c r="D30" s="74"/>
      <c r="E30" s="75"/>
      <c r="F30" s="75"/>
      <c r="G30" s="76"/>
      <c r="H30" s="77"/>
      <c r="I30" s="77"/>
      <c r="J30" s="77"/>
      <c r="K30" s="77"/>
      <c r="L30" s="77"/>
      <c r="M30" s="77"/>
      <c r="N30" s="77"/>
      <c r="O30" s="77"/>
      <c r="P30" s="77"/>
      <c r="Q30" s="77"/>
    </row>
    <row r="31" spans="1:17" ht="241.5" customHeight="1">
      <c r="A31" s="626" t="s">
        <v>94</v>
      </c>
      <c r="B31" s="633" t="s">
        <v>93</v>
      </c>
      <c r="C31" s="53" t="s">
        <v>20</v>
      </c>
      <c r="D31" s="55" t="s">
        <v>212</v>
      </c>
      <c r="E31" s="55" t="s">
        <v>213</v>
      </c>
      <c r="F31" s="55" t="s">
        <v>214</v>
      </c>
      <c r="G31" s="55" t="s">
        <v>214</v>
      </c>
      <c r="H31" s="55" t="s">
        <v>141</v>
      </c>
      <c r="I31" s="55" t="s">
        <v>142</v>
      </c>
      <c r="J31" s="55" t="s">
        <v>142</v>
      </c>
      <c r="K31" s="55" t="s">
        <v>142</v>
      </c>
      <c r="L31" s="55" t="s">
        <v>142</v>
      </c>
      <c r="M31" s="55" t="s">
        <v>215</v>
      </c>
      <c r="N31" s="55" t="s">
        <v>215</v>
      </c>
      <c r="O31" s="55" t="s">
        <v>215</v>
      </c>
      <c r="P31" s="56"/>
      <c r="Q31" s="56"/>
    </row>
    <row r="32" spans="1:17" ht="45.75" customHeight="1">
      <c r="A32" s="626"/>
      <c r="B32" s="633"/>
      <c r="C32" s="53" t="s">
        <v>21</v>
      </c>
      <c r="D32" s="55"/>
      <c r="E32" s="56"/>
      <c r="F32" s="56"/>
      <c r="G32" s="56"/>
      <c r="H32" s="56"/>
      <c r="I32" s="56"/>
      <c r="J32" s="56"/>
      <c r="K32" s="56"/>
      <c r="L32" s="56"/>
      <c r="M32" s="56"/>
      <c r="N32" s="56"/>
      <c r="O32" s="56"/>
      <c r="P32" s="56"/>
      <c r="Q32" s="56"/>
    </row>
    <row r="33" spans="1:17">
      <c r="A33" s="32" t="s">
        <v>95</v>
      </c>
      <c r="B33" s="54"/>
      <c r="C33" s="53"/>
      <c r="D33" s="55"/>
      <c r="E33" s="56"/>
      <c r="F33" s="56"/>
      <c r="G33" s="56"/>
      <c r="H33" s="58"/>
      <c r="I33" s="77"/>
      <c r="J33" s="77"/>
      <c r="K33" s="77"/>
      <c r="L33" s="77"/>
      <c r="M33" s="77"/>
      <c r="N33" s="77"/>
      <c r="O33" s="77"/>
      <c r="P33" s="77"/>
      <c r="Q33" s="77"/>
    </row>
    <row r="34" spans="1:17" ht="30.75" customHeight="1">
      <c r="A34" s="626" t="s">
        <v>96</v>
      </c>
      <c r="B34" s="633" t="s">
        <v>97</v>
      </c>
      <c r="C34" s="53" t="s">
        <v>20</v>
      </c>
      <c r="D34" s="55"/>
      <c r="E34" s="56"/>
      <c r="F34" s="56"/>
      <c r="G34" s="56"/>
      <c r="H34" s="56"/>
      <c r="I34" s="56"/>
      <c r="J34" s="56"/>
      <c r="K34" s="56"/>
      <c r="L34" s="56"/>
      <c r="M34" s="56"/>
      <c r="N34" s="56"/>
      <c r="O34" s="56"/>
      <c r="P34" s="56"/>
      <c r="Q34" s="56"/>
    </row>
    <row r="35" spans="1:17" ht="30.75" customHeight="1">
      <c r="A35" s="626"/>
      <c r="B35" s="633"/>
      <c r="C35" s="53" t="s">
        <v>21</v>
      </c>
      <c r="D35" s="55"/>
      <c r="E35" s="56"/>
      <c r="F35" s="56"/>
      <c r="G35" s="56"/>
      <c r="H35" s="56"/>
      <c r="I35" s="56"/>
      <c r="J35" s="56"/>
      <c r="K35" s="56"/>
      <c r="L35" s="56"/>
      <c r="M35" s="56"/>
      <c r="N35" s="56"/>
      <c r="O35" s="56"/>
      <c r="P35" s="56"/>
      <c r="Q35" s="56"/>
    </row>
    <row r="36" spans="1:17" ht="39.9" customHeight="1">
      <c r="A36" s="642" t="s">
        <v>98</v>
      </c>
      <c r="B36" s="640" t="s">
        <v>129</v>
      </c>
      <c r="C36" s="53" t="s">
        <v>20</v>
      </c>
      <c r="D36" s="55"/>
      <c r="E36" s="56"/>
      <c r="F36" s="56"/>
      <c r="G36" s="56"/>
      <c r="H36" s="56"/>
      <c r="I36" s="56"/>
      <c r="J36" s="56"/>
      <c r="K36" s="56"/>
      <c r="L36" s="56"/>
      <c r="M36" s="56"/>
      <c r="N36" s="56"/>
      <c r="O36" s="56"/>
      <c r="P36" s="56"/>
      <c r="Q36" s="56"/>
    </row>
    <row r="37" spans="1:17" ht="39.9" customHeight="1">
      <c r="A37" s="643"/>
      <c r="B37" s="641"/>
      <c r="C37" s="53" t="s">
        <v>21</v>
      </c>
      <c r="D37" s="55"/>
      <c r="E37" s="56"/>
      <c r="F37" s="56"/>
      <c r="G37" s="56"/>
      <c r="H37" s="56"/>
      <c r="I37" s="56"/>
      <c r="J37" s="56"/>
      <c r="K37" s="56"/>
      <c r="L37" s="56"/>
      <c r="M37" s="56"/>
      <c r="N37" s="56"/>
      <c r="O37" s="56"/>
      <c r="P37" s="56"/>
      <c r="Q37" s="56"/>
    </row>
    <row r="38" spans="1:17">
      <c r="A38" s="34" t="s">
        <v>99</v>
      </c>
      <c r="B38" s="78"/>
      <c r="C38" s="79"/>
      <c r="D38" s="80"/>
      <c r="E38" s="77"/>
      <c r="F38" s="77"/>
      <c r="G38" s="77"/>
      <c r="H38" s="77"/>
      <c r="I38" s="77"/>
      <c r="J38" s="77"/>
      <c r="K38" s="77"/>
      <c r="L38" s="77"/>
      <c r="M38" s="77"/>
      <c r="N38" s="77"/>
      <c r="O38" s="77"/>
      <c r="P38" s="77"/>
      <c r="Q38" s="77"/>
    </row>
    <row r="39" spans="1:17" ht="238.5" customHeight="1">
      <c r="A39" s="626" t="s">
        <v>100</v>
      </c>
      <c r="B39" s="633" t="s">
        <v>227</v>
      </c>
      <c r="C39" s="53" t="s">
        <v>20</v>
      </c>
      <c r="D39" s="92"/>
      <c r="E39" s="92" t="s">
        <v>246</v>
      </c>
      <c r="F39" s="92" t="s">
        <v>245</v>
      </c>
      <c r="G39" s="92" t="s">
        <v>234</v>
      </c>
      <c r="H39" s="650" t="s">
        <v>247</v>
      </c>
      <c r="I39" s="651"/>
      <c r="J39" s="651"/>
      <c r="K39" s="651"/>
      <c r="L39" s="651"/>
      <c r="M39" s="651"/>
      <c r="N39" s="651"/>
      <c r="O39" s="652"/>
      <c r="P39" s="55" t="s">
        <v>189</v>
      </c>
      <c r="Q39" s="56"/>
    </row>
    <row r="40" spans="1:17" ht="39.9" customHeight="1">
      <c r="A40" s="626" t="s">
        <v>10</v>
      </c>
      <c r="B40" s="633" t="s">
        <v>11</v>
      </c>
      <c r="C40" s="53" t="s">
        <v>21</v>
      </c>
      <c r="D40" s="55"/>
      <c r="E40" s="56"/>
      <c r="F40" s="56"/>
      <c r="G40" s="56"/>
      <c r="H40" s="56"/>
      <c r="I40" s="56"/>
      <c r="J40" s="56"/>
      <c r="K40" s="56"/>
      <c r="L40" s="56"/>
      <c r="M40" s="56"/>
      <c r="N40" s="56"/>
      <c r="O40" s="56"/>
      <c r="P40" s="56"/>
      <c r="Q40" s="56"/>
    </row>
    <row r="41" spans="1:17" ht="194.25" customHeight="1">
      <c r="A41" s="626" t="s">
        <v>101</v>
      </c>
      <c r="B41" s="633" t="s">
        <v>102</v>
      </c>
      <c r="C41" s="53" t="s">
        <v>20</v>
      </c>
      <c r="D41" s="55"/>
      <c r="E41" s="56"/>
      <c r="F41" s="56"/>
      <c r="G41" s="56"/>
      <c r="H41" s="56"/>
      <c r="I41" s="56"/>
      <c r="J41" s="56"/>
      <c r="K41" s="56"/>
      <c r="L41" s="56"/>
      <c r="M41" s="56"/>
      <c r="N41" s="56"/>
      <c r="O41" s="56"/>
      <c r="P41" s="82" t="s">
        <v>154</v>
      </c>
      <c r="Q41" s="56"/>
    </row>
    <row r="42" spans="1:17" ht="39.9" customHeight="1">
      <c r="A42" s="626"/>
      <c r="B42" s="633"/>
      <c r="C42" s="53" t="s">
        <v>21</v>
      </c>
      <c r="D42" s="55"/>
      <c r="E42" s="56"/>
      <c r="F42" s="56"/>
      <c r="G42" s="56"/>
      <c r="H42" s="56"/>
      <c r="I42" s="56"/>
      <c r="J42" s="56"/>
      <c r="K42" s="56"/>
      <c r="L42" s="56"/>
      <c r="M42" s="56"/>
      <c r="N42" s="56"/>
      <c r="O42" s="56"/>
      <c r="P42" s="56"/>
      <c r="Q42" s="56"/>
    </row>
    <row r="43" spans="1:17" ht="186" customHeight="1">
      <c r="A43" s="626" t="s">
        <v>103</v>
      </c>
      <c r="B43" s="633" t="s">
        <v>104</v>
      </c>
      <c r="C43" s="53" t="s">
        <v>20</v>
      </c>
      <c r="D43" s="57" t="s">
        <v>200</v>
      </c>
      <c r="E43" s="57" t="s">
        <v>201</v>
      </c>
      <c r="F43" s="57" t="s">
        <v>204</v>
      </c>
      <c r="G43" s="647" t="s">
        <v>192</v>
      </c>
      <c r="H43" s="648"/>
      <c r="I43" s="648"/>
      <c r="J43" s="648"/>
      <c r="K43" s="648"/>
      <c r="L43" s="648"/>
      <c r="M43" s="648"/>
      <c r="N43" s="648"/>
      <c r="O43" s="649"/>
      <c r="P43" s="56"/>
      <c r="Q43" s="56"/>
    </row>
    <row r="44" spans="1:17" ht="39.9" customHeight="1">
      <c r="A44" s="626"/>
      <c r="B44" s="633"/>
      <c r="C44" s="53" t="s">
        <v>21</v>
      </c>
      <c r="D44" s="55"/>
      <c r="E44" s="56"/>
      <c r="F44" s="56"/>
      <c r="G44" s="56"/>
      <c r="H44" s="56"/>
      <c r="I44" s="56"/>
      <c r="J44" s="56"/>
      <c r="K44" s="56"/>
      <c r="L44" s="56"/>
      <c r="M44" s="56"/>
      <c r="N44" s="56"/>
      <c r="O44" s="56"/>
      <c r="P44" s="56"/>
      <c r="Q44" s="56"/>
    </row>
    <row r="45" spans="1:17" ht="278.25" customHeight="1">
      <c r="A45" s="626" t="s">
        <v>105</v>
      </c>
      <c r="B45" s="633" t="s">
        <v>106</v>
      </c>
      <c r="C45" s="53" t="s">
        <v>20</v>
      </c>
      <c r="D45" s="83" t="s">
        <v>190</v>
      </c>
      <c r="E45" s="83" t="s">
        <v>191</v>
      </c>
      <c r="F45" s="83" t="s">
        <v>192</v>
      </c>
      <c r="G45" s="83" t="s">
        <v>192</v>
      </c>
      <c r="H45" s="83" t="s">
        <v>193</v>
      </c>
      <c r="I45" s="83" t="s">
        <v>192</v>
      </c>
      <c r="J45" s="83" t="s">
        <v>192</v>
      </c>
      <c r="K45" s="83" t="s">
        <v>194</v>
      </c>
      <c r="L45" s="83" t="s">
        <v>192</v>
      </c>
      <c r="M45" s="83" t="s">
        <v>195</v>
      </c>
      <c r="N45" s="83" t="s">
        <v>196</v>
      </c>
      <c r="O45" s="83" t="s">
        <v>197</v>
      </c>
      <c r="P45" s="83" t="s">
        <v>198</v>
      </c>
      <c r="Q45" s="56"/>
    </row>
    <row r="46" spans="1:17" ht="39.9" customHeight="1">
      <c r="A46" s="626" t="s">
        <v>12</v>
      </c>
      <c r="B46" s="633" t="s">
        <v>13</v>
      </c>
      <c r="C46" s="53" t="s">
        <v>21</v>
      </c>
      <c r="D46" s="55"/>
      <c r="E46" s="56"/>
      <c r="F46" s="56"/>
      <c r="G46" s="56"/>
      <c r="H46" s="56"/>
      <c r="I46" s="56"/>
      <c r="J46" s="56"/>
      <c r="K46" s="56"/>
      <c r="L46" s="56"/>
      <c r="M46" s="56"/>
      <c r="N46" s="56"/>
      <c r="O46" s="56"/>
      <c r="P46" s="56"/>
      <c r="Q46" s="56"/>
    </row>
    <row r="47" spans="1:17" ht="39.9" customHeight="1">
      <c r="A47" s="637" t="s">
        <v>108</v>
      </c>
      <c r="B47" s="640" t="s">
        <v>107</v>
      </c>
      <c r="C47" s="53" t="s">
        <v>20</v>
      </c>
      <c r="D47" s="55"/>
      <c r="E47" s="56"/>
      <c r="F47" s="56"/>
      <c r="G47" s="56"/>
      <c r="H47" s="56"/>
      <c r="I47" s="56"/>
      <c r="J47" s="56"/>
      <c r="K47" s="56"/>
      <c r="L47" s="56"/>
      <c r="M47" s="56"/>
      <c r="N47" s="56"/>
      <c r="O47" s="56"/>
      <c r="P47" s="56"/>
      <c r="Q47" s="56"/>
    </row>
    <row r="48" spans="1:17" ht="39.9" customHeight="1">
      <c r="A48" s="638"/>
      <c r="B48" s="641"/>
      <c r="C48" s="53" t="s">
        <v>21</v>
      </c>
      <c r="D48" s="55"/>
      <c r="E48" s="56"/>
      <c r="F48" s="56"/>
      <c r="G48" s="56"/>
      <c r="H48" s="56"/>
      <c r="I48" s="56"/>
      <c r="J48" s="56"/>
      <c r="K48" s="56"/>
      <c r="L48" s="56"/>
      <c r="M48" s="56"/>
      <c r="N48" s="56"/>
      <c r="O48" s="56"/>
      <c r="P48" s="56"/>
      <c r="Q48" s="56"/>
    </row>
    <row r="49" spans="1:17" ht="129.75" customHeight="1">
      <c r="A49" s="637" t="s">
        <v>109</v>
      </c>
      <c r="B49" s="640" t="s">
        <v>110</v>
      </c>
      <c r="C49" s="84" t="s">
        <v>20</v>
      </c>
      <c r="D49" s="31" t="s">
        <v>248</v>
      </c>
      <c r="E49" s="31" t="s">
        <v>248</v>
      </c>
      <c r="F49" s="31" t="s">
        <v>248</v>
      </c>
      <c r="G49" s="31" t="s">
        <v>249</v>
      </c>
      <c r="H49" s="31" t="s">
        <v>250</v>
      </c>
      <c r="I49" s="94" t="s">
        <v>251</v>
      </c>
      <c r="J49" s="31" t="s">
        <v>252</v>
      </c>
      <c r="K49" s="31" t="s">
        <v>248</v>
      </c>
      <c r="L49" s="31" t="s">
        <v>253</v>
      </c>
      <c r="M49" s="31" t="s">
        <v>248</v>
      </c>
      <c r="N49" s="94" t="s">
        <v>254</v>
      </c>
      <c r="O49" s="31" t="s">
        <v>248</v>
      </c>
      <c r="P49" s="85"/>
      <c r="Q49" s="85"/>
    </row>
    <row r="50" spans="1:17" ht="39.9" customHeight="1">
      <c r="A50" s="638"/>
      <c r="B50" s="641"/>
      <c r="C50" s="53" t="s">
        <v>21</v>
      </c>
      <c r="D50" s="55"/>
      <c r="E50" s="56"/>
      <c r="F50" s="56"/>
      <c r="G50" s="56"/>
      <c r="H50" s="56"/>
      <c r="I50" s="56"/>
      <c r="J50" s="56"/>
      <c r="K50" s="56"/>
      <c r="L50" s="56"/>
      <c r="M50" s="56"/>
      <c r="N50" s="56"/>
      <c r="O50" s="56"/>
      <c r="P50" s="56"/>
      <c r="Q50" s="56"/>
    </row>
    <row r="51" spans="1:17" s="69" customFormat="1" ht="391.5" customHeight="1">
      <c r="A51" s="626" t="s">
        <v>111</v>
      </c>
      <c r="B51" s="633" t="s">
        <v>112</v>
      </c>
      <c r="C51" s="68" t="s">
        <v>20</v>
      </c>
      <c r="D51" s="57" t="s">
        <v>131</v>
      </c>
      <c r="E51" s="57" t="s">
        <v>132</v>
      </c>
      <c r="F51" s="57" t="s">
        <v>133</v>
      </c>
      <c r="G51" s="57" t="s">
        <v>134</v>
      </c>
      <c r="H51" s="57" t="s">
        <v>135</v>
      </c>
      <c r="I51" s="57" t="s">
        <v>136</v>
      </c>
      <c r="J51" s="57" t="s">
        <v>136</v>
      </c>
      <c r="K51" s="57" t="s">
        <v>136</v>
      </c>
      <c r="L51" s="57" t="s">
        <v>137</v>
      </c>
      <c r="M51" s="65"/>
      <c r="N51" s="65"/>
      <c r="O51" s="65"/>
      <c r="P51" s="57" t="s">
        <v>138</v>
      </c>
      <c r="Q51" s="65"/>
    </row>
    <row r="52" spans="1:17" ht="39.9" customHeight="1">
      <c r="A52" s="626"/>
      <c r="B52" s="633"/>
      <c r="C52" s="53" t="s">
        <v>21</v>
      </c>
      <c r="D52" s="86"/>
      <c r="E52" s="85"/>
      <c r="F52" s="85"/>
      <c r="G52" s="85"/>
      <c r="H52" s="85"/>
      <c r="I52" s="85"/>
      <c r="J52" s="85"/>
      <c r="K52" s="85"/>
      <c r="L52" s="85"/>
      <c r="M52" s="85"/>
      <c r="N52" s="56"/>
      <c r="O52" s="56"/>
      <c r="P52" s="56"/>
      <c r="Q52" s="56"/>
    </row>
    <row r="53" spans="1:17" ht="75.75" customHeight="1">
      <c r="A53" s="626" t="s">
        <v>114</v>
      </c>
      <c r="B53" s="633" t="s">
        <v>113</v>
      </c>
      <c r="C53" s="53" t="s">
        <v>20</v>
      </c>
      <c r="D53" s="83" t="s">
        <v>143</v>
      </c>
      <c r="E53" s="83" t="s">
        <v>143</v>
      </c>
      <c r="F53" s="83" t="s">
        <v>143</v>
      </c>
      <c r="G53" s="83" t="s">
        <v>148</v>
      </c>
      <c r="H53" s="83" t="s">
        <v>144</v>
      </c>
      <c r="I53" s="83" t="s">
        <v>202</v>
      </c>
      <c r="J53" s="83" t="s">
        <v>145</v>
      </c>
      <c r="K53" s="83" t="s">
        <v>146</v>
      </c>
      <c r="L53" s="83" t="s">
        <v>147</v>
      </c>
      <c r="M53" s="83"/>
      <c r="N53" s="81"/>
      <c r="O53" s="55"/>
      <c r="P53" s="55"/>
      <c r="Q53" s="55"/>
    </row>
    <row r="54" spans="1:17" ht="31.5" customHeight="1">
      <c r="A54" s="626"/>
      <c r="B54" s="633"/>
      <c r="C54" s="53" t="s">
        <v>21</v>
      </c>
      <c r="D54" s="87"/>
      <c r="E54" s="87"/>
      <c r="F54" s="87"/>
      <c r="G54" s="87"/>
      <c r="H54" s="87"/>
      <c r="I54" s="87"/>
      <c r="J54" s="87"/>
      <c r="K54" s="87"/>
      <c r="L54" s="87"/>
      <c r="M54" s="87"/>
      <c r="N54" s="55"/>
      <c r="O54" s="55"/>
      <c r="P54" s="55"/>
      <c r="Q54" s="55"/>
    </row>
    <row r="55" spans="1:17" ht="52.5" customHeight="1">
      <c r="A55" s="626" t="s">
        <v>115</v>
      </c>
      <c r="B55" s="633" t="s">
        <v>116</v>
      </c>
      <c r="C55" s="53" t="s">
        <v>20</v>
      </c>
      <c r="D55" s="55"/>
      <c r="E55" s="56"/>
      <c r="F55" s="56"/>
      <c r="G55" s="56"/>
      <c r="H55" s="56"/>
      <c r="I55" s="56"/>
      <c r="J55" s="56"/>
      <c r="K55" s="56"/>
      <c r="L55" s="56"/>
      <c r="M55" s="56"/>
      <c r="N55" s="56"/>
      <c r="O55" s="56"/>
      <c r="P55" s="56"/>
      <c r="Q55" s="56"/>
    </row>
    <row r="56" spans="1:17" ht="52.5" customHeight="1">
      <c r="A56" s="626"/>
      <c r="B56" s="633"/>
      <c r="C56" s="53" t="s">
        <v>21</v>
      </c>
      <c r="D56" s="55"/>
      <c r="E56" s="56"/>
      <c r="F56" s="56"/>
      <c r="G56" s="56"/>
      <c r="H56" s="56"/>
      <c r="I56" s="56"/>
      <c r="J56" s="56"/>
      <c r="K56" s="56"/>
      <c r="L56" s="56"/>
      <c r="M56" s="56"/>
      <c r="N56" s="56"/>
      <c r="O56" s="56"/>
      <c r="P56" s="56"/>
      <c r="Q56" s="56"/>
    </row>
    <row r="57" spans="1:17" ht="409.5" customHeight="1">
      <c r="A57" s="626" t="s">
        <v>117</v>
      </c>
      <c r="B57" s="633" t="s">
        <v>118</v>
      </c>
      <c r="C57" s="53" t="s">
        <v>20</v>
      </c>
      <c r="D57" s="93" t="s">
        <v>235</v>
      </c>
      <c r="E57" s="92"/>
      <c r="F57" s="92" t="s">
        <v>236</v>
      </c>
      <c r="G57" s="636" t="s">
        <v>233</v>
      </c>
      <c r="H57" s="636"/>
      <c r="I57" s="92" t="s">
        <v>237</v>
      </c>
      <c r="J57" s="92" t="s">
        <v>238</v>
      </c>
      <c r="K57" s="627" t="s">
        <v>239</v>
      </c>
      <c r="L57" s="628"/>
      <c r="M57" s="628"/>
      <c r="N57" s="628"/>
      <c r="O57" s="629"/>
      <c r="P57" s="88" t="s">
        <v>199</v>
      </c>
      <c r="Q57" s="56"/>
    </row>
    <row r="58" spans="1:17" ht="39.9" customHeight="1">
      <c r="A58" s="626"/>
      <c r="B58" s="633"/>
      <c r="C58" s="53" t="s">
        <v>21</v>
      </c>
      <c r="D58" s="55"/>
      <c r="E58" s="56"/>
      <c r="F58" s="56"/>
      <c r="G58" s="56"/>
      <c r="H58" s="56"/>
      <c r="I58" s="56"/>
      <c r="J58" s="56"/>
      <c r="K58" s="56"/>
      <c r="L58" s="56"/>
      <c r="M58" s="56"/>
      <c r="N58" s="56"/>
      <c r="O58" s="56"/>
      <c r="P58" s="56"/>
      <c r="Q58" s="56"/>
    </row>
    <row r="59" spans="1:17" s="69" customFormat="1" ht="183.75" customHeight="1">
      <c r="A59" s="630" t="s">
        <v>120</v>
      </c>
      <c r="B59" s="630" t="s">
        <v>119</v>
      </c>
      <c r="C59" s="630" t="s">
        <v>20</v>
      </c>
      <c r="D59" s="57"/>
      <c r="E59" s="57" t="s">
        <v>167</v>
      </c>
      <c r="F59" s="57" t="s">
        <v>168</v>
      </c>
      <c r="G59" s="89" t="s">
        <v>169</v>
      </c>
      <c r="H59" s="89" t="s">
        <v>169</v>
      </c>
      <c r="I59" s="89" t="s">
        <v>169</v>
      </c>
      <c r="J59" s="89" t="s">
        <v>169</v>
      </c>
      <c r="K59" s="89" t="s">
        <v>169</v>
      </c>
      <c r="L59" s="89" t="s">
        <v>169</v>
      </c>
      <c r="M59" s="89" t="s">
        <v>169</v>
      </c>
      <c r="N59" s="89" t="s">
        <v>169</v>
      </c>
      <c r="O59" s="89" t="s">
        <v>170</v>
      </c>
      <c r="P59" s="65"/>
      <c r="Q59" s="65"/>
    </row>
    <row r="60" spans="1:17" s="69" customFormat="1" ht="150" customHeight="1">
      <c r="A60" s="631"/>
      <c r="B60" s="631"/>
      <c r="C60" s="631"/>
      <c r="D60" s="57" t="s">
        <v>163</v>
      </c>
      <c r="E60" s="57" t="s">
        <v>163</v>
      </c>
      <c r="F60" s="57" t="s">
        <v>163</v>
      </c>
      <c r="G60" s="57" t="s">
        <v>163</v>
      </c>
      <c r="H60" s="57" t="s">
        <v>163</v>
      </c>
      <c r="I60" s="57" t="s">
        <v>163</v>
      </c>
      <c r="J60" s="57" t="s">
        <v>163</v>
      </c>
      <c r="K60" s="57" t="s">
        <v>163</v>
      </c>
      <c r="L60" s="57" t="s">
        <v>163</v>
      </c>
      <c r="M60" s="57" t="s">
        <v>163</v>
      </c>
      <c r="N60" s="57" t="s">
        <v>163</v>
      </c>
      <c r="O60" s="57" t="s">
        <v>163</v>
      </c>
      <c r="P60" s="65"/>
      <c r="Q60" s="65"/>
    </row>
    <row r="61" spans="1:17" s="69" customFormat="1" ht="316.5" customHeight="1">
      <c r="A61" s="631"/>
      <c r="B61" s="631"/>
      <c r="C61" s="632"/>
      <c r="D61" s="57" t="s">
        <v>164</v>
      </c>
      <c r="E61" s="57" t="s">
        <v>165</v>
      </c>
      <c r="F61" s="57" t="s">
        <v>166</v>
      </c>
      <c r="G61" s="57" t="s">
        <v>166</v>
      </c>
      <c r="H61" s="57" t="s">
        <v>166</v>
      </c>
      <c r="I61" s="57" t="s">
        <v>166</v>
      </c>
      <c r="J61" s="57" t="s">
        <v>166</v>
      </c>
      <c r="K61" s="57" t="s">
        <v>166</v>
      </c>
      <c r="L61" s="57" t="s">
        <v>166</v>
      </c>
      <c r="M61" s="57" t="s">
        <v>166</v>
      </c>
      <c r="N61" s="57" t="s">
        <v>166</v>
      </c>
      <c r="O61" s="57" t="s">
        <v>166</v>
      </c>
      <c r="P61" s="65"/>
      <c r="Q61" s="65"/>
    </row>
    <row r="62" spans="1:17" s="69" customFormat="1" ht="39.9" customHeight="1">
      <c r="A62" s="632"/>
      <c r="B62" s="632"/>
      <c r="C62" s="68" t="s">
        <v>21</v>
      </c>
      <c r="D62" s="57"/>
      <c r="E62" s="65"/>
      <c r="F62" s="65"/>
      <c r="G62" s="65"/>
      <c r="H62" s="65"/>
      <c r="I62" s="65"/>
      <c r="J62" s="65"/>
      <c r="K62" s="65"/>
      <c r="L62" s="65"/>
      <c r="M62" s="65"/>
      <c r="N62" s="65"/>
      <c r="O62" s="65"/>
      <c r="P62" s="65"/>
      <c r="Q62" s="65"/>
    </row>
    <row r="63" spans="1:17" ht="39.9" customHeight="1">
      <c r="A63" s="626" t="s">
        <v>121</v>
      </c>
      <c r="B63" s="633" t="s">
        <v>122</v>
      </c>
      <c r="C63" s="53" t="s">
        <v>20</v>
      </c>
      <c r="D63" s="55"/>
      <c r="E63" s="56"/>
      <c r="F63" s="56"/>
      <c r="G63" s="56"/>
      <c r="H63" s="56"/>
      <c r="I63" s="56"/>
      <c r="J63" s="56"/>
      <c r="K63" s="56"/>
      <c r="L63" s="56"/>
      <c r="M63" s="56"/>
      <c r="N63" s="56"/>
      <c r="O63" s="56"/>
      <c r="P63" s="56"/>
      <c r="Q63" s="56"/>
    </row>
    <row r="64" spans="1:17" ht="39.9" customHeight="1">
      <c r="A64" s="626"/>
      <c r="B64" s="633"/>
      <c r="C64" s="53" t="s">
        <v>21</v>
      </c>
      <c r="D64" s="55"/>
      <c r="E64" s="56"/>
      <c r="F64" s="56"/>
      <c r="G64" s="56"/>
      <c r="H64" s="56"/>
      <c r="I64" s="56"/>
      <c r="J64" s="56"/>
      <c r="K64" s="56"/>
      <c r="L64" s="56"/>
      <c r="M64" s="56"/>
      <c r="N64" s="56"/>
      <c r="O64" s="56"/>
      <c r="P64" s="56"/>
      <c r="Q64" s="56"/>
    </row>
    <row r="65" spans="1:20" s="69" customFormat="1" ht="154.5" customHeight="1">
      <c r="A65" s="634" t="s">
        <v>123</v>
      </c>
      <c r="B65" s="635" t="s">
        <v>124</v>
      </c>
      <c r="C65" s="68" t="s">
        <v>20</v>
      </c>
      <c r="D65" s="66"/>
      <c r="E65" s="66"/>
      <c r="F65" s="66" t="s">
        <v>185</v>
      </c>
      <c r="G65" s="66" t="s">
        <v>171</v>
      </c>
      <c r="H65" s="66" t="s">
        <v>186</v>
      </c>
      <c r="I65" s="66"/>
      <c r="J65" s="66" t="s">
        <v>186</v>
      </c>
      <c r="K65" s="66"/>
      <c r="L65" s="66"/>
      <c r="M65" s="66" t="s">
        <v>186</v>
      </c>
      <c r="N65" s="66"/>
      <c r="O65" s="66" t="s">
        <v>187</v>
      </c>
      <c r="P65" s="66" t="s">
        <v>188</v>
      </c>
      <c r="Q65" s="65"/>
    </row>
    <row r="66" spans="1:20" s="69" customFormat="1" ht="39.9" customHeight="1">
      <c r="A66" s="634"/>
      <c r="B66" s="635"/>
      <c r="C66" s="68" t="s">
        <v>21</v>
      </c>
      <c r="D66" s="65"/>
      <c r="E66" s="65"/>
      <c r="F66" s="65"/>
      <c r="G66" s="65"/>
      <c r="H66" s="65"/>
      <c r="I66" s="65"/>
      <c r="J66" s="65"/>
      <c r="K66" s="65"/>
      <c r="L66" s="65"/>
      <c r="M66" s="65"/>
      <c r="N66" s="65"/>
      <c r="O66" s="65"/>
      <c r="P66" s="65"/>
      <c r="Q66" s="65"/>
    </row>
    <row r="67" spans="1:20" ht="39.9" customHeight="1">
      <c r="A67" s="626" t="s">
        <v>125</v>
      </c>
      <c r="B67" s="633" t="s">
        <v>126</v>
      </c>
      <c r="C67" s="53" t="s">
        <v>20</v>
      </c>
      <c r="D67" s="55"/>
      <c r="E67" s="56"/>
      <c r="F67" s="56"/>
      <c r="G67" s="56"/>
      <c r="H67" s="56"/>
      <c r="I67" s="56"/>
      <c r="J67" s="56"/>
      <c r="K67" s="56"/>
      <c r="L67" s="56"/>
      <c r="M67" s="56"/>
      <c r="N67" s="56"/>
      <c r="O67" s="56"/>
      <c r="P67" s="56"/>
      <c r="Q67" s="56"/>
    </row>
    <row r="68" spans="1:20" ht="39.9" customHeight="1">
      <c r="A68" s="626"/>
      <c r="B68" s="633"/>
      <c r="C68" s="53" t="s">
        <v>21</v>
      </c>
      <c r="D68" s="55"/>
      <c r="E68" s="56"/>
      <c r="F68" s="56"/>
      <c r="G68" s="56"/>
      <c r="H68" s="56"/>
      <c r="I68" s="56"/>
      <c r="J68" s="56"/>
      <c r="K68" s="56"/>
      <c r="L68" s="56"/>
      <c r="M68" s="56"/>
      <c r="N68" s="56"/>
      <c r="O68" s="56"/>
      <c r="P68" s="56"/>
      <c r="Q68" s="56"/>
    </row>
    <row r="69" spans="1:20" ht="147" customHeight="1">
      <c r="A69" s="637" t="s">
        <v>127</v>
      </c>
      <c r="B69" s="640" t="s">
        <v>128</v>
      </c>
      <c r="C69" s="53" t="s">
        <v>20</v>
      </c>
      <c r="D69" s="55"/>
      <c r="E69" s="90" t="s">
        <v>155</v>
      </c>
      <c r="F69" s="90" t="s">
        <v>156</v>
      </c>
      <c r="G69" s="56"/>
      <c r="H69" s="56"/>
      <c r="I69" s="56"/>
      <c r="J69" s="56"/>
      <c r="K69" s="56"/>
      <c r="L69" s="56"/>
      <c r="M69" s="56"/>
      <c r="N69" s="56"/>
      <c r="O69" s="90" t="s">
        <v>157</v>
      </c>
      <c r="P69" s="56"/>
      <c r="Q69" s="56"/>
    </row>
    <row r="70" spans="1:20" ht="39.9" customHeight="1">
      <c r="A70" s="638"/>
      <c r="B70" s="641"/>
      <c r="C70" s="53" t="s">
        <v>21</v>
      </c>
      <c r="D70" s="55"/>
      <c r="E70" s="56"/>
      <c r="F70" s="56"/>
      <c r="G70" s="56"/>
      <c r="H70" s="56"/>
      <c r="I70" s="56"/>
      <c r="J70" s="56"/>
      <c r="K70" s="56"/>
      <c r="L70" s="56"/>
      <c r="M70" s="56"/>
      <c r="N70" s="56"/>
      <c r="O70" s="56"/>
      <c r="P70" s="56"/>
      <c r="Q70" s="56"/>
    </row>
    <row r="71" spans="1:20">
      <c r="A71" s="91"/>
      <c r="B71" s="91"/>
      <c r="C71" s="91"/>
      <c r="D71" s="91"/>
      <c r="E71" s="91"/>
      <c r="F71" s="91"/>
      <c r="G71" s="91"/>
      <c r="H71" s="91"/>
      <c r="I71" s="91"/>
      <c r="J71" s="91"/>
      <c r="K71" s="91"/>
      <c r="L71" s="91"/>
      <c r="M71" s="91"/>
      <c r="N71" s="91"/>
      <c r="O71" s="91"/>
      <c r="P71" s="91"/>
      <c r="Q71" s="91"/>
    </row>
    <row r="73" spans="1:20">
      <c r="B73" s="645" t="s">
        <v>255</v>
      </c>
      <c r="C73" s="645"/>
      <c r="D73" s="645"/>
      <c r="E73" s="645"/>
      <c r="F73" s="645"/>
      <c r="G73" s="645"/>
      <c r="H73" s="645"/>
      <c r="I73" s="645"/>
      <c r="J73" s="645"/>
      <c r="K73" s="645"/>
      <c r="L73" s="645"/>
      <c r="M73" s="645"/>
      <c r="N73" s="645"/>
      <c r="O73" s="645"/>
      <c r="P73" s="645"/>
      <c r="Q73" s="645"/>
      <c r="R73" s="645"/>
      <c r="S73" s="645"/>
      <c r="T73" s="645"/>
    </row>
    <row r="74" spans="1:20" ht="13.8">
      <c r="B74" s="38"/>
      <c r="C74" s="39"/>
      <c r="D74" s="40"/>
      <c r="E74" s="40"/>
      <c r="F74" s="40"/>
      <c r="G74" s="40"/>
      <c r="H74" s="40"/>
      <c r="I74" s="40"/>
      <c r="J74" s="40"/>
      <c r="K74" s="40"/>
      <c r="L74" s="40"/>
      <c r="M74" s="40"/>
      <c r="N74" s="40"/>
      <c r="O74" s="40"/>
      <c r="P74" s="40"/>
      <c r="Q74" s="40"/>
      <c r="R74" s="40"/>
      <c r="S74" s="40"/>
      <c r="T74" s="40"/>
    </row>
    <row r="75" spans="1:20" ht="13.8">
      <c r="B75" s="38"/>
      <c r="C75" s="39"/>
      <c r="D75" s="40"/>
      <c r="E75" s="40"/>
      <c r="F75" s="40"/>
      <c r="G75" s="40"/>
      <c r="H75" s="40"/>
      <c r="I75" s="40"/>
      <c r="J75" s="40"/>
      <c r="K75" s="40"/>
      <c r="L75" s="40"/>
      <c r="M75" s="40"/>
      <c r="N75" s="40"/>
      <c r="O75" s="40"/>
      <c r="P75" s="40"/>
      <c r="Q75" s="40"/>
      <c r="R75" s="40"/>
      <c r="S75" s="40"/>
      <c r="T75" s="40"/>
    </row>
    <row r="76" spans="1:20" ht="13.8">
      <c r="B76" s="38"/>
      <c r="C76" s="39"/>
      <c r="D76" s="40"/>
      <c r="E76" s="40"/>
      <c r="F76" s="40"/>
      <c r="G76" s="40"/>
      <c r="H76" s="40"/>
      <c r="I76" s="40"/>
      <c r="J76" s="40"/>
      <c r="K76" s="40"/>
      <c r="L76" s="40"/>
      <c r="M76" s="40"/>
      <c r="N76" s="40"/>
      <c r="O76" s="40"/>
      <c r="P76" s="40"/>
      <c r="Q76" s="40"/>
      <c r="R76" s="40"/>
      <c r="S76" s="40"/>
      <c r="T76" s="40"/>
    </row>
    <row r="77" spans="1:20" ht="13.8">
      <c r="B77" s="38"/>
      <c r="C77" s="39"/>
      <c r="D77" s="40"/>
      <c r="E77" s="40"/>
      <c r="F77" s="40"/>
      <c r="G77" s="40"/>
      <c r="H77" s="40"/>
      <c r="I77" s="40"/>
      <c r="J77" s="40"/>
      <c r="K77" s="40"/>
      <c r="L77" s="40"/>
      <c r="M77" s="40"/>
      <c r="N77" s="40"/>
      <c r="O77" s="40"/>
      <c r="P77" s="40"/>
      <c r="Q77" s="40"/>
      <c r="R77" s="40"/>
      <c r="S77" s="40"/>
      <c r="T77" s="40"/>
    </row>
    <row r="78" spans="1:20" ht="13.8">
      <c r="B78" s="41" t="s">
        <v>47</v>
      </c>
      <c r="C78" s="42"/>
      <c r="D78" s="43"/>
      <c r="E78" s="43"/>
      <c r="F78" s="40"/>
      <c r="G78" s="40"/>
      <c r="H78" s="40"/>
      <c r="I78" s="40"/>
      <c r="J78" s="40"/>
      <c r="K78" s="40"/>
      <c r="L78" s="40"/>
      <c r="M78" s="40"/>
      <c r="N78" s="40"/>
      <c r="O78" s="40"/>
      <c r="P78" s="40"/>
      <c r="Q78" s="40"/>
      <c r="R78" s="40"/>
      <c r="S78" s="40"/>
      <c r="T78" s="40"/>
    </row>
    <row r="79" spans="1:20" ht="58.5" customHeight="1">
      <c r="B79" s="646" t="s">
        <v>216</v>
      </c>
      <c r="C79" s="646"/>
      <c r="D79" s="646"/>
      <c r="E79" s="646"/>
      <c r="F79" s="40"/>
      <c r="G79" s="40"/>
      <c r="H79" s="40"/>
      <c r="I79" s="40"/>
      <c r="J79" s="40"/>
      <c r="K79" s="40"/>
      <c r="L79" s="40"/>
      <c r="M79" s="40"/>
      <c r="N79" s="40"/>
      <c r="O79" s="40"/>
      <c r="P79" s="40"/>
      <c r="Q79" s="40"/>
      <c r="R79" s="40"/>
      <c r="S79" s="40"/>
      <c r="T79" s="40"/>
    </row>
  </sheetData>
  <mergeCells count="79">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 ref="A34:A35"/>
    <mergeCell ref="B31:B32"/>
    <mergeCell ref="A31:A32"/>
    <mergeCell ref="B23:B24"/>
    <mergeCell ref="B43:B44"/>
    <mergeCell ref="B25:B26"/>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63:A64"/>
    <mergeCell ref="A36:A37"/>
    <mergeCell ref="B51:B52"/>
    <mergeCell ref="B49:B50"/>
    <mergeCell ref="B59:B62"/>
    <mergeCell ref="B57:B58"/>
    <mergeCell ref="B36:B37"/>
    <mergeCell ref="A49:A50"/>
    <mergeCell ref="A51:A52"/>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dimension ref="A1:AS409"/>
  <sheetViews>
    <sheetView tabSelected="1" topLeftCell="A346" zoomScale="70" zoomScaleNormal="70" workbookViewId="0">
      <selection activeCell="AI392" sqref="AI392"/>
    </sheetView>
  </sheetViews>
  <sheetFormatPr defaultColWidth="9.109375" defaultRowHeight="63.75" customHeight="1"/>
  <cols>
    <col min="1" max="1" width="11" style="99" customWidth="1"/>
    <col min="2" max="2" width="29.33203125" style="99" customWidth="1"/>
    <col min="3" max="3" width="13.5546875" style="99" customWidth="1"/>
    <col min="4" max="4" width="20.44140625" style="103" customWidth="1"/>
    <col min="5" max="5" width="16" style="104" customWidth="1"/>
    <col min="6" max="6" width="18.44140625" style="104" customWidth="1"/>
    <col min="7" max="7" width="13.33203125" style="104" customWidth="1"/>
    <col min="8" max="8" width="14" style="99" hidden="1" customWidth="1"/>
    <col min="9" max="9" width="6.88671875" style="99" hidden="1" customWidth="1"/>
    <col min="10" max="10" width="12.109375" style="99" hidden="1" customWidth="1"/>
    <col min="11" max="11" width="12.5546875" style="99" hidden="1" customWidth="1"/>
    <col min="12" max="12" width="6.88671875" style="99" hidden="1" customWidth="1"/>
    <col min="13" max="13" width="10.5546875" style="99" hidden="1" customWidth="1"/>
    <col min="14" max="14" width="13" style="99" hidden="1" customWidth="1"/>
    <col min="15" max="15" width="8.33203125" style="99" hidden="1" customWidth="1"/>
    <col min="16" max="16" width="12.44140625" style="99" hidden="1" customWidth="1"/>
    <col min="17" max="17" width="11.33203125" style="99" hidden="1" customWidth="1"/>
    <col min="18" max="18" width="8.6640625" style="99" hidden="1" customWidth="1"/>
    <col min="19" max="19" width="10.5546875" style="99" hidden="1" customWidth="1"/>
    <col min="20" max="20" width="10.88671875" style="99" hidden="1" customWidth="1"/>
    <col min="21" max="21" width="8.109375" style="99" hidden="1" customWidth="1"/>
    <col min="22" max="22" width="10.88671875" style="99" hidden="1" customWidth="1"/>
    <col min="23" max="23" width="14.109375" style="99" hidden="1" customWidth="1"/>
    <col min="24" max="24" width="7.6640625" style="99" hidden="1" customWidth="1"/>
    <col min="25" max="25" width="12.44140625" style="99" hidden="1" customWidth="1"/>
    <col min="26" max="26" width="7.5546875" style="99" hidden="1" customWidth="1"/>
    <col min="27" max="27" width="6.88671875" style="99" hidden="1" customWidth="1"/>
    <col min="28" max="28" width="17.33203125" style="99" hidden="1" customWidth="1"/>
    <col min="29" max="30" width="7.5546875" style="99" hidden="1" customWidth="1"/>
    <col min="31" max="31" width="15.109375" style="99" hidden="1" customWidth="1"/>
    <col min="32" max="33" width="7.88671875" style="99" hidden="1" customWidth="1"/>
    <col min="34" max="34" width="0.109375" style="99" hidden="1" customWidth="1"/>
    <col min="35" max="35" width="15.44140625" style="99" customWidth="1"/>
    <col min="36" max="36" width="15.5546875" style="99" customWidth="1"/>
    <col min="37" max="37" width="12" style="99" customWidth="1"/>
    <col min="38" max="39" width="14.109375" style="99" customWidth="1"/>
    <col min="40" max="40" width="11.33203125" style="99" customWidth="1"/>
    <col min="41" max="41" width="14.88671875" style="99" customWidth="1"/>
    <col min="42" max="42" width="15.109375" style="99" customWidth="1"/>
    <col min="43" max="43" width="9.5546875" style="99" customWidth="1"/>
    <col min="44" max="44" width="126.44140625" style="95" customWidth="1"/>
    <col min="45" max="16384" width="9.109375" style="95"/>
  </cols>
  <sheetData>
    <row r="1" spans="1:44" ht="20.25" customHeight="1">
      <c r="AR1" s="553" t="s">
        <v>266</v>
      </c>
    </row>
    <row r="2" spans="1:44" s="96" customFormat="1" ht="33.75" customHeight="1">
      <c r="A2" s="791" t="s">
        <v>508</v>
      </c>
      <c r="B2" s="791"/>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c r="AF2" s="791"/>
      <c r="AG2" s="791"/>
      <c r="AH2" s="791"/>
      <c r="AI2" s="791"/>
      <c r="AJ2" s="791"/>
      <c r="AK2" s="791"/>
      <c r="AL2" s="791"/>
      <c r="AM2" s="791"/>
      <c r="AN2" s="791"/>
      <c r="AO2" s="791"/>
      <c r="AP2" s="791"/>
      <c r="AQ2" s="791"/>
      <c r="AR2" s="791"/>
    </row>
    <row r="3" spans="1:44" s="96" customFormat="1" ht="33.75" customHeight="1">
      <c r="A3" s="790" t="s">
        <v>509</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790"/>
      <c r="AR3" s="790"/>
    </row>
    <row r="4" spans="1:44" ht="63.75" customHeight="1">
      <c r="A4" s="800" t="s">
        <v>0</v>
      </c>
      <c r="B4" s="800" t="s">
        <v>277</v>
      </c>
      <c r="C4" s="800" t="s">
        <v>263</v>
      </c>
      <c r="D4" s="800" t="s">
        <v>40</v>
      </c>
      <c r="E4" s="800" t="s">
        <v>259</v>
      </c>
      <c r="F4" s="800"/>
      <c r="G4" s="800"/>
      <c r="H4" s="782" t="s">
        <v>256</v>
      </c>
      <c r="I4" s="782"/>
      <c r="J4" s="782"/>
      <c r="K4" s="782"/>
      <c r="L4" s="782"/>
      <c r="M4" s="782"/>
      <c r="N4" s="782"/>
      <c r="O4" s="782"/>
      <c r="P4" s="782"/>
      <c r="Q4" s="782"/>
      <c r="R4" s="782"/>
      <c r="S4" s="782"/>
      <c r="T4" s="782"/>
      <c r="U4" s="782"/>
      <c r="V4" s="782"/>
      <c r="W4" s="782"/>
      <c r="X4" s="782"/>
      <c r="Y4" s="782"/>
      <c r="Z4" s="782"/>
      <c r="AA4" s="782"/>
      <c r="AB4" s="782"/>
      <c r="AC4" s="782"/>
      <c r="AD4" s="782"/>
      <c r="AE4" s="782"/>
      <c r="AF4" s="782"/>
      <c r="AG4" s="782"/>
      <c r="AH4" s="782"/>
      <c r="AI4" s="782"/>
      <c r="AJ4" s="782"/>
      <c r="AK4" s="782"/>
      <c r="AL4" s="782"/>
      <c r="AM4" s="782"/>
      <c r="AN4" s="782"/>
      <c r="AO4" s="782"/>
      <c r="AP4" s="782"/>
      <c r="AQ4" s="782"/>
      <c r="AR4" s="666" t="s">
        <v>284</v>
      </c>
    </row>
    <row r="5" spans="1:44" ht="63.75" customHeight="1">
      <c r="A5" s="800"/>
      <c r="B5" s="800"/>
      <c r="C5" s="800"/>
      <c r="D5" s="800"/>
      <c r="E5" s="800" t="s">
        <v>375</v>
      </c>
      <c r="F5" s="800" t="s">
        <v>265</v>
      </c>
      <c r="G5" s="801" t="s">
        <v>19</v>
      </c>
      <c r="H5" s="782" t="s">
        <v>17</v>
      </c>
      <c r="I5" s="782"/>
      <c r="J5" s="782"/>
      <c r="K5" s="782" t="s">
        <v>18</v>
      </c>
      <c r="L5" s="782"/>
      <c r="M5" s="782"/>
      <c r="N5" s="782" t="s">
        <v>22</v>
      </c>
      <c r="O5" s="782"/>
      <c r="P5" s="782"/>
      <c r="Q5" s="782" t="s">
        <v>24</v>
      </c>
      <c r="R5" s="782"/>
      <c r="S5" s="782"/>
      <c r="T5" s="782" t="s">
        <v>25</v>
      </c>
      <c r="U5" s="782"/>
      <c r="V5" s="782"/>
      <c r="W5" s="782" t="s">
        <v>26</v>
      </c>
      <c r="X5" s="782"/>
      <c r="Y5" s="782"/>
      <c r="Z5" s="782" t="s">
        <v>28</v>
      </c>
      <c r="AA5" s="783"/>
      <c r="AB5" s="783"/>
      <c r="AC5" s="782" t="s">
        <v>29</v>
      </c>
      <c r="AD5" s="783"/>
      <c r="AE5" s="783"/>
      <c r="AF5" s="782" t="s">
        <v>30</v>
      </c>
      <c r="AG5" s="783"/>
      <c r="AH5" s="783"/>
      <c r="AI5" s="782" t="s">
        <v>32</v>
      </c>
      <c r="AJ5" s="783"/>
      <c r="AK5" s="783"/>
      <c r="AL5" s="782" t="s">
        <v>33</v>
      </c>
      <c r="AM5" s="783"/>
      <c r="AN5" s="783"/>
      <c r="AO5" s="782" t="s">
        <v>34</v>
      </c>
      <c r="AP5" s="782"/>
      <c r="AQ5" s="782"/>
      <c r="AR5" s="666"/>
    </row>
    <row r="6" spans="1:44" ht="63.75" customHeight="1">
      <c r="A6" s="800"/>
      <c r="B6" s="800"/>
      <c r="C6" s="800"/>
      <c r="D6" s="800"/>
      <c r="E6" s="800"/>
      <c r="F6" s="800"/>
      <c r="G6" s="801"/>
      <c r="H6" s="554" t="s">
        <v>20</v>
      </c>
      <c r="I6" s="554" t="s">
        <v>21</v>
      </c>
      <c r="J6" s="555" t="s">
        <v>19</v>
      </c>
      <c r="K6" s="554" t="s">
        <v>20</v>
      </c>
      <c r="L6" s="554" t="s">
        <v>21</v>
      </c>
      <c r="M6" s="555" t="s">
        <v>19</v>
      </c>
      <c r="N6" s="554" t="s">
        <v>20</v>
      </c>
      <c r="O6" s="554" t="s">
        <v>21</v>
      </c>
      <c r="P6" s="555" t="s">
        <v>19</v>
      </c>
      <c r="Q6" s="554" t="s">
        <v>20</v>
      </c>
      <c r="R6" s="554" t="s">
        <v>21</v>
      </c>
      <c r="S6" s="555" t="s">
        <v>19</v>
      </c>
      <c r="T6" s="554" t="s">
        <v>20</v>
      </c>
      <c r="U6" s="554" t="s">
        <v>21</v>
      </c>
      <c r="V6" s="555" t="s">
        <v>19</v>
      </c>
      <c r="W6" s="554" t="s">
        <v>20</v>
      </c>
      <c r="X6" s="554" t="s">
        <v>21</v>
      </c>
      <c r="Y6" s="555" t="s">
        <v>19</v>
      </c>
      <c r="Z6" s="554" t="s">
        <v>20</v>
      </c>
      <c r="AA6" s="554" t="s">
        <v>21</v>
      </c>
      <c r="AB6" s="555" t="s">
        <v>19</v>
      </c>
      <c r="AC6" s="554" t="s">
        <v>20</v>
      </c>
      <c r="AD6" s="554" t="s">
        <v>21</v>
      </c>
      <c r="AE6" s="555" t="s">
        <v>19</v>
      </c>
      <c r="AF6" s="554" t="s">
        <v>20</v>
      </c>
      <c r="AG6" s="554" t="s">
        <v>21</v>
      </c>
      <c r="AH6" s="555" t="s">
        <v>19</v>
      </c>
      <c r="AI6" s="554" t="s">
        <v>20</v>
      </c>
      <c r="AJ6" s="554" t="s">
        <v>21</v>
      </c>
      <c r="AK6" s="555" t="s">
        <v>19</v>
      </c>
      <c r="AL6" s="554" t="s">
        <v>20</v>
      </c>
      <c r="AM6" s="554" t="s">
        <v>21</v>
      </c>
      <c r="AN6" s="555" t="s">
        <v>19</v>
      </c>
      <c r="AO6" s="554" t="s">
        <v>20</v>
      </c>
      <c r="AP6" s="554" t="s">
        <v>21</v>
      </c>
      <c r="AQ6" s="555" t="s">
        <v>19</v>
      </c>
      <c r="AR6" s="666"/>
    </row>
    <row r="7" spans="1:44" s="97" customFormat="1" ht="17.25" customHeight="1" thickBot="1">
      <c r="A7" s="227">
        <v>1</v>
      </c>
      <c r="B7" s="227">
        <v>2</v>
      </c>
      <c r="C7" s="227">
        <v>3</v>
      </c>
      <c r="D7" s="227">
        <v>4</v>
      </c>
      <c r="E7" s="227">
        <v>5</v>
      </c>
      <c r="F7" s="227">
        <v>6</v>
      </c>
      <c r="G7" s="228">
        <v>7</v>
      </c>
      <c r="H7" s="227">
        <v>8</v>
      </c>
      <c r="I7" s="227">
        <v>9</v>
      </c>
      <c r="J7" s="228">
        <v>10</v>
      </c>
      <c r="K7" s="227">
        <v>11</v>
      </c>
      <c r="L7" s="227">
        <v>12</v>
      </c>
      <c r="M7" s="228">
        <v>13</v>
      </c>
      <c r="N7" s="227">
        <v>14</v>
      </c>
      <c r="O7" s="227">
        <v>15</v>
      </c>
      <c r="P7" s="228">
        <v>16</v>
      </c>
      <c r="Q7" s="227">
        <v>17</v>
      </c>
      <c r="R7" s="227">
        <v>18</v>
      </c>
      <c r="S7" s="228">
        <v>19</v>
      </c>
      <c r="T7" s="227">
        <v>20</v>
      </c>
      <c r="U7" s="227">
        <v>21</v>
      </c>
      <c r="V7" s="228">
        <v>22</v>
      </c>
      <c r="W7" s="227">
        <v>23</v>
      </c>
      <c r="X7" s="227">
        <v>24</v>
      </c>
      <c r="Y7" s="228">
        <v>25</v>
      </c>
      <c r="Z7" s="227">
        <v>26</v>
      </c>
      <c r="AA7" s="227">
        <v>27</v>
      </c>
      <c r="AB7" s="228">
        <v>28</v>
      </c>
      <c r="AC7" s="227">
        <v>29</v>
      </c>
      <c r="AD7" s="227">
        <v>30</v>
      </c>
      <c r="AE7" s="228">
        <v>31</v>
      </c>
      <c r="AF7" s="227">
        <v>32</v>
      </c>
      <c r="AG7" s="227">
        <v>33</v>
      </c>
      <c r="AH7" s="228">
        <v>34</v>
      </c>
      <c r="AI7" s="227">
        <v>35</v>
      </c>
      <c r="AJ7" s="227">
        <v>36</v>
      </c>
      <c r="AK7" s="228">
        <v>37</v>
      </c>
      <c r="AL7" s="227">
        <v>38</v>
      </c>
      <c r="AM7" s="227">
        <v>39</v>
      </c>
      <c r="AN7" s="228">
        <v>40</v>
      </c>
      <c r="AO7" s="227">
        <v>41</v>
      </c>
      <c r="AP7" s="227">
        <v>42</v>
      </c>
      <c r="AQ7" s="228">
        <v>43</v>
      </c>
      <c r="AR7" s="229">
        <v>44</v>
      </c>
    </row>
    <row r="8" spans="1:44" ht="31.5" customHeight="1">
      <c r="A8" s="706" t="s">
        <v>278</v>
      </c>
      <c r="B8" s="707"/>
      <c r="C8" s="707"/>
      <c r="D8" s="260" t="s">
        <v>261</v>
      </c>
      <c r="E8" s="261">
        <f>E9+E10+E11+E15+E16</f>
        <v>923270.5</v>
      </c>
      <c r="F8" s="261">
        <f>F9+F10+F11+F15+F16</f>
        <v>733720</v>
      </c>
      <c r="G8" s="280">
        <f>F8/E8</f>
        <v>0.79469667881731298</v>
      </c>
      <c r="H8" s="261">
        <f>H9+H10+H11+H15+H16</f>
        <v>0</v>
      </c>
      <c r="I8" s="261">
        <f>I9+I10+I11+I15+I16</f>
        <v>0</v>
      </c>
      <c r="J8" s="262" t="e">
        <f>I8/H8*100</f>
        <v>#DIV/0!</v>
      </c>
      <c r="K8" s="261">
        <f>K9+K10+K11+K15+K16</f>
        <v>0</v>
      </c>
      <c r="L8" s="261">
        <f>L9+L10+L11+L15+L16</f>
        <v>0</v>
      </c>
      <c r="M8" s="262" t="e">
        <f>L8/K8*100</f>
        <v>#DIV/0!</v>
      </c>
      <c r="N8" s="261">
        <f>N9+N10+N11+N15+N16</f>
        <v>0</v>
      </c>
      <c r="O8" s="261">
        <f>O9+O10+O11+O15+O16</f>
        <v>0</v>
      </c>
      <c r="P8" s="262" t="e">
        <f>O8/N8*100</f>
        <v>#DIV/0!</v>
      </c>
      <c r="Q8" s="261">
        <f>Q9+Q10+Q11+Q15+Q16</f>
        <v>0</v>
      </c>
      <c r="R8" s="261">
        <f>R9+R10+R11+R15+R16</f>
        <v>0</v>
      </c>
      <c r="S8" s="262" t="e">
        <f>R8/Q8*100</f>
        <v>#DIV/0!</v>
      </c>
      <c r="T8" s="261">
        <f>T9+T10+T11+T15+T16</f>
        <v>0</v>
      </c>
      <c r="U8" s="261">
        <f>U9+U10+U11+U15+U16</f>
        <v>0</v>
      </c>
      <c r="V8" s="262" t="e">
        <f>U8/T8*100</f>
        <v>#DIV/0!</v>
      </c>
      <c r="W8" s="261">
        <f>W9+W10+W11+W15+W16</f>
        <v>0</v>
      </c>
      <c r="X8" s="261">
        <f>X9+X10+X11+X15+X16</f>
        <v>0</v>
      </c>
      <c r="Y8" s="262" t="e">
        <f>X8/W8*100</f>
        <v>#DIV/0!</v>
      </c>
      <c r="Z8" s="261">
        <f>Z9+Z10+Z11+Z15+Z16</f>
        <v>0</v>
      </c>
      <c r="AA8" s="261">
        <f>AA9+AA10+AA11+AA15+AA16</f>
        <v>0</v>
      </c>
      <c r="AB8" s="262" t="e">
        <f>AA8/Z8*100</f>
        <v>#DIV/0!</v>
      </c>
      <c r="AC8" s="261">
        <f>AC9+AC10+AC11+AC15+AC16</f>
        <v>0</v>
      </c>
      <c r="AD8" s="261">
        <f>AD9+AD10+AD11+AD15+AD16</f>
        <v>0</v>
      </c>
      <c r="AE8" s="262" t="e">
        <f>AD8/AC8*100</f>
        <v>#DIV/0!</v>
      </c>
      <c r="AF8" s="261">
        <f>AF9+AF10+AF11+AF15+AF16</f>
        <v>0</v>
      </c>
      <c r="AG8" s="261">
        <f>AG9+AG10+AG11+AG15+AG16</f>
        <v>0</v>
      </c>
      <c r="AH8" s="262" t="e">
        <f>AG8/AF8*100</f>
        <v>#DIV/0!</v>
      </c>
      <c r="AI8" s="261">
        <f>AI9+AI10+AI11</f>
        <v>537304.6</v>
      </c>
      <c r="AJ8" s="261">
        <f>AJ9+AJ10+AJ11</f>
        <v>537304.6</v>
      </c>
      <c r="AK8" s="388">
        <f t="shared" ref="AK8:AK16" si="0">AJ8/AI8</f>
        <v>1</v>
      </c>
      <c r="AL8" s="261">
        <f>AL9+AL10+AL11</f>
        <v>64252.899999999994</v>
      </c>
      <c r="AM8" s="261">
        <f>AM9+AM10+AM11</f>
        <v>29078.7</v>
      </c>
      <c r="AN8" s="388">
        <f t="shared" ref="AN8" si="1">AM8/AL8</f>
        <v>0.45256634330901802</v>
      </c>
      <c r="AO8" s="261">
        <f>AO9+AO10+AO11</f>
        <v>321713</v>
      </c>
      <c r="AP8" s="261">
        <f>AP9+AP10+AP11</f>
        <v>167336.70000000001</v>
      </c>
      <c r="AQ8" s="503">
        <f>AP8/AO8</f>
        <v>0.52014279808400654</v>
      </c>
      <c r="AR8" s="265" t="s">
        <v>511</v>
      </c>
    </row>
    <row r="9" spans="1:44" ht="66" customHeight="1">
      <c r="A9" s="708"/>
      <c r="B9" s="709"/>
      <c r="C9" s="709"/>
      <c r="D9" s="328" t="s">
        <v>37</v>
      </c>
      <c r="E9" s="211">
        <f>E240+E331</f>
        <v>4533.3</v>
      </c>
      <c r="F9" s="212">
        <f>F240+F331</f>
        <v>4533.3</v>
      </c>
      <c r="G9" s="389">
        <f t="shared" ref="G9" si="2">F9/E9</f>
        <v>1</v>
      </c>
      <c r="H9" s="212">
        <f t="shared" ref="H9:I11" si="3">H240+H331</f>
        <v>0</v>
      </c>
      <c r="I9" s="212">
        <f t="shared" si="3"/>
        <v>0</v>
      </c>
      <c r="J9" s="213" t="e">
        <f t="shared" ref="J9:J16" si="4">I9/H9*100</f>
        <v>#DIV/0!</v>
      </c>
      <c r="K9" s="212">
        <f>K240+K331</f>
        <v>0</v>
      </c>
      <c r="L9" s="212">
        <f>L240+L331</f>
        <v>0</v>
      </c>
      <c r="M9" s="213" t="e">
        <f t="shared" ref="M9:M16" si="5">L9/K9*100</f>
        <v>#DIV/0!</v>
      </c>
      <c r="N9" s="212">
        <f>N240+N331</f>
        <v>0</v>
      </c>
      <c r="O9" s="212">
        <f>O240+O331</f>
        <v>0</v>
      </c>
      <c r="P9" s="213" t="e">
        <f t="shared" ref="P9:P16" si="6">O9/N9*100</f>
        <v>#DIV/0!</v>
      </c>
      <c r="Q9" s="212">
        <f>Q240+Q331</f>
        <v>0</v>
      </c>
      <c r="R9" s="212">
        <f>R240+R331</f>
        <v>0</v>
      </c>
      <c r="S9" s="213" t="e">
        <f t="shared" ref="S9:S16" si="7">R9/Q9*100</f>
        <v>#DIV/0!</v>
      </c>
      <c r="T9" s="212">
        <f>T240+T331</f>
        <v>0</v>
      </c>
      <c r="U9" s="212">
        <f>U240+U331</f>
        <v>0</v>
      </c>
      <c r="V9" s="213" t="e">
        <f t="shared" ref="V9:V16" si="8">U9/T9*100</f>
        <v>#DIV/0!</v>
      </c>
      <c r="W9" s="212">
        <f>W240+W331</f>
        <v>0</v>
      </c>
      <c r="X9" s="212">
        <f>X240+X331</f>
        <v>0</v>
      </c>
      <c r="Y9" s="213" t="e">
        <f t="shared" ref="Y9:Y16" si="9">X9/W9*100</f>
        <v>#DIV/0!</v>
      </c>
      <c r="Z9" s="212">
        <f>Z240+Z331</f>
        <v>0</v>
      </c>
      <c r="AA9" s="212">
        <f>AA240+AA331</f>
        <v>0</v>
      </c>
      <c r="AB9" s="213" t="e">
        <f t="shared" ref="AB9:AB16" si="10">AA9/Z9*100</f>
        <v>#DIV/0!</v>
      </c>
      <c r="AC9" s="212">
        <f>AC240+AC331</f>
        <v>0</v>
      </c>
      <c r="AD9" s="212">
        <f>AD240+AD331</f>
        <v>0</v>
      </c>
      <c r="AE9" s="213" t="e">
        <f t="shared" ref="AE9:AE16" si="11">AD9/AC9*100</f>
        <v>#DIV/0!</v>
      </c>
      <c r="AF9" s="212">
        <f>AF240+AF331</f>
        <v>0</v>
      </c>
      <c r="AG9" s="212">
        <f>AG240+AG331</f>
        <v>0</v>
      </c>
      <c r="AH9" s="213" t="e">
        <f t="shared" ref="AH9:AH16" si="12">AG9/AF9*100</f>
        <v>#DIV/0!</v>
      </c>
      <c r="AI9" s="210">
        <f>AI331+AI240</f>
        <v>4455.1000000000004</v>
      </c>
      <c r="AJ9" s="210">
        <f>AJ331+AJ240</f>
        <v>4455.1000000000004</v>
      </c>
      <c r="AK9" s="389">
        <f t="shared" si="0"/>
        <v>1</v>
      </c>
      <c r="AL9" s="210">
        <f>AL331+AL240</f>
        <v>0</v>
      </c>
      <c r="AM9" s="210">
        <f>AM331+AM240</f>
        <v>0</v>
      </c>
      <c r="AN9" s="390" t="e">
        <f>AM9/AL9</f>
        <v>#DIV/0!</v>
      </c>
      <c r="AO9" s="210">
        <f>AO331+AO240</f>
        <v>78.2</v>
      </c>
      <c r="AP9" s="210">
        <f>AP331+AP240</f>
        <v>78.2</v>
      </c>
      <c r="AQ9" s="389">
        <f t="shared" ref="AQ9:AQ16" si="13">AP9/AO9</f>
        <v>1</v>
      </c>
      <c r="AR9" s="201" t="s">
        <v>495</v>
      </c>
    </row>
    <row r="10" spans="1:44" ht="190.5" customHeight="1">
      <c r="A10" s="708"/>
      <c r="B10" s="709"/>
      <c r="C10" s="709"/>
      <c r="D10" s="328" t="s">
        <v>2</v>
      </c>
      <c r="E10" s="211">
        <f>AI10+AL10+AO10</f>
        <v>130730.7</v>
      </c>
      <c r="F10" s="212">
        <f>F241+F332</f>
        <v>130696.6</v>
      </c>
      <c r="G10" s="269">
        <f t="shared" ref="G10:G16" si="14">F10/E10</f>
        <v>0.99973915843791861</v>
      </c>
      <c r="H10" s="212">
        <f t="shared" si="3"/>
        <v>0</v>
      </c>
      <c r="I10" s="212">
        <f t="shared" si="3"/>
        <v>0</v>
      </c>
      <c r="J10" s="213" t="e">
        <f t="shared" si="4"/>
        <v>#DIV/0!</v>
      </c>
      <c r="K10" s="212">
        <f t="shared" ref="K10:L10" si="15">K241+K332</f>
        <v>0</v>
      </c>
      <c r="L10" s="212">
        <f t="shared" si="15"/>
        <v>0</v>
      </c>
      <c r="M10" s="213" t="e">
        <f t="shared" si="5"/>
        <v>#DIV/0!</v>
      </c>
      <c r="N10" s="212">
        <f t="shared" ref="N10:O10" si="16">N241+N332</f>
        <v>0</v>
      </c>
      <c r="O10" s="212">
        <f t="shared" si="16"/>
        <v>0</v>
      </c>
      <c r="P10" s="213" t="e">
        <f t="shared" si="6"/>
        <v>#DIV/0!</v>
      </c>
      <c r="Q10" s="212">
        <f t="shared" ref="Q10:R10" si="17">Q241+Q332</f>
        <v>0</v>
      </c>
      <c r="R10" s="212">
        <f t="shared" si="17"/>
        <v>0</v>
      </c>
      <c r="S10" s="213" t="e">
        <f t="shared" si="7"/>
        <v>#DIV/0!</v>
      </c>
      <c r="T10" s="212">
        <f t="shared" ref="T10:U10" si="18">T241+T332</f>
        <v>0</v>
      </c>
      <c r="U10" s="212">
        <f t="shared" si="18"/>
        <v>0</v>
      </c>
      <c r="V10" s="213" t="e">
        <f t="shared" si="8"/>
        <v>#DIV/0!</v>
      </c>
      <c r="W10" s="212">
        <f t="shared" ref="W10:X10" si="19">W241+W332</f>
        <v>0</v>
      </c>
      <c r="X10" s="212">
        <f t="shared" si="19"/>
        <v>0</v>
      </c>
      <c r="Y10" s="213" t="e">
        <f t="shared" si="9"/>
        <v>#DIV/0!</v>
      </c>
      <c r="Z10" s="212">
        <f t="shared" ref="Z10:AA10" si="20">Z241+Z332</f>
        <v>0</v>
      </c>
      <c r="AA10" s="212">
        <f t="shared" si="20"/>
        <v>0</v>
      </c>
      <c r="AB10" s="213" t="e">
        <f t="shared" si="10"/>
        <v>#DIV/0!</v>
      </c>
      <c r="AC10" s="212">
        <f t="shared" ref="AC10:AD10" si="21">AC241+AC332</f>
        <v>0</v>
      </c>
      <c r="AD10" s="212">
        <f t="shared" si="21"/>
        <v>0</v>
      </c>
      <c r="AE10" s="213" t="e">
        <f t="shared" si="11"/>
        <v>#DIV/0!</v>
      </c>
      <c r="AF10" s="212">
        <f t="shared" ref="AF10:AG10" si="22">AF241+AF332</f>
        <v>0</v>
      </c>
      <c r="AG10" s="212">
        <f t="shared" si="22"/>
        <v>0</v>
      </c>
      <c r="AH10" s="213" t="e">
        <f t="shared" si="12"/>
        <v>#DIV/0!</v>
      </c>
      <c r="AI10" s="210">
        <f>AI332+AI241</f>
        <v>109661.8</v>
      </c>
      <c r="AJ10" s="210">
        <f>AJ332+AJ241</f>
        <v>109661.8</v>
      </c>
      <c r="AK10" s="389">
        <f t="shared" si="0"/>
        <v>1</v>
      </c>
      <c r="AL10" s="210">
        <f>AL332+AL241</f>
        <v>11231.2</v>
      </c>
      <c r="AM10" s="210">
        <f>AM332+AM241</f>
        <v>11231.2</v>
      </c>
      <c r="AN10" s="389">
        <f t="shared" ref="AN10:AN16" si="23">AM10/AL10</f>
        <v>1</v>
      </c>
      <c r="AO10" s="210">
        <f>AO332+AO241</f>
        <v>9837.7000000000007</v>
      </c>
      <c r="AP10" s="210">
        <f>AP332+AP241</f>
        <v>9803.6</v>
      </c>
      <c r="AQ10" s="502">
        <f t="shared" si="13"/>
        <v>0.99653374264309746</v>
      </c>
      <c r="AR10" s="492" t="s">
        <v>488</v>
      </c>
    </row>
    <row r="11" spans="1:44" ht="30.75" customHeight="1">
      <c r="A11" s="708"/>
      <c r="B11" s="709"/>
      <c r="C11" s="709"/>
      <c r="D11" s="719" t="s">
        <v>285</v>
      </c>
      <c r="E11" s="752">
        <f>AI11+AL11+AO11</f>
        <v>788006.5</v>
      </c>
      <c r="F11" s="656">
        <f>F242+F333</f>
        <v>598490.1</v>
      </c>
      <c r="G11" s="729">
        <f t="shared" si="14"/>
        <v>0.75949893814327674</v>
      </c>
      <c r="H11" s="212">
        <f t="shared" si="3"/>
        <v>0</v>
      </c>
      <c r="I11" s="212">
        <f t="shared" si="3"/>
        <v>0</v>
      </c>
      <c r="J11" s="213" t="e">
        <f t="shared" si="4"/>
        <v>#DIV/0!</v>
      </c>
      <c r="K11" s="212">
        <f t="shared" ref="K11:L11" si="24">K242+K333</f>
        <v>0</v>
      </c>
      <c r="L11" s="212">
        <f t="shared" si="24"/>
        <v>0</v>
      </c>
      <c r="M11" s="213" t="e">
        <f t="shared" si="5"/>
        <v>#DIV/0!</v>
      </c>
      <c r="N11" s="212">
        <f t="shared" ref="N11:O11" si="25">N242+N333</f>
        <v>0</v>
      </c>
      <c r="O11" s="212">
        <f t="shared" si="25"/>
        <v>0</v>
      </c>
      <c r="P11" s="213" t="e">
        <f t="shared" si="6"/>
        <v>#DIV/0!</v>
      </c>
      <c r="Q11" s="212">
        <f t="shared" ref="Q11:R11" si="26">Q242+Q333</f>
        <v>0</v>
      </c>
      <c r="R11" s="212">
        <f t="shared" si="26"/>
        <v>0</v>
      </c>
      <c r="S11" s="213" t="e">
        <f t="shared" si="7"/>
        <v>#DIV/0!</v>
      </c>
      <c r="T11" s="212">
        <f t="shared" ref="T11:U11" si="27">T242+T333</f>
        <v>0</v>
      </c>
      <c r="U11" s="212">
        <f t="shared" si="27"/>
        <v>0</v>
      </c>
      <c r="V11" s="213" t="e">
        <f t="shared" si="8"/>
        <v>#DIV/0!</v>
      </c>
      <c r="W11" s="212">
        <f t="shared" ref="W11:X11" si="28">W242+W333</f>
        <v>0</v>
      </c>
      <c r="X11" s="212">
        <f t="shared" si="28"/>
        <v>0</v>
      </c>
      <c r="Y11" s="213" t="e">
        <f t="shared" si="9"/>
        <v>#DIV/0!</v>
      </c>
      <c r="Z11" s="212">
        <f t="shared" ref="Z11:AA11" si="29">Z242+Z333</f>
        <v>0</v>
      </c>
      <c r="AA11" s="212">
        <f t="shared" si="29"/>
        <v>0</v>
      </c>
      <c r="AB11" s="213" t="e">
        <f t="shared" si="10"/>
        <v>#DIV/0!</v>
      </c>
      <c r="AC11" s="212">
        <f t="shared" ref="AC11:AD11" si="30">AC242+AC333</f>
        <v>0</v>
      </c>
      <c r="AD11" s="212">
        <f t="shared" si="30"/>
        <v>0</v>
      </c>
      <c r="AE11" s="213" t="e">
        <f t="shared" si="11"/>
        <v>#DIV/0!</v>
      </c>
      <c r="AF11" s="212">
        <f t="shared" ref="AF11:AG11" si="31">AF242+AF333</f>
        <v>0</v>
      </c>
      <c r="AG11" s="212">
        <f t="shared" si="31"/>
        <v>0</v>
      </c>
      <c r="AH11" s="213" t="e">
        <f t="shared" si="12"/>
        <v>#DIV/0!</v>
      </c>
      <c r="AI11" s="702">
        <f>AI242+AI333</f>
        <v>423187.7</v>
      </c>
      <c r="AJ11" s="702">
        <f>AJ242+AJ333</f>
        <v>423187.7</v>
      </c>
      <c r="AK11" s="722">
        <v>1</v>
      </c>
      <c r="AL11" s="702">
        <f>AL242+AL333</f>
        <v>53021.7</v>
      </c>
      <c r="AM11" s="702">
        <f>AM242+AM333</f>
        <v>17847.5</v>
      </c>
      <c r="AN11" s="725">
        <f t="shared" si="23"/>
        <v>0.33660746449095374</v>
      </c>
      <c r="AO11" s="702">
        <f>AO242+AO333</f>
        <v>311797.09999999998</v>
      </c>
      <c r="AP11" s="702">
        <f>AP242+AP333</f>
        <v>157454.90000000002</v>
      </c>
      <c r="AQ11" s="725">
        <f t="shared" si="13"/>
        <v>0.50499154738770835</v>
      </c>
      <c r="AR11" s="653" t="s">
        <v>514</v>
      </c>
    </row>
    <row r="12" spans="1:44" ht="21.75" customHeight="1">
      <c r="A12" s="708"/>
      <c r="B12" s="709"/>
      <c r="C12" s="709"/>
      <c r="D12" s="720"/>
      <c r="E12" s="753"/>
      <c r="F12" s="728"/>
      <c r="G12" s="730"/>
      <c r="H12" s="212"/>
      <c r="I12" s="212"/>
      <c r="J12" s="213"/>
      <c r="K12" s="212"/>
      <c r="L12" s="212"/>
      <c r="M12" s="213"/>
      <c r="N12" s="212"/>
      <c r="O12" s="212"/>
      <c r="P12" s="213"/>
      <c r="Q12" s="212"/>
      <c r="R12" s="212"/>
      <c r="S12" s="213"/>
      <c r="T12" s="212"/>
      <c r="U12" s="212"/>
      <c r="V12" s="213"/>
      <c r="W12" s="212"/>
      <c r="X12" s="212"/>
      <c r="Y12" s="213"/>
      <c r="Z12" s="212"/>
      <c r="AA12" s="212"/>
      <c r="AB12" s="213"/>
      <c r="AC12" s="212"/>
      <c r="AD12" s="212"/>
      <c r="AE12" s="213"/>
      <c r="AF12" s="212"/>
      <c r="AG12" s="212"/>
      <c r="AH12" s="213"/>
      <c r="AI12" s="703"/>
      <c r="AJ12" s="703"/>
      <c r="AK12" s="723"/>
      <c r="AL12" s="703"/>
      <c r="AM12" s="703"/>
      <c r="AN12" s="726"/>
      <c r="AO12" s="703"/>
      <c r="AP12" s="703"/>
      <c r="AQ12" s="726"/>
      <c r="AR12" s="654"/>
    </row>
    <row r="13" spans="1:44" ht="310.5" customHeight="1">
      <c r="A13" s="708"/>
      <c r="B13" s="709"/>
      <c r="C13" s="709"/>
      <c r="D13" s="721"/>
      <c r="E13" s="754"/>
      <c r="F13" s="657"/>
      <c r="G13" s="731"/>
      <c r="H13" s="212"/>
      <c r="I13" s="212"/>
      <c r="J13" s="213"/>
      <c r="K13" s="212"/>
      <c r="L13" s="212"/>
      <c r="M13" s="213"/>
      <c r="N13" s="212"/>
      <c r="O13" s="212"/>
      <c r="P13" s="213"/>
      <c r="Q13" s="212"/>
      <c r="R13" s="212"/>
      <c r="S13" s="213"/>
      <c r="T13" s="212"/>
      <c r="U13" s="212"/>
      <c r="V13" s="213"/>
      <c r="W13" s="212"/>
      <c r="X13" s="212"/>
      <c r="Y13" s="213"/>
      <c r="Z13" s="212"/>
      <c r="AA13" s="212"/>
      <c r="AB13" s="213"/>
      <c r="AC13" s="212"/>
      <c r="AD13" s="212"/>
      <c r="AE13" s="213"/>
      <c r="AF13" s="212"/>
      <c r="AG13" s="212"/>
      <c r="AH13" s="213"/>
      <c r="AI13" s="704"/>
      <c r="AJ13" s="704"/>
      <c r="AK13" s="724"/>
      <c r="AL13" s="704"/>
      <c r="AM13" s="704"/>
      <c r="AN13" s="727"/>
      <c r="AO13" s="704"/>
      <c r="AP13" s="704"/>
      <c r="AQ13" s="727"/>
      <c r="AR13" s="654"/>
    </row>
    <row r="14" spans="1:44" ht="123.75" customHeight="1">
      <c r="A14" s="708"/>
      <c r="B14" s="709"/>
      <c r="C14" s="709"/>
      <c r="D14" s="158" t="s">
        <v>291</v>
      </c>
      <c r="E14" s="159">
        <f t="shared" ref="E14:E16" si="32">AI14+AL14+AO14</f>
        <v>728.4</v>
      </c>
      <c r="F14" s="161">
        <f>F245+F334</f>
        <v>728.4</v>
      </c>
      <c r="G14" s="151">
        <f t="shared" ref="G14" si="33">F14/E14</f>
        <v>1</v>
      </c>
      <c r="H14" s="161">
        <f t="shared" ref="H14:I16" si="34">H245+H334</f>
        <v>0</v>
      </c>
      <c r="I14" s="161">
        <f t="shared" si="34"/>
        <v>0</v>
      </c>
      <c r="J14" s="160" t="e">
        <f t="shared" si="4"/>
        <v>#DIV/0!</v>
      </c>
      <c r="K14" s="161">
        <f t="shared" ref="K14:L14" si="35">K245+K334</f>
        <v>0</v>
      </c>
      <c r="L14" s="161">
        <f t="shared" si="35"/>
        <v>0</v>
      </c>
      <c r="M14" s="160" t="e">
        <f t="shared" si="5"/>
        <v>#DIV/0!</v>
      </c>
      <c r="N14" s="161">
        <f t="shared" ref="N14:O14" si="36">N245+N334</f>
        <v>0</v>
      </c>
      <c r="O14" s="161">
        <f t="shared" si="36"/>
        <v>0</v>
      </c>
      <c r="P14" s="160" t="e">
        <f t="shared" si="6"/>
        <v>#DIV/0!</v>
      </c>
      <c r="Q14" s="161">
        <f t="shared" ref="Q14:R14" si="37">Q245+Q334</f>
        <v>0</v>
      </c>
      <c r="R14" s="161">
        <f t="shared" si="37"/>
        <v>0</v>
      </c>
      <c r="S14" s="160" t="e">
        <f t="shared" si="7"/>
        <v>#DIV/0!</v>
      </c>
      <c r="T14" s="161">
        <f t="shared" ref="T14:U14" si="38">T245+T334</f>
        <v>0</v>
      </c>
      <c r="U14" s="161">
        <f t="shared" si="38"/>
        <v>0</v>
      </c>
      <c r="V14" s="160" t="e">
        <f t="shared" si="8"/>
        <v>#DIV/0!</v>
      </c>
      <c r="W14" s="161">
        <f t="shared" ref="W14:X14" si="39">W245+W334</f>
        <v>0</v>
      </c>
      <c r="X14" s="161">
        <f t="shared" si="39"/>
        <v>0</v>
      </c>
      <c r="Y14" s="160" t="e">
        <f t="shared" si="9"/>
        <v>#DIV/0!</v>
      </c>
      <c r="Z14" s="161">
        <f t="shared" ref="Z14:AA14" si="40">Z245+Z334</f>
        <v>0</v>
      </c>
      <c r="AA14" s="161">
        <f t="shared" si="40"/>
        <v>0</v>
      </c>
      <c r="AB14" s="160" t="e">
        <f t="shared" si="10"/>
        <v>#DIV/0!</v>
      </c>
      <c r="AC14" s="161">
        <f t="shared" ref="AC14:AD14" si="41">AC245+AC334</f>
        <v>0</v>
      </c>
      <c r="AD14" s="161">
        <f t="shared" si="41"/>
        <v>0</v>
      </c>
      <c r="AE14" s="160" t="e">
        <f t="shared" si="11"/>
        <v>#DIV/0!</v>
      </c>
      <c r="AF14" s="161">
        <f t="shared" ref="AF14:AG14" si="42">AF245+AF334</f>
        <v>0</v>
      </c>
      <c r="AG14" s="161">
        <f t="shared" si="42"/>
        <v>0</v>
      </c>
      <c r="AH14" s="160" t="e">
        <f t="shared" si="12"/>
        <v>#DIV/0!</v>
      </c>
      <c r="AI14" s="162">
        <f t="shared" ref="AI14:AJ16" si="43">AI245+AI334</f>
        <v>728.4</v>
      </c>
      <c r="AJ14" s="162">
        <f t="shared" si="43"/>
        <v>728.4</v>
      </c>
      <c r="AK14" s="151">
        <f t="shared" si="0"/>
        <v>1</v>
      </c>
      <c r="AL14" s="149">
        <f t="shared" ref="AL14:AM14" si="44">AL245+AL334</f>
        <v>0</v>
      </c>
      <c r="AM14" s="149">
        <f t="shared" si="44"/>
        <v>0</v>
      </c>
      <c r="AN14" s="119" t="e">
        <f t="shared" si="23"/>
        <v>#DIV/0!</v>
      </c>
      <c r="AO14" s="149">
        <f t="shared" ref="AO14:AP14" si="45">AO245+AO334</f>
        <v>0</v>
      </c>
      <c r="AP14" s="149">
        <f t="shared" si="45"/>
        <v>0</v>
      </c>
      <c r="AQ14" s="119" t="e">
        <f t="shared" si="13"/>
        <v>#DIV/0!</v>
      </c>
      <c r="AR14" s="201"/>
    </row>
    <row r="15" spans="1:44" ht="41.25" customHeight="1">
      <c r="A15" s="708"/>
      <c r="B15" s="709"/>
      <c r="C15" s="709"/>
      <c r="D15" s="328" t="s">
        <v>286</v>
      </c>
      <c r="E15" s="159">
        <f t="shared" si="32"/>
        <v>0</v>
      </c>
      <c r="F15" s="161">
        <f>F246+F335</f>
        <v>0</v>
      </c>
      <c r="G15" s="160" t="e">
        <f t="shared" si="14"/>
        <v>#DIV/0!</v>
      </c>
      <c r="H15" s="161">
        <f t="shared" si="34"/>
        <v>0</v>
      </c>
      <c r="I15" s="161">
        <f t="shared" si="34"/>
        <v>0</v>
      </c>
      <c r="J15" s="160" t="e">
        <f t="shared" si="4"/>
        <v>#DIV/0!</v>
      </c>
      <c r="K15" s="161">
        <f t="shared" ref="K15:L15" si="46">K246+K335</f>
        <v>0</v>
      </c>
      <c r="L15" s="161">
        <f t="shared" si="46"/>
        <v>0</v>
      </c>
      <c r="M15" s="160" t="e">
        <f t="shared" si="5"/>
        <v>#DIV/0!</v>
      </c>
      <c r="N15" s="161">
        <f t="shared" ref="N15:O15" si="47">N246+N335</f>
        <v>0</v>
      </c>
      <c r="O15" s="161">
        <f t="shared" si="47"/>
        <v>0</v>
      </c>
      <c r="P15" s="160" t="e">
        <f t="shared" si="6"/>
        <v>#DIV/0!</v>
      </c>
      <c r="Q15" s="161">
        <f t="shared" ref="Q15:R15" si="48">Q246+Q335</f>
        <v>0</v>
      </c>
      <c r="R15" s="161">
        <f t="shared" si="48"/>
        <v>0</v>
      </c>
      <c r="S15" s="160" t="e">
        <f t="shared" si="7"/>
        <v>#DIV/0!</v>
      </c>
      <c r="T15" s="161">
        <f t="shared" ref="T15:U15" si="49">T246+T335</f>
        <v>0</v>
      </c>
      <c r="U15" s="161">
        <f t="shared" si="49"/>
        <v>0</v>
      </c>
      <c r="V15" s="160" t="e">
        <f t="shared" si="8"/>
        <v>#DIV/0!</v>
      </c>
      <c r="W15" s="161">
        <f t="shared" ref="W15:X15" si="50">W246+W335</f>
        <v>0</v>
      </c>
      <c r="X15" s="161">
        <f t="shared" si="50"/>
        <v>0</v>
      </c>
      <c r="Y15" s="160" t="e">
        <f t="shared" si="9"/>
        <v>#DIV/0!</v>
      </c>
      <c r="Z15" s="161">
        <f t="shared" ref="Z15:AA15" si="51">Z246+Z335</f>
        <v>0</v>
      </c>
      <c r="AA15" s="161">
        <f t="shared" si="51"/>
        <v>0</v>
      </c>
      <c r="AB15" s="160" t="e">
        <f t="shared" si="10"/>
        <v>#DIV/0!</v>
      </c>
      <c r="AC15" s="161">
        <f t="shared" ref="AC15:AD15" si="52">AC246+AC335</f>
        <v>0</v>
      </c>
      <c r="AD15" s="161">
        <f t="shared" si="52"/>
        <v>0</v>
      </c>
      <c r="AE15" s="160" t="e">
        <f t="shared" si="11"/>
        <v>#DIV/0!</v>
      </c>
      <c r="AF15" s="161">
        <f t="shared" ref="AF15:AG15" si="53">AF246+AF335</f>
        <v>0</v>
      </c>
      <c r="AG15" s="161">
        <f t="shared" si="53"/>
        <v>0</v>
      </c>
      <c r="AH15" s="160" t="e">
        <f t="shared" si="12"/>
        <v>#DIV/0!</v>
      </c>
      <c r="AI15" s="162">
        <f t="shared" si="43"/>
        <v>0</v>
      </c>
      <c r="AJ15" s="162">
        <f t="shared" si="43"/>
        <v>0</v>
      </c>
      <c r="AK15" s="119" t="e">
        <f t="shared" si="0"/>
        <v>#DIV/0!</v>
      </c>
      <c r="AL15" s="149">
        <f t="shared" ref="AL15:AM15" si="54">AL246+AL335</f>
        <v>0</v>
      </c>
      <c r="AM15" s="149">
        <f t="shared" si="54"/>
        <v>0</v>
      </c>
      <c r="AN15" s="119" t="e">
        <f t="shared" si="23"/>
        <v>#DIV/0!</v>
      </c>
      <c r="AO15" s="149">
        <f t="shared" ref="AO15:AP15" si="55">AO246+AO335</f>
        <v>0</v>
      </c>
      <c r="AP15" s="149">
        <f t="shared" si="55"/>
        <v>0</v>
      </c>
      <c r="AQ15" s="119" t="e">
        <f t="shared" si="13"/>
        <v>#DIV/0!</v>
      </c>
      <c r="AR15" s="201"/>
    </row>
    <row r="16" spans="1:44" ht="43.5" customHeight="1" thickBot="1">
      <c r="A16" s="710"/>
      <c r="B16" s="711"/>
      <c r="C16" s="711"/>
      <c r="D16" s="362" t="s">
        <v>43</v>
      </c>
      <c r="E16" s="221">
        <f t="shared" si="32"/>
        <v>0</v>
      </c>
      <c r="F16" s="223">
        <f>F247+F336</f>
        <v>0</v>
      </c>
      <c r="G16" s="222" t="e">
        <f t="shared" si="14"/>
        <v>#DIV/0!</v>
      </c>
      <c r="H16" s="223">
        <f t="shared" si="34"/>
        <v>0</v>
      </c>
      <c r="I16" s="223">
        <f t="shared" si="34"/>
        <v>0</v>
      </c>
      <c r="J16" s="222" t="e">
        <f t="shared" si="4"/>
        <v>#DIV/0!</v>
      </c>
      <c r="K16" s="223">
        <f t="shared" ref="K16:L16" si="56">K247+K336</f>
        <v>0</v>
      </c>
      <c r="L16" s="223">
        <f t="shared" si="56"/>
        <v>0</v>
      </c>
      <c r="M16" s="222" t="e">
        <f t="shared" si="5"/>
        <v>#DIV/0!</v>
      </c>
      <c r="N16" s="223">
        <f t="shared" ref="N16:O16" si="57">N247+N336</f>
        <v>0</v>
      </c>
      <c r="O16" s="223">
        <f t="shared" si="57"/>
        <v>0</v>
      </c>
      <c r="P16" s="222" t="e">
        <f t="shared" si="6"/>
        <v>#DIV/0!</v>
      </c>
      <c r="Q16" s="223">
        <f t="shared" ref="Q16:R16" si="58">Q247+Q336</f>
        <v>0</v>
      </c>
      <c r="R16" s="223">
        <f t="shared" si="58"/>
        <v>0</v>
      </c>
      <c r="S16" s="222" t="e">
        <f t="shared" si="7"/>
        <v>#DIV/0!</v>
      </c>
      <c r="T16" s="223">
        <f t="shared" ref="T16:U16" si="59">T247+T336</f>
        <v>0</v>
      </c>
      <c r="U16" s="223">
        <f t="shared" si="59"/>
        <v>0</v>
      </c>
      <c r="V16" s="222" t="e">
        <f t="shared" si="8"/>
        <v>#DIV/0!</v>
      </c>
      <c r="W16" s="223">
        <f t="shared" ref="W16:X16" si="60">W247+W336</f>
        <v>0</v>
      </c>
      <c r="X16" s="223">
        <f t="shared" si="60"/>
        <v>0</v>
      </c>
      <c r="Y16" s="222" t="e">
        <f t="shared" si="9"/>
        <v>#DIV/0!</v>
      </c>
      <c r="Z16" s="223">
        <f t="shared" ref="Z16:AA16" si="61">Z247+Z336</f>
        <v>0</v>
      </c>
      <c r="AA16" s="223">
        <f t="shared" si="61"/>
        <v>0</v>
      </c>
      <c r="AB16" s="222" t="e">
        <f t="shared" si="10"/>
        <v>#DIV/0!</v>
      </c>
      <c r="AC16" s="223">
        <f t="shared" ref="AC16:AD16" si="62">AC247+AC336</f>
        <v>0</v>
      </c>
      <c r="AD16" s="223">
        <f t="shared" si="62"/>
        <v>0</v>
      </c>
      <c r="AE16" s="222" t="e">
        <f t="shared" si="11"/>
        <v>#DIV/0!</v>
      </c>
      <c r="AF16" s="223">
        <f t="shared" ref="AF16:AG16" si="63">AF247+AF336</f>
        <v>0</v>
      </c>
      <c r="AG16" s="223">
        <f t="shared" si="63"/>
        <v>0</v>
      </c>
      <c r="AH16" s="222" t="e">
        <f t="shared" si="12"/>
        <v>#DIV/0!</v>
      </c>
      <c r="AI16" s="230">
        <f t="shared" si="43"/>
        <v>0</v>
      </c>
      <c r="AJ16" s="230">
        <f t="shared" si="43"/>
        <v>0</v>
      </c>
      <c r="AK16" s="231" t="e">
        <f t="shared" si="0"/>
        <v>#DIV/0!</v>
      </c>
      <c r="AL16" s="232">
        <f t="shared" ref="AL16:AM16" si="64">AL247+AL336</f>
        <v>0</v>
      </c>
      <c r="AM16" s="232">
        <f t="shared" si="64"/>
        <v>0</v>
      </c>
      <c r="AN16" s="231" t="e">
        <f t="shared" si="23"/>
        <v>#DIV/0!</v>
      </c>
      <c r="AO16" s="232">
        <f t="shared" ref="AO16:AP16" si="65">AO247+AO336</f>
        <v>0</v>
      </c>
      <c r="AP16" s="232">
        <f t="shared" si="65"/>
        <v>0</v>
      </c>
      <c r="AQ16" s="231" t="e">
        <f t="shared" si="13"/>
        <v>#DIV/0!</v>
      </c>
      <c r="AR16" s="202"/>
    </row>
    <row r="17" spans="1:44" ht="63.75" customHeight="1" thickBot="1">
      <c r="A17" s="712" t="s">
        <v>36</v>
      </c>
      <c r="B17" s="712"/>
      <c r="C17" s="712"/>
      <c r="D17" s="712"/>
      <c r="E17" s="712"/>
      <c r="F17" s="712"/>
      <c r="G17" s="712"/>
      <c r="H17" s="712"/>
      <c r="I17" s="712"/>
      <c r="J17" s="712"/>
      <c r="K17" s="712"/>
      <c r="L17" s="712"/>
      <c r="M17" s="712"/>
      <c r="N17" s="712"/>
      <c r="O17" s="712"/>
      <c r="P17" s="712"/>
      <c r="Q17" s="712"/>
      <c r="R17" s="712"/>
      <c r="S17" s="712"/>
      <c r="T17" s="712"/>
      <c r="U17" s="712"/>
      <c r="V17" s="712"/>
      <c r="W17" s="712"/>
      <c r="X17" s="712"/>
      <c r="Y17" s="712"/>
      <c r="Z17" s="712"/>
      <c r="AA17" s="712"/>
      <c r="AB17" s="712"/>
      <c r="AC17" s="712"/>
      <c r="AD17" s="712"/>
      <c r="AE17" s="712"/>
      <c r="AF17" s="712"/>
      <c r="AG17" s="712"/>
      <c r="AH17" s="712"/>
      <c r="AI17" s="712"/>
      <c r="AJ17" s="712"/>
      <c r="AK17" s="712"/>
      <c r="AL17" s="712"/>
      <c r="AM17" s="712"/>
      <c r="AN17" s="712"/>
      <c r="AO17" s="712"/>
      <c r="AP17" s="712"/>
      <c r="AQ17" s="712"/>
      <c r="AR17" s="712"/>
    </row>
    <row r="18" spans="1:44" ht="20.25" customHeight="1">
      <c r="A18" s="713" t="s">
        <v>289</v>
      </c>
      <c r="B18" s="714"/>
      <c r="C18" s="714"/>
      <c r="D18" s="233" t="s">
        <v>41</v>
      </c>
      <c r="E18" s="234"/>
      <c r="F18" s="234"/>
      <c r="G18" s="235"/>
      <c r="H18" s="234"/>
      <c r="I18" s="234"/>
      <c r="J18" s="235"/>
      <c r="K18" s="234"/>
      <c r="L18" s="234"/>
      <c r="M18" s="235"/>
      <c r="N18" s="234"/>
      <c r="O18" s="234"/>
      <c r="P18" s="235"/>
      <c r="Q18" s="234"/>
      <c r="R18" s="234"/>
      <c r="S18" s="235"/>
      <c r="T18" s="234"/>
      <c r="U18" s="234"/>
      <c r="V18" s="235"/>
      <c r="W18" s="234"/>
      <c r="X18" s="234"/>
      <c r="Y18" s="235"/>
      <c r="Z18" s="234"/>
      <c r="AA18" s="235"/>
      <c r="AB18" s="235"/>
      <c r="AC18" s="234"/>
      <c r="AD18" s="235"/>
      <c r="AE18" s="235"/>
      <c r="AF18" s="234"/>
      <c r="AG18" s="235"/>
      <c r="AH18" s="235"/>
      <c r="AI18" s="266"/>
      <c r="AJ18" s="235"/>
      <c r="AK18" s="235"/>
      <c r="AL18" s="234"/>
      <c r="AM18" s="235"/>
      <c r="AN18" s="235"/>
      <c r="AO18" s="234"/>
      <c r="AP18" s="235"/>
      <c r="AQ18" s="235"/>
      <c r="AR18" s="236"/>
    </row>
    <row r="19" spans="1:44" ht="43.5" customHeight="1">
      <c r="A19" s="715"/>
      <c r="B19" s="716"/>
      <c r="C19" s="716"/>
      <c r="D19" s="190" t="s">
        <v>37</v>
      </c>
      <c r="E19" s="121"/>
      <c r="F19" s="121"/>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49"/>
      <c r="AJ19" s="117"/>
      <c r="AK19" s="117"/>
      <c r="AL19" s="117"/>
      <c r="AM19" s="117"/>
      <c r="AN19" s="117"/>
      <c r="AO19" s="117"/>
      <c r="AP19" s="117"/>
      <c r="AQ19" s="117"/>
      <c r="AR19" s="237"/>
    </row>
    <row r="20" spans="1:44" ht="63.75" customHeight="1">
      <c r="A20" s="715"/>
      <c r="B20" s="716"/>
      <c r="C20" s="716"/>
      <c r="D20" s="190" t="s">
        <v>2</v>
      </c>
      <c r="E20" s="117"/>
      <c r="F20" s="117"/>
      <c r="G20" s="122"/>
      <c r="H20" s="117"/>
      <c r="I20" s="117"/>
      <c r="J20" s="122"/>
      <c r="K20" s="117"/>
      <c r="L20" s="117"/>
      <c r="M20" s="122"/>
      <c r="N20" s="117"/>
      <c r="O20" s="117"/>
      <c r="P20" s="122"/>
      <c r="Q20" s="117"/>
      <c r="R20" s="117"/>
      <c r="S20" s="122"/>
      <c r="T20" s="117"/>
      <c r="U20" s="117"/>
      <c r="V20" s="122"/>
      <c r="W20" s="117"/>
      <c r="X20" s="117"/>
      <c r="Y20" s="122"/>
      <c r="Z20" s="117"/>
      <c r="AA20" s="122"/>
      <c r="AB20" s="122"/>
      <c r="AC20" s="117"/>
      <c r="AD20" s="122"/>
      <c r="AE20" s="122"/>
      <c r="AF20" s="117"/>
      <c r="AG20" s="122"/>
      <c r="AH20" s="122"/>
      <c r="AI20" s="149"/>
      <c r="AJ20" s="122"/>
      <c r="AK20" s="122"/>
      <c r="AL20" s="117"/>
      <c r="AM20" s="122"/>
      <c r="AN20" s="122"/>
      <c r="AO20" s="117"/>
      <c r="AP20" s="122"/>
      <c r="AQ20" s="122"/>
      <c r="AR20" s="237"/>
    </row>
    <row r="21" spans="1:44" ht="18.75" customHeight="1">
      <c r="A21" s="715"/>
      <c r="B21" s="716"/>
      <c r="C21" s="716"/>
      <c r="D21" s="158" t="s">
        <v>285</v>
      </c>
      <c r="E21" s="117"/>
      <c r="F21" s="117"/>
      <c r="G21" s="122"/>
      <c r="H21" s="117"/>
      <c r="I21" s="117"/>
      <c r="J21" s="122"/>
      <c r="K21" s="117"/>
      <c r="L21" s="117"/>
      <c r="M21" s="122"/>
      <c r="N21" s="117"/>
      <c r="O21" s="117"/>
      <c r="P21" s="122"/>
      <c r="Q21" s="117"/>
      <c r="R21" s="117"/>
      <c r="S21" s="122"/>
      <c r="T21" s="117"/>
      <c r="U21" s="117"/>
      <c r="V21" s="122"/>
      <c r="W21" s="117"/>
      <c r="X21" s="117"/>
      <c r="Y21" s="122"/>
      <c r="Z21" s="117"/>
      <c r="AA21" s="122"/>
      <c r="AB21" s="122"/>
      <c r="AC21" s="117"/>
      <c r="AD21" s="122"/>
      <c r="AE21" s="122"/>
      <c r="AF21" s="117"/>
      <c r="AG21" s="122"/>
      <c r="AH21" s="122"/>
      <c r="AI21" s="149"/>
      <c r="AJ21" s="122"/>
      <c r="AK21" s="122"/>
      <c r="AL21" s="117"/>
      <c r="AM21" s="122"/>
      <c r="AN21" s="122"/>
      <c r="AO21" s="117"/>
      <c r="AP21" s="122"/>
      <c r="AQ21" s="122"/>
      <c r="AR21" s="237"/>
    </row>
    <row r="22" spans="1:44" ht="99" customHeight="1">
      <c r="A22" s="715"/>
      <c r="B22" s="716"/>
      <c r="C22" s="716"/>
      <c r="D22" s="158" t="s">
        <v>291</v>
      </c>
      <c r="E22" s="117"/>
      <c r="F22" s="117"/>
      <c r="G22" s="122"/>
      <c r="H22" s="117"/>
      <c r="I22" s="117"/>
      <c r="J22" s="122"/>
      <c r="K22" s="117"/>
      <c r="L22" s="117"/>
      <c r="M22" s="122"/>
      <c r="N22" s="117"/>
      <c r="O22" s="117"/>
      <c r="P22" s="122"/>
      <c r="Q22" s="117"/>
      <c r="R22" s="117"/>
      <c r="S22" s="122"/>
      <c r="T22" s="117"/>
      <c r="U22" s="117"/>
      <c r="V22" s="122"/>
      <c r="W22" s="117"/>
      <c r="X22" s="117"/>
      <c r="Y22" s="122"/>
      <c r="Z22" s="117"/>
      <c r="AA22" s="122"/>
      <c r="AB22" s="122"/>
      <c r="AC22" s="117"/>
      <c r="AD22" s="122"/>
      <c r="AE22" s="122"/>
      <c r="AF22" s="117"/>
      <c r="AG22" s="122"/>
      <c r="AH22" s="122"/>
      <c r="AI22" s="149"/>
      <c r="AJ22" s="122"/>
      <c r="AK22" s="122"/>
      <c r="AL22" s="117"/>
      <c r="AM22" s="122"/>
      <c r="AN22" s="122"/>
      <c r="AO22" s="117"/>
      <c r="AP22" s="122"/>
      <c r="AQ22" s="122"/>
      <c r="AR22" s="237"/>
    </row>
    <row r="23" spans="1:44" ht="39.75" customHeight="1">
      <c r="A23" s="715"/>
      <c r="B23" s="716"/>
      <c r="C23" s="716"/>
      <c r="D23" s="158" t="s">
        <v>286</v>
      </c>
      <c r="E23" s="117"/>
      <c r="F23" s="117"/>
      <c r="G23" s="122"/>
      <c r="H23" s="117"/>
      <c r="I23" s="117"/>
      <c r="J23" s="122"/>
      <c r="K23" s="117"/>
      <c r="L23" s="117"/>
      <c r="M23" s="122"/>
      <c r="N23" s="117"/>
      <c r="O23" s="117"/>
      <c r="P23" s="122"/>
      <c r="Q23" s="117"/>
      <c r="R23" s="117"/>
      <c r="S23" s="122"/>
      <c r="T23" s="117"/>
      <c r="U23" s="117"/>
      <c r="V23" s="122"/>
      <c r="W23" s="117"/>
      <c r="X23" s="117"/>
      <c r="Y23" s="122"/>
      <c r="Z23" s="117"/>
      <c r="AA23" s="122"/>
      <c r="AB23" s="122"/>
      <c r="AC23" s="117"/>
      <c r="AD23" s="122"/>
      <c r="AE23" s="122"/>
      <c r="AF23" s="117"/>
      <c r="AG23" s="122"/>
      <c r="AH23" s="122"/>
      <c r="AI23" s="149"/>
      <c r="AJ23" s="122"/>
      <c r="AK23" s="122"/>
      <c r="AL23" s="117"/>
      <c r="AM23" s="122"/>
      <c r="AN23" s="122"/>
      <c r="AO23" s="117"/>
      <c r="AP23" s="122"/>
      <c r="AQ23" s="122"/>
      <c r="AR23" s="237"/>
    </row>
    <row r="24" spans="1:44" ht="46.5" customHeight="1" thickBot="1">
      <c r="A24" s="717"/>
      <c r="B24" s="718"/>
      <c r="C24" s="718"/>
      <c r="D24" s="220" t="s">
        <v>43</v>
      </c>
      <c r="E24" s="241"/>
      <c r="F24" s="241"/>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232"/>
      <c r="AJ24" s="196"/>
      <c r="AK24" s="196"/>
      <c r="AL24" s="196"/>
      <c r="AM24" s="196"/>
      <c r="AN24" s="196"/>
      <c r="AO24" s="196"/>
      <c r="AP24" s="196"/>
      <c r="AQ24" s="196"/>
      <c r="AR24" s="242"/>
    </row>
    <row r="25" spans="1:44" ht="24" customHeight="1">
      <c r="A25" s="792" t="s">
        <v>290</v>
      </c>
      <c r="B25" s="793"/>
      <c r="C25" s="793"/>
      <c r="D25" s="240" t="s">
        <v>41</v>
      </c>
      <c r="E25" s="374">
        <f>E26+E27+E28+E30+E31</f>
        <v>923270.5</v>
      </c>
      <c r="F25" s="374">
        <f t="shared" ref="F25:AP25" si="66">F26+F27+F28+F30+F31</f>
        <v>733720</v>
      </c>
      <c r="G25" s="375">
        <f>F25/E25</f>
        <v>0.79469667881731298</v>
      </c>
      <c r="H25" s="374">
        <f t="shared" si="66"/>
        <v>0</v>
      </c>
      <c r="I25" s="374">
        <f t="shared" si="66"/>
        <v>0</v>
      </c>
      <c r="J25" s="374" t="e">
        <f t="shared" si="66"/>
        <v>#DIV/0!</v>
      </c>
      <c r="K25" s="374">
        <f t="shared" si="66"/>
        <v>0</v>
      </c>
      <c r="L25" s="374">
        <f t="shared" si="66"/>
        <v>0</v>
      </c>
      <c r="M25" s="374" t="e">
        <f t="shared" si="66"/>
        <v>#DIV/0!</v>
      </c>
      <c r="N25" s="374">
        <f t="shared" si="66"/>
        <v>0</v>
      </c>
      <c r="O25" s="374">
        <f t="shared" si="66"/>
        <v>0</v>
      </c>
      <c r="P25" s="374" t="e">
        <f t="shared" si="66"/>
        <v>#DIV/0!</v>
      </c>
      <c r="Q25" s="374">
        <f t="shared" si="66"/>
        <v>0</v>
      </c>
      <c r="R25" s="374">
        <f t="shared" si="66"/>
        <v>0</v>
      </c>
      <c r="S25" s="374" t="e">
        <f t="shared" si="66"/>
        <v>#DIV/0!</v>
      </c>
      <c r="T25" s="374">
        <f t="shared" si="66"/>
        <v>0</v>
      </c>
      <c r="U25" s="374">
        <f t="shared" si="66"/>
        <v>0</v>
      </c>
      <c r="V25" s="374" t="e">
        <f t="shared" si="66"/>
        <v>#DIV/0!</v>
      </c>
      <c r="W25" s="374">
        <f t="shared" si="66"/>
        <v>0</v>
      </c>
      <c r="X25" s="374">
        <f t="shared" si="66"/>
        <v>0</v>
      </c>
      <c r="Y25" s="374" t="e">
        <f t="shared" si="66"/>
        <v>#DIV/0!</v>
      </c>
      <c r="Z25" s="374">
        <f t="shared" si="66"/>
        <v>0</v>
      </c>
      <c r="AA25" s="374">
        <f t="shared" si="66"/>
        <v>0</v>
      </c>
      <c r="AB25" s="374" t="e">
        <f t="shared" si="66"/>
        <v>#DIV/0!</v>
      </c>
      <c r="AC25" s="374">
        <f t="shared" si="66"/>
        <v>0</v>
      </c>
      <c r="AD25" s="374">
        <f t="shared" si="66"/>
        <v>0</v>
      </c>
      <c r="AE25" s="374" t="e">
        <f t="shared" si="66"/>
        <v>#DIV/0!</v>
      </c>
      <c r="AF25" s="374">
        <f t="shared" si="66"/>
        <v>0</v>
      </c>
      <c r="AG25" s="374">
        <f t="shared" si="66"/>
        <v>0</v>
      </c>
      <c r="AH25" s="374" t="e">
        <f t="shared" si="66"/>
        <v>#DIV/0!</v>
      </c>
      <c r="AI25" s="374">
        <f t="shared" si="66"/>
        <v>537304.6</v>
      </c>
      <c r="AJ25" s="374">
        <f>AJ26+AJ27+AJ28</f>
        <v>537304.6</v>
      </c>
      <c r="AK25" s="391">
        <f t="shared" ref="AK25" si="67">AJ25/AI25</f>
        <v>1</v>
      </c>
      <c r="AL25" s="374">
        <f t="shared" si="66"/>
        <v>64252.899999999994</v>
      </c>
      <c r="AM25" s="374">
        <f t="shared" si="66"/>
        <v>29078.7</v>
      </c>
      <c r="AN25" s="391">
        <f t="shared" ref="AN25" si="68">AM25/AL25</f>
        <v>0.45256634330901802</v>
      </c>
      <c r="AO25" s="374">
        <f t="shared" si="66"/>
        <v>321713</v>
      </c>
      <c r="AP25" s="374">
        <f t="shared" si="66"/>
        <v>167336.70000000001</v>
      </c>
      <c r="AQ25" s="375">
        <f>AP25/AO25</f>
        <v>0.52014279808400654</v>
      </c>
      <c r="AR25" s="238"/>
    </row>
    <row r="26" spans="1:44" ht="47.25" customHeight="1">
      <c r="A26" s="715"/>
      <c r="B26" s="716"/>
      <c r="C26" s="716"/>
      <c r="D26" s="301" t="s">
        <v>37</v>
      </c>
      <c r="E26" s="211">
        <f>E9</f>
        <v>4533.3</v>
      </c>
      <c r="F26" s="212">
        <f t="shared" ref="F26:AH26" si="69">F9</f>
        <v>4533.3</v>
      </c>
      <c r="G26" s="376">
        <f t="shared" ref="G26:G31" si="70">F26/E26</f>
        <v>1</v>
      </c>
      <c r="H26" s="378">
        <f t="shared" si="69"/>
        <v>0</v>
      </c>
      <c r="I26" s="378">
        <f t="shared" si="69"/>
        <v>0</v>
      </c>
      <c r="J26" s="378" t="e">
        <f t="shared" si="69"/>
        <v>#DIV/0!</v>
      </c>
      <c r="K26" s="378">
        <f t="shared" si="69"/>
        <v>0</v>
      </c>
      <c r="L26" s="378">
        <f t="shared" si="69"/>
        <v>0</v>
      </c>
      <c r="M26" s="378" t="e">
        <f t="shared" si="69"/>
        <v>#DIV/0!</v>
      </c>
      <c r="N26" s="378">
        <f t="shared" si="69"/>
        <v>0</v>
      </c>
      <c r="O26" s="378">
        <f t="shared" si="69"/>
        <v>0</v>
      </c>
      <c r="P26" s="378" t="e">
        <f t="shared" si="69"/>
        <v>#DIV/0!</v>
      </c>
      <c r="Q26" s="378">
        <f t="shared" si="69"/>
        <v>0</v>
      </c>
      <c r="R26" s="378">
        <f t="shared" si="69"/>
        <v>0</v>
      </c>
      <c r="S26" s="378" t="e">
        <f t="shared" si="69"/>
        <v>#DIV/0!</v>
      </c>
      <c r="T26" s="378">
        <f t="shared" si="69"/>
        <v>0</v>
      </c>
      <c r="U26" s="378">
        <f t="shared" si="69"/>
        <v>0</v>
      </c>
      <c r="V26" s="378" t="e">
        <f t="shared" si="69"/>
        <v>#DIV/0!</v>
      </c>
      <c r="W26" s="378">
        <f t="shared" si="69"/>
        <v>0</v>
      </c>
      <c r="X26" s="378">
        <f t="shared" si="69"/>
        <v>0</v>
      </c>
      <c r="Y26" s="378" t="e">
        <f t="shared" si="69"/>
        <v>#DIV/0!</v>
      </c>
      <c r="Z26" s="378">
        <f t="shared" si="69"/>
        <v>0</v>
      </c>
      <c r="AA26" s="378">
        <f t="shared" si="69"/>
        <v>0</v>
      </c>
      <c r="AB26" s="378" t="e">
        <f t="shared" si="69"/>
        <v>#DIV/0!</v>
      </c>
      <c r="AC26" s="378">
        <f t="shared" si="69"/>
        <v>0</v>
      </c>
      <c r="AD26" s="378">
        <f t="shared" si="69"/>
        <v>0</v>
      </c>
      <c r="AE26" s="378" t="e">
        <f t="shared" si="69"/>
        <v>#DIV/0!</v>
      </c>
      <c r="AF26" s="378">
        <f t="shared" si="69"/>
        <v>0</v>
      </c>
      <c r="AG26" s="378">
        <f t="shared" si="69"/>
        <v>0</v>
      </c>
      <c r="AH26" s="378" t="e">
        <f t="shared" si="69"/>
        <v>#DIV/0!</v>
      </c>
      <c r="AI26" s="210">
        <f>AI9</f>
        <v>4455.1000000000004</v>
      </c>
      <c r="AJ26" s="210">
        <f>AJ9</f>
        <v>4455.1000000000004</v>
      </c>
      <c r="AK26" s="376">
        <f t="shared" ref="AK26:AK29" si="71">AJ26/AI26</f>
        <v>1</v>
      </c>
      <c r="AL26" s="210">
        <f t="shared" ref="AL26:AP26" si="72">AL9</f>
        <v>0</v>
      </c>
      <c r="AM26" s="210">
        <f t="shared" si="72"/>
        <v>0</v>
      </c>
      <c r="AN26" s="379" t="e">
        <f t="shared" ref="AN26:AN31" si="73">AM26/AL26</f>
        <v>#DIV/0!</v>
      </c>
      <c r="AO26" s="210">
        <f t="shared" si="72"/>
        <v>78.2</v>
      </c>
      <c r="AP26" s="210">
        <f t="shared" si="72"/>
        <v>78.2</v>
      </c>
      <c r="AQ26" s="269">
        <f t="shared" ref="AQ26:AQ31" si="74">AP26/AO26</f>
        <v>1</v>
      </c>
      <c r="AR26" s="238"/>
    </row>
    <row r="27" spans="1:44" ht="66" customHeight="1">
      <c r="A27" s="715"/>
      <c r="B27" s="716"/>
      <c r="C27" s="716"/>
      <c r="D27" s="301" t="s">
        <v>2</v>
      </c>
      <c r="E27" s="211">
        <f>E10</f>
        <v>130730.7</v>
      </c>
      <c r="F27" s="212">
        <f>F10</f>
        <v>130696.6</v>
      </c>
      <c r="G27" s="376">
        <f t="shared" si="70"/>
        <v>0.99973915843791861</v>
      </c>
      <c r="H27" s="212">
        <f t="shared" ref="H27" si="75">H10</f>
        <v>0</v>
      </c>
      <c r="I27" s="212">
        <f>H258+I348</f>
        <v>0</v>
      </c>
      <c r="J27" s="212" t="e">
        <f t="shared" ref="J27:K27" si="76">J10</f>
        <v>#DIV/0!</v>
      </c>
      <c r="K27" s="212">
        <f t="shared" si="76"/>
        <v>0</v>
      </c>
      <c r="L27" s="212">
        <f>K258+L348</f>
        <v>0</v>
      </c>
      <c r="M27" s="212" t="e">
        <f>M10</f>
        <v>#DIV/0!</v>
      </c>
      <c r="N27" s="212">
        <f>N10</f>
        <v>0</v>
      </c>
      <c r="O27" s="212">
        <f>N258+O348</f>
        <v>0</v>
      </c>
      <c r="P27" s="212" t="e">
        <f t="shared" ref="P27:Q27" si="77">P10</f>
        <v>#DIV/0!</v>
      </c>
      <c r="Q27" s="212">
        <f t="shared" si="77"/>
        <v>0</v>
      </c>
      <c r="R27" s="212">
        <f>Q258+R348</f>
        <v>0</v>
      </c>
      <c r="S27" s="212" t="e">
        <f t="shared" ref="S27:AP27" si="78">S10</f>
        <v>#DIV/0!</v>
      </c>
      <c r="T27" s="212">
        <f t="shared" si="78"/>
        <v>0</v>
      </c>
      <c r="U27" s="212">
        <f>T258+U348</f>
        <v>0</v>
      </c>
      <c r="V27" s="212" t="e">
        <f t="shared" si="78"/>
        <v>#DIV/0!</v>
      </c>
      <c r="W27" s="212">
        <f t="shared" si="78"/>
        <v>0</v>
      </c>
      <c r="X27" s="212">
        <f>W258+X348</f>
        <v>0</v>
      </c>
      <c r="Y27" s="212" t="e">
        <f t="shared" si="78"/>
        <v>#DIV/0!</v>
      </c>
      <c r="Z27" s="212">
        <f t="shared" si="78"/>
        <v>0</v>
      </c>
      <c r="AA27" s="212">
        <f>Z258+AA348</f>
        <v>0</v>
      </c>
      <c r="AB27" s="212" t="e">
        <f t="shared" si="78"/>
        <v>#DIV/0!</v>
      </c>
      <c r="AC27" s="212">
        <f t="shared" si="78"/>
        <v>0</v>
      </c>
      <c r="AD27" s="212">
        <f>AC258+AD348</f>
        <v>0</v>
      </c>
      <c r="AE27" s="212" t="e">
        <f t="shared" si="78"/>
        <v>#DIV/0!</v>
      </c>
      <c r="AF27" s="212">
        <f t="shared" si="78"/>
        <v>0</v>
      </c>
      <c r="AG27" s="212">
        <f>AF258+AG348</f>
        <v>0</v>
      </c>
      <c r="AH27" s="212" t="e">
        <f t="shared" si="78"/>
        <v>#DIV/0!</v>
      </c>
      <c r="AI27" s="210">
        <f t="shared" si="78"/>
        <v>109661.8</v>
      </c>
      <c r="AJ27" s="210">
        <f>AJ10</f>
        <v>109661.8</v>
      </c>
      <c r="AK27" s="376">
        <f t="shared" si="71"/>
        <v>1</v>
      </c>
      <c r="AL27" s="210">
        <f t="shared" si="78"/>
        <v>11231.2</v>
      </c>
      <c r="AM27" s="210">
        <f t="shared" si="78"/>
        <v>11231.2</v>
      </c>
      <c r="AN27" s="376">
        <f t="shared" si="73"/>
        <v>1</v>
      </c>
      <c r="AO27" s="210">
        <f t="shared" si="78"/>
        <v>9837.7000000000007</v>
      </c>
      <c r="AP27" s="210">
        <f t="shared" si="78"/>
        <v>9803.6</v>
      </c>
      <c r="AQ27" s="278">
        <f t="shared" si="74"/>
        <v>0.99653374264309746</v>
      </c>
      <c r="AR27" s="238"/>
    </row>
    <row r="28" spans="1:44" ht="28.5" customHeight="1">
      <c r="A28" s="715"/>
      <c r="B28" s="716"/>
      <c r="C28" s="716"/>
      <c r="D28" s="328" t="s">
        <v>285</v>
      </c>
      <c r="E28" s="381">
        <f>E11</f>
        <v>788006.5</v>
      </c>
      <c r="F28" s="212">
        <f>F11</f>
        <v>598490.1</v>
      </c>
      <c r="G28" s="380">
        <f t="shared" si="70"/>
        <v>0.75949893814327674</v>
      </c>
      <c r="H28" s="212">
        <f t="shared" ref="H28" si="79">H11</f>
        <v>0</v>
      </c>
      <c r="I28" s="212">
        <f>H259+I349</f>
        <v>0</v>
      </c>
      <c r="J28" s="212" t="e">
        <f t="shared" ref="J28:K28" si="80">J11</f>
        <v>#DIV/0!</v>
      </c>
      <c r="K28" s="212">
        <f t="shared" si="80"/>
        <v>0</v>
      </c>
      <c r="L28" s="212">
        <f>K259+L349</f>
        <v>0</v>
      </c>
      <c r="M28" s="212" t="e">
        <f>M11</f>
        <v>#DIV/0!</v>
      </c>
      <c r="N28" s="212">
        <f>N11</f>
        <v>0</v>
      </c>
      <c r="O28" s="212">
        <f>N259+O349</f>
        <v>0</v>
      </c>
      <c r="P28" s="212" t="e">
        <f t="shared" ref="P28:Q28" si="81">P11</f>
        <v>#DIV/0!</v>
      </c>
      <c r="Q28" s="212">
        <f t="shared" si="81"/>
        <v>0</v>
      </c>
      <c r="R28" s="212">
        <f>Q259+R349</f>
        <v>0</v>
      </c>
      <c r="S28" s="212" t="e">
        <f t="shared" ref="S28:AM28" si="82">S11</f>
        <v>#DIV/0!</v>
      </c>
      <c r="T28" s="212">
        <f t="shared" si="82"/>
        <v>0</v>
      </c>
      <c r="U28" s="212">
        <f>T259+U349</f>
        <v>0</v>
      </c>
      <c r="V28" s="212" t="e">
        <f t="shared" si="82"/>
        <v>#DIV/0!</v>
      </c>
      <c r="W28" s="212">
        <f t="shared" si="82"/>
        <v>0</v>
      </c>
      <c r="X28" s="212">
        <f>W259+X349</f>
        <v>0</v>
      </c>
      <c r="Y28" s="212" t="e">
        <f t="shared" si="82"/>
        <v>#DIV/0!</v>
      </c>
      <c r="Z28" s="212">
        <f t="shared" si="82"/>
        <v>0</v>
      </c>
      <c r="AA28" s="212">
        <f>Z259+AA349</f>
        <v>0</v>
      </c>
      <c r="AB28" s="212" t="e">
        <f t="shared" si="82"/>
        <v>#DIV/0!</v>
      </c>
      <c r="AC28" s="212">
        <f t="shared" si="82"/>
        <v>0</v>
      </c>
      <c r="AD28" s="212">
        <f>AC259+AD349</f>
        <v>0</v>
      </c>
      <c r="AE28" s="212" t="e">
        <f t="shared" si="82"/>
        <v>#DIV/0!</v>
      </c>
      <c r="AF28" s="212">
        <f t="shared" si="82"/>
        <v>0</v>
      </c>
      <c r="AG28" s="212">
        <f>AF259+AG349</f>
        <v>0</v>
      </c>
      <c r="AH28" s="212" t="e">
        <f t="shared" si="82"/>
        <v>#DIV/0!</v>
      </c>
      <c r="AI28" s="210">
        <f t="shared" si="82"/>
        <v>423187.7</v>
      </c>
      <c r="AJ28" s="210">
        <f>AJ11</f>
        <v>423187.7</v>
      </c>
      <c r="AK28" s="376">
        <f t="shared" si="71"/>
        <v>1</v>
      </c>
      <c r="AL28" s="212">
        <f t="shared" si="82"/>
        <v>53021.7</v>
      </c>
      <c r="AM28" s="212">
        <f t="shared" si="82"/>
        <v>17847.5</v>
      </c>
      <c r="AN28" s="376">
        <f t="shared" si="73"/>
        <v>0.33660746449095374</v>
      </c>
      <c r="AO28" s="212">
        <f>AO11</f>
        <v>311797.09999999998</v>
      </c>
      <c r="AP28" s="212">
        <f>AP11</f>
        <v>157454.90000000002</v>
      </c>
      <c r="AQ28" s="269">
        <f t="shared" si="74"/>
        <v>0.50499154738770835</v>
      </c>
      <c r="AR28" s="238"/>
    </row>
    <row r="29" spans="1:44" ht="111" customHeight="1">
      <c r="A29" s="715"/>
      <c r="B29" s="716"/>
      <c r="C29" s="716"/>
      <c r="D29" s="158" t="s">
        <v>291</v>
      </c>
      <c r="E29" s="211">
        <f t="shared" ref="E29:F31" si="83">E14</f>
        <v>728.4</v>
      </c>
      <c r="F29" s="212">
        <f t="shared" si="83"/>
        <v>728.4</v>
      </c>
      <c r="G29" s="376">
        <f t="shared" si="70"/>
        <v>1</v>
      </c>
      <c r="H29" s="212">
        <f t="shared" ref="H29" si="84">H14</f>
        <v>0</v>
      </c>
      <c r="I29" s="212">
        <f>H260+I350</f>
        <v>0</v>
      </c>
      <c r="J29" s="212" t="e">
        <f t="shared" ref="J29:K29" si="85">J14</f>
        <v>#DIV/0!</v>
      </c>
      <c r="K29" s="212">
        <f t="shared" si="85"/>
        <v>0</v>
      </c>
      <c r="L29" s="212">
        <f>K260+L350</f>
        <v>0</v>
      </c>
      <c r="M29" s="212" t="e">
        <f t="shared" ref="M29:N31" si="86">M14</f>
        <v>#DIV/0!</v>
      </c>
      <c r="N29" s="212">
        <f t="shared" si="86"/>
        <v>0</v>
      </c>
      <c r="O29" s="212">
        <f>N260+O350</f>
        <v>0</v>
      </c>
      <c r="P29" s="212" t="e">
        <f t="shared" ref="P29:Q29" si="87">P14</f>
        <v>#DIV/0!</v>
      </c>
      <c r="Q29" s="212">
        <f t="shared" si="87"/>
        <v>0</v>
      </c>
      <c r="R29" s="212">
        <f>Q260+R350</f>
        <v>0</v>
      </c>
      <c r="S29" s="212" t="e">
        <f t="shared" ref="S29:AO29" si="88">S14</f>
        <v>#DIV/0!</v>
      </c>
      <c r="T29" s="212">
        <f t="shared" si="88"/>
        <v>0</v>
      </c>
      <c r="U29" s="212">
        <f>T260+U350</f>
        <v>0</v>
      </c>
      <c r="V29" s="212" t="e">
        <f t="shared" si="88"/>
        <v>#DIV/0!</v>
      </c>
      <c r="W29" s="212">
        <f t="shared" si="88"/>
        <v>0</v>
      </c>
      <c r="X29" s="212">
        <f>W260+X350</f>
        <v>0</v>
      </c>
      <c r="Y29" s="212" t="e">
        <f t="shared" si="88"/>
        <v>#DIV/0!</v>
      </c>
      <c r="Z29" s="212">
        <f t="shared" si="88"/>
        <v>0</v>
      </c>
      <c r="AA29" s="212">
        <f>Z260+AA350</f>
        <v>0</v>
      </c>
      <c r="AB29" s="212" t="e">
        <f t="shared" si="88"/>
        <v>#DIV/0!</v>
      </c>
      <c r="AC29" s="212">
        <f t="shared" si="88"/>
        <v>0</v>
      </c>
      <c r="AD29" s="212">
        <f>AC260+AD350</f>
        <v>0</v>
      </c>
      <c r="AE29" s="212" t="e">
        <f t="shared" si="88"/>
        <v>#DIV/0!</v>
      </c>
      <c r="AF29" s="212">
        <f t="shared" si="88"/>
        <v>0</v>
      </c>
      <c r="AG29" s="212">
        <f>AF260+AG350</f>
        <v>0</v>
      </c>
      <c r="AH29" s="212" t="e">
        <f t="shared" si="88"/>
        <v>#DIV/0!</v>
      </c>
      <c r="AI29" s="210">
        <f t="shared" si="88"/>
        <v>728.4</v>
      </c>
      <c r="AJ29" s="212">
        <f>AJ14</f>
        <v>728.4</v>
      </c>
      <c r="AK29" s="376">
        <f t="shared" si="71"/>
        <v>1</v>
      </c>
      <c r="AL29" s="212">
        <f t="shared" si="88"/>
        <v>0</v>
      </c>
      <c r="AM29" s="212"/>
      <c r="AN29" s="390" t="e">
        <f t="shared" si="73"/>
        <v>#DIV/0!</v>
      </c>
      <c r="AO29" s="212">
        <f t="shared" si="88"/>
        <v>0</v>
      </c>
      <c r="AP29" s="212"/>
      <c r="AQ29" s="390" t="e">
        <f t="shared" si="74"/>
        <v>#DIV/0!</v>
      </c>
      <c r="AR29" s="238"/>
    </row>
    <row r="30" spans="1:44" ht="39.75" customHeight="1">
      <c r="A30" s="715"/>
      <c r="B30" s="716"/>
      <c r="C30" s="716"/>
      <c r="D30" s="328" t="s">
        <v>286</v>
      </c>
      <c r="E30" s="382">
        <f t="shared" si="83"/>
        <v>0</v>
      </c>
      <c r="F30" s="378">
        <f t="shared" si="83"/>
        <v>0</v>
      </c>
      <c r="G30" s="390" t="e">
        <f t="shared" si="70"/>
        <v>#DIV/0!</v>
      </c>
      <c r="H30" s="549">
        <f t="shared" ref="H30" si="89">H15</f>
        <v>0</v>
      </c>
      <c r="I30" s="549">
        <f>H261+I351</f>
        <v>0</v>
      </c>
      <c r="J30" s="549" t="e">
        <f t="shared" ref="J30:K30" si="90">J15</f>
        <v>#DIV/0!</v>
      </c>
      <c r="K30" s="549">
        <f t="shared" si="90"/>
        <v>0</v>
      </c>
      <c r="L30" s="549">
        <f>K261+L351</f>
        <v>0</v>
      </c>
      <c r="M30" s="549" t="e">
        <f t="shared" si="86"/>
        <v>#DIV/0!</v>
      </c>
      <c r="N30" s="549">
        <f t="shared" si="86"/>
        <v>0</v>
      </c>
      <c r="O30" s="549">
        <f>N261+O351</f>
        <v>0</v>
      </c>
      <c r="P30" s="549" t="e">
        <f t="shared" ref="P30:Q30" si="91">P15</f>
        <v>#DIV/0!</v>
      </c>
      <c r="Q30" s="549">
        <f t="shared" si="91"/>
        <v>0</v>
      </c>
      <c r="R30" s="549">
        <f>Q261+R351</f>
        <v>0</v>
      </c>
      <c r="S30" s="549" t="e">
        <f t="shared" ref="S30:AH30" si="92">S15</f>
        <v>#DIV/0!</v>
      </c>
      <c r="T30" s="549">
        <f t="shared" si="92"/>
        <v>0</v>
      </c>
      <c r="U30" s="549">
        <f>T261+U351</f>
        <v>0</v>
      </c>
      <c r="V30" s="549" t="e">
        <f t="shared" si="92"/>
        <v>#DIV/0!</v>
      </c>
      <c r="W30" s="549">
        <f t="shared" si="92"/>
        <v>0</v>
      </c>
      <c r="X30" s="549">
        <f>W261+X351</f>
        <v>0</v>
      </c>
      <c r="Y30" s="549" t="e">
        <f t="shared" si="92"/>
        <v>#DIV/0!</v>
      </c>
      <c r="Z30" s="549">
        <f t="shared" si="92"/>
        <v>0</v>
      </c>
      <c r="AA30" s="549">
        <f>Z261+AA351</f>
        <v>0</v>
      </c>
      <c r="AB30" s="549" t="e">
        <f t="shared" si="92"/>
        <v>#DIV/0!</v>
      </c>
      <c r="AC30" s="549">
        <f t="shared" si="92"/>
        <v>0</v>
      </c>
      <c r="AD30" s="549">
        <f>AC261+AD351</f>
        <v>0</v>
      </c>
      <c r="AE30" s="549" t="e">
        <f t="shared" si="92"/>
        <v>#DIV/0!</v>
      </c>
      <c r="AF30" s="549">
        <f t="shared" si="92"/>
        <v>0</v>
      </c>
      <c r="AG30" s="549">
        <f>AF261+AG351</f>
        <v>0</v>
      </c>
      <c r="AH30" s="549" t="e">
        <f t="shared" si="92"/>
        <v>#DIV/0!</v>
      </c>
      <c r="AI30" s="285">
        <f t="shared" ref="AI30:AO30" si="93">AI15</f>
        <v>0</v>
      </c>
      <c r="AJ30" s="549">
        <v>0</v>
      </c>
      <c r="AK30" s="390" t="e">
        <f t="shared" ref="AK30:AK31" si="94">AJ30/AI30</f>
        <v>#DIV/0!</v>
      </c>
      <c r="AL30" s="549">
        <f t="shared" si="93"/>
        <v>0</v>
      </c>
      <c r="AM30" s="549">
        <v>0</v>
      </c>
      <c r="AN30" s="390" t="e">
        <f t="shared" si="73"/>
        <v>#DIV/0!</v>
      </c>
      <c r="AO30" s="549">
        <f t="shared" si="93"/>
        <v>0</v>
      </c>
      <c r="AP30" s="549">
        <f>AO261+AP351</f>
        <v>0</v>
      </c>
      <c r="AQ30" s="390" t="e">
        <f t="shared" si="74"/>
        <v>#DIV/0!</v>
      </c>
      <c r="AR30" s="238"/>
    </row>
    <row r="31" spans="1:44" ht="43.5" customHeight="1" thickBot="1">
      <c r="A31" s="717"/>
      <c r="B31" s="718"/>
      <c r="C31" s="718"/>
      <c r="D31" s="363" t="s">
        <v>43</v>
      </c>
      <c r="E31" s="383">
        <f t="shared" si="83"/>
        <v>0</v>
      </c>
      <c r="F31" s="384">
        <f t="shared" si="83"/>
        <v>0</v>
      </c>
      <c r="G31" s="556" t="e">
        <f t="shared" si="70"/>
        <v>#DIV/0!</v>
      </c>
      <c r="H31" s="338">
        <f>H16</f>
        <v>0</v>
      </c>
      <c r="I31" s="338">
        <f>H262+I352</f>
        <v>0</v>
      </c>
      <c r="J31" s="338" t="e">
        <f>J16</f>
        <v>#DIV/0!</v>
      </c>
      <c r="K31" s="338">
        <f>K16</f>
        <v>0</v>
      </c>
      <c r="L31" s="338">
        <f>K262+L352</f>
        <v>0</v>
      </c>
      <c r="M31" s="338" t="e">
        <f t="shared" si="86"/>
        <v>#DIV/0!</v>
      </c>
      <c r="N31" s="338">
        <f t="shared" si="86"/>
        <v>0</v>
      </c>
      <c r="O31" s="338">
        <f>N262+O352</f>
        <v>0</v>
      </c>
      <c r="P31" s="338" t="e">
        <f t="shared" ref="P31:Q31" si="95">P16</f>
        <v>#DIV/0!</v>
      </c>
      <c r="Q31" s="338">
        <f t="shared" si="95"/>
        <v>0</v>
      </c>
      <c r="R31" s="338">
        <f>Q262+R352</f>
        <v>0</v>
      </c>
      <c r="S31" s="338" t="e">
        <f t="shared" ref="S31" si="96">S16</f>
        <v>#DIV/0!</v>
      </c>
      <c r="T31" s="338">
        <f>T16</f>
        <v>0</v>
      </c>
      <c r="U31" s="338">
        <f>T262+U352</f>
        <v>0</v>
      </c>
      <c r="V31" s="338" t="e">
        <f>V16</f>
        <v>#DIV/0!</v>
      </c>
      <c r="W31" s="338">
        <f>W16</f>
        <v>0</v>
      </c>
      <c r="X31" s="338">
        <f>W262+X352</f>
        <v>0</v>
      </c>
      <c r="Y31" s="338" t="e">
        <f>Y16</f>
        <v>#DIV/0!</v>
      </c>
      <c r="Z31" s="338">
        <f>Z16</f>
        <v>0</v>
      </c>
      <c r="AA31" s="338">
        <f>Z262+AA352</f>
        <v>0</v>
      </c>
      <c r="AB31" s="338" t="e">
        <f>AB16</f>
        <v>#DIV/0!</v>
      </c>
      <c r="AC31" s="338">
        <f>AC16</f>
        <v>0</v>
      </c>
      <c r="AD31" s="338">
        <f>AC262+AD352</f>
        <v>0</v>
      </c>
      <c r="AE31" s="338" t="e">
        <f>AE16</f>
        <v>#DIV/0!</v>
      </c>
      <c r="AF31" s="338">
        <f>AF16</f>
        <v>0</v>
      </c>
      <c r="AG31" s="338">
        <f>AF262+AG352</f>
        <v>0</v>
      </c>
      <c r="AH31" s="338" t="e">
        <f>AH16</f>
        <v>#DIV/0!</v>
      </c>
      <c r="AI31" s="340">
        <f>AI16</f>
        <v>0</v>
      </c>
      <c r="AJ31" s="338">
        <f>AI262+AJ352</f>
        <v>0</v>
      </c>
      <c r="AK31" s="556" t="e">
        <f t="shared" si="94"/>
        <v>#DIV/0!</v>
      </c>
      <c r="AL31" s="338">
        <f>AL16</f>
        <v>0</v>
      </c>
      <c r="AM31" s="338">
        <f>AL262+AM352</f>
        <v>0</v>
      </c>
      <c r="AN31" s="556" t="e">
        <f t="shared" si="73"/>
        <v>#DIV/0!</v>
      </c>
      <c r="AO31" s="338">
        <f>AO16</f>
        <v>0</v>
      </c>
      <c r="AP31" s="338">
        <f>AO262+AP352</f>
        <v>0</v>
      </c>
      <c r="AQ31" s="556" t="e">
        <f t="shared" si="74"/>
        <v>#DIV/0!</v>
      </c>
      <c r="AR31" s="239"/>
    </row>
    <row r="32" spans="1:44" s="107" customFormat="1" ht="63.75" customHeight="1">
      <c r="A32" s="705" t="s">
        <v>324</v>
      </c>
      <c r="B32" s="705"/>
      <c r="C32" s="705"/>
      <c r="D32" s="705"/>
      <c r="E32" s="705"/>
      <c r="F32" s="705"/>
      <c r="G32" s="705"/>
      <c r="H32" s="705"/>
      <c r="I32" s="705"/>
      <c r="J32" s="705"/>
      <c r="K32" s="705"/>
      <c r="L32" s="705"/>
      <c r="M32" s="705"/>
      <c r="N32" s="705"/>
      <c r="O32" s="705"/>
      <c r="P32" s="705"/>
      <c r="Q32" s="705"/>
      <c r="R32" s="705"/>
      <c r="S32" s="705"/>
      <c r="T32" s="705"/>
      <c r="U32" s="705"/>
      <c r="V32" s="705"/>
      <c r="W32" s="705"/>
      <c r="X32" s="705"/>
      <c r="Y32" s="705"/>
      <c r="Z32" s="705"/>
      <c r="AA32" s="705"/>
      <c r="AB32" s="705"/>
      <c r="AC32" s="705"/>
      <c r="AD32" s="705"/>
      <c r="AE32" s="705"/>
      <c r="AF32" s="705"/>
      <c r="AG32" s="705"/>
      <c r="AH32" s="705"/>
      <c r="AI32" s="705"/>
      <c r="AJ32" s="705"/>
      <c r="AK32" s="705"/>
      <c r="AL32" s="705"/>
      <c r="AM32" s="705"/>
      <c r="AN32" s="705"/>
      <c r="AO32" s="705"/>
      <c r="AP32" s="705"/>
      <c r="AQ32" s="705"/>
      <c r="AR32" s="705"/>
    </row>
    <row r="33" spans="1:44" s="107" customFormat="1" ht="63.75" customHeight="1">
      <c r="A33" s="842" t="s">
        <v>325</v>
      </c>
      <c r="B33" s="842"/>
      <c r="C33" s="842"/>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c r="AH33" s="842"/>
      <c r="AI33" s="842"/>
      <c r="AJ33" s="842"/>
      <c r="AK33" s="842"/>
      <c r="AL33" s="842"/>
      <c r="AM33" s="842"/>
      <c r="AN33" s="842"/>
      <c r="AO33" s="842"/>
      <c r="AP33" s="842"/>
      <c r="AQ33" s="842"/>
      <c r="AR33" s="842"/>
    </row>
    <row r="34" spans="1:44" s="107" customFormat="1" ht="63.75" customHeight="1" thickBot="1">
      <c r="A34" s="843" t="s">
        <v>326</v>
      </c>
      <c r="B34" s="844"/>
      <c r="C34" s="844"/>
      <c r="D34" s="844"/>
      <c r="E34" s="844"/>
      <c r="F34" s="844"/>
      <c r="G34" s="844"/>
      <c r="H34" s="844"/>
      <c r="I34" s="844"/>
      <c r="J34" s="844"/>
      <c r="K34" s="844"/>
      <c r="L34" s="844"/>
      <c r="M34" s="844"/>
      <c r="N34" s="844"/>
      <c r="O34" s="844"/>
      <c r="P34" s="844"/>
      <c r="Q34" s="844"/>
      <c r="R34" s="844"/>
      <c r="S34" s="844"/>
      <c r="T34" s="844"/>
      <c r="U34" s="844"/>
      <c r="V34" s="844"/>
      <c r="W34" s="844"/>
      <c r="X34" s="844"/>
      <c r="Y34" s="844"/>
      <c r="Z34" s="844"/>
      <c r="AA34" s="844"/>
      <c r="AB34" s="844"/>
      <c r="AC34" s="844"/>
      <c r="AD34" s="844"/>
      <c r="AE34" s="844"/>
      <c r="AF34" s="844"/>
      <c r="AG34" s="844"/>
      <c r="AH34" s="844"/>
      <c r="AI34" s="844"/>
      <c r="AJ34" s="844"/>
      <c r="AK34" s="844"/>
      <c r="AL34" s="844"/>
      <c r="AM34" s="844"/>
      <c r="AN34" s="844"/>
      <c r="AO34" s="844"/>
      <c r="AP34" s="844"/>
      <c r="AQ34" s="844"/>
      <c r="AR34" s="844"/>
    </row>
    <row r="35" spans="1:44" ht="37.5" customHeight="1">
      <c r="A35" s="785" t="s">
        <v>262</v>
      </c>
      <c r="B35" s="707" t="s">
        <v>372</v>
      </c>
      <c r="C35" s="707" t="s">
        <v>373</v>
      </c>
      <c r="D35" s="219" t="s">
        <v>41</v>
      </c>
      <c r="E35" s="504">
        <f t="shared" ref="E35:E98" si="97">H35+K35+N35+Q35+T35+W35+Z35+AC35+AF35+AI35+AL35+AO35</f>
        <v>127269.00000000001</v>
      </c>
      <c r="F35" s="504">
        <f t="shared" ref="F35:F98" si="98">I35+L35+O35+R35+U35+-X35+AA35+AD35+AG35+AJ35+AM35+AP35</f>
        <v>127269.00000000001</v>
      </c>
      <c r="G35" s="505">
        <f>F35/E35</f>
        <v>1</v>
      </c>
      <c r="H35" s="504">
        <f>H36+H37+H38+H39+H40+H41</f>
        <v>0</v>
      </c>
      <c r="I35" s="504">
        <f>I36+I37+I38+I39+I40+I41</f>
        <v>0</v>
      </c>
      <c r="J35" s="506" t="e">
        <f t="shared" ref="J35:J98" si="99">I35/H35*100</f>
        <v>#DIV/0!</v>
      </c>
      <c r="K35" s="504">
        <f>K36+K37+K38+K39+K40+K41</f>
        <v>0</v>
      </c>
      <c r="L35" s="504">
        <f>L36+L37+L38+L39+L40+L41</f>
        <v>0</v>
      </c>
      <c r="M35" s="506" t="e">
        <f>L35/K35*100</f>
        <v>#DIV/0!</v>
      </c>
      <c r="N35" s="504">
        <f>N36+N37+N38+N39+N40+N41</f>
        <v>0</v>
      </c>
      <c r="O35" s="504">
        <f>O36+O37+O38+O39+O40+O41</f>
        <v>0</v>
      </c>
      <c r="P35" s="506" t="e">
        <f>O35/N35*100</f>
        <v>#DIV/0!</v>
      </c>
      <c r="Q35" s="504">
        <f>Q36+Q37+Q38+Q39+Q40+Q41</f>
        <v>0</v>
      </c>
      <c r="R35" s="504">
        <f>R36+R37+R38+R39+R40+R41</f>
        <v>0</v>
      </c>
      <c r="S35" s="506" t="e">
        <f>R35/Q35*100</f>
        <v>#DIV/0!</v>
      </c>
      <c r="T35" s="504">
        <f>T36+T37+T38+T39+T40+T41</f>
        <v>0</v>
      </c>
      <c r="U35" s="504">
        <f>U36+U37+U38+U39+U40+U41</f>
        <v>0</v>
      </c>
      <c r="V35" s="506" t="e">
        <f>U35/T35*100</f>
        <v>#DIV/0!</v>
      </c>
      <c r="W35" s="504">
        <f>W36+W37+W38+W39+W40+W41</f>
        <v>0</v>
      </c>
      <c r="X35" s="504">
        <f>X36+X37+X38+X39+X40+X41</f>
        <v>0</v>
      </c>
      <c r="Y35" s="506" t="e">
        <f>X35/W35*100</f>
        <v>#DIV/0!</v>
      </c>
      <c r="Z35" s="504">
        <f t="shared" ref="Z35:AA35" si="100">Z36+Z37+Z38+Z39+Z40+Z41</f>
        <v>0</v>
      </c>
      <c r="AA35" s="504">
        <f t="shared" si="100"/>
        <v>0</v>
      </c>
      <c r="AB35" s="506" t="e">
        <f>AA35/Z35*100</f>
        <v>#DIV/0!</v>
      </c>
      <c r="AC35" s="504">
        <f t="shared" ref="AC35:AD35" si="101">AC36+AC37+AC38+AC39+AC40+AC41</f>
        <v>0</v>
      </c>
      <c r="AD35" s="504">
        <f t="shared" si="101"/>
        <v>0</v>
      </c>
      <c r="AE35" s="506" t="e">
        <f>AD35/AC35*100</f>
        <v>#DIV/0!</v>
      </c>
      <c r="AF35" s="504">
        <f t="shared" ref="AF35:AG35" si="102">AF36+AF37+AF38+AF39+AF40+AF41</f>
        <v>0</v>
      </c>
      <c r="AG35" s="504">
        <f t="shared" si="102"/>
        <v>0</v>
      </c>
      <c r="AH35" s="506" t="e">
        <f>AG35/AF35*100</f>
        <v>#DIV/0!</v>
      </c>
      <c r="AI35" s="504">
        <f t="shared" ref="AI35:AJ35" si="103">AI36+AI37+AI38+AI39+AI40+AI41</f>
        <v>107828.8</v>
      </c>
      <c r="AJ35" s="504">
        <f t="shared" si="103"/>
        <v>107828.8</v>
      </c>
      <c r="AK35" s="507">
        <f>AJ35/AI35</f>
        <v>1</v>
      </c>
      <c r="AL35" s="504">
        <f t="shared" ref="AL35:AM35" si="104">AL36+AL37+AL38+AL39+AL40+AL41</f>
        <v>9720.1</v>
      </c>
      <c r="AM35" s="504">
        <f t="shared" si="104"/>
        <v>9720.1</v>
      </c>
      <c r="AN35" s="507">
        <f>AM35/AL35</f>
        <v>1</v>
      </c>
      <c r="AO35" s="504">
        <f>AO36+AO37+AO38+AO39+AO40+AO41</f>
        <v>9720.1</v>
      </c>
      <c r="AP35" s="504">
        <f>AP36+AP37+AP38+AP39+AP40+AP41</f>
        <v>9720.1</v>
      </c>
      <c r="AQ35" s="507">
        <f>AP35/AO35</f>
        <v>1</v>
      </c>
      <c r="AR35" s="224" t="s">
        <v>458</v>
      </c>
    </row>
    <row r="36" spans="1:44" ht="43.5" customHeight="1">
      <c r="A36" s="786"/>
      <c r="B36" s="709"/>
      <c r="C36" s="709"/>
      <c r="D36" s="166" t="s">
        <v>37</v>
      </c>
      <c r="E36" s="211">
        <f t="shared" si="97"/>
        <v>0</v>
      </c>
      <c r="F36" s="211">
        <f t="shared" si="98"/>
        <v>0</v>
      </c>
      <c r="G36" s="278" t="e">
        <f>F36/E36</f>
        <v>#DIV/0!</v>
      </c>
      <c r="H36" s="212">
        <f>H43</f>
        <v>0</v>
      </c>
      <c r="I36" s="212">
        <f>I43</f>
        <v>0</v>
      </c>
      <c r="J36" s="213" t="e">
        <f t="shared" si="99"/>
        <v>#DIV/0!</v>
      </c>
      <c r="K36" s="212">
        <f>K43</f>
        <v>0</v>
      </c>
      <c r="L36" s="212">
        <f>L43</f>
        <v>0</v>
      </c>
      <c r="M36" s="213" t="e">
        <f t="shared" ref="M36:M41" si="105">L36/K36*100</f>
        <v>#DIV/0!</v>
      </c>
      <c r="N36" s="212">
        <f>N43</f>
        <v>0</v>
      </c>
      <c r="O36" s="212">
        <f>O43</f>
        <v>0</v>
      </c>
      <c r="P36" s="213" t="e">
        <f t="shared" ref="P36:P41" si="106">O36/N36*100</f>
        <v>#DIV/0!</v>
      </c>
      <c r="Q36" s="212">
        <f>Q43</f>
        <v>0</v>
      </c>
      <c r="R36" s="212">
        <f>R43</f>
        <v>0</v>
      </c>
      <c r="S36" s="213" t="e">
        <f t="shared" ref="S36:S41" si="107">R36/Q36*100</f>
        <v>#DIV/0!</v>
      </c>
      <c r="T36" s="212">
        <f>T43</f>
        <v>0</v>
      </c>
      <c r="U36" s="212">
        <f>U43</f>
        <v>0</v>
      </c>
      <c r="V36" s="213" t="e">
        <f t="shared" ref="V36:V41" si="108">U36/T36*100</f>
        <v>#DIV/0!</v>
      </c>
      <c r="W36" s="212">
        <f>W43</f>
        <v>0</v>
      </c>
      <c r="X36" s="212">
        <f>X43</f>
        <v>0</v>
      </c>
      <c r="Y36" s="213" t="e">
        <f t="shared" ref="Y36:Y41" si="109">X36/W36*100</f>
        <v>#DIV/0!</v>
      </c>
      <c r="Z36" s="212">
        <f t="shared" ref="Z36:AA36" si="110">Z43</f>
        <v>0</v>
      </c>
      <c r="AA36" s="212">
        <f t="shared" si="110"/>
        <v>0</v>
      </c>
      <c r="AB36" s="213" t="e">
        <f t="shared" ref="AB36:AB41" si="111">AA36/Z36*100</f>
        <v>#DIV/0!</v>
      </c>
      <c r="AC36" s="212">
        <f t="shared" ref="AC36:AD36" si="112">AC43</f>
        <v>0</v>
      </c>
      <c r="AD36" s="212">
        <f t="shared" si="112"/>
        <v>0</v>
      </c>
      <c r="AE36" s="213" t="e">
        <f t="shared" ref="AE36:AE41" si="113">AD36/AC36*100</f>
        <v>#DIV/0!</v>
      </c>
      <c r="AF36" s="212">
        <f t="shared" ref="AF36:AG36" si="114">AF43</f>
        <v>0</v>
      </c>
      <c r="AG36" s="212">
        <f t="shared" si="114"/>
        <v>0</v>
      </c>
      <c r="AH36" s="213" t="e">
        <f t="shared" ref="AH36:AH41" si="115">AG36/AF36*100</f>
        <v>#DIV/0!</v>
      </c>
      <c r="AI36" s="210">
        <f t="shared" ref="AI36:AJ36" si="116">AI43</f>
        <v>0</v>
      </c>
      <c r="AJ36" s="212">
        <f t="shared" si="116"/>
        <v>0</v>
      </c>
      <c r="AK36" s="213" t="e">
        <f t="shared" ref="AK36:AK41" si="117">AJ36/AI36*100</f>
        <v>#DIV/0!</v>
      </c>
      <c r="AL36" s="212">
        <f t="shared" ref="AL36:AM36" si="118">AL43</f>
        <v>0</v>
      </c>
      <c r="AM36" s="212">
        <f t="shared" si="118"/>
        <v>0</v>
      </c>
      <c r="AN36" s="213" t="e">
        <f t="shared" ref="AN36:AN41" si="119">AM36/AL36*100</f>
        <v>#DIV/0!</v>
      </c>
      <c r="AO36" s="212">
        <f>AO43</f>
        <v>0</v>
      </c>
      <c r="AP36" s="212">
        <f>AP43</f>
        <v>0</v>
      </c>
      <c r="AQ36" s="390" t="e">
        <f t="shared" ref="AQ36:AQ41" si="120">AP36/AO36*100</f>
        <v>#DIV/0!</v>
      </c>
      <c r="AR36" s="201"/>
    </row>
    <row r="37" spans="1:44" ht="63.75" customHeight="1">
      <c r="A37" s="786"/>
      <c r="B37" s="709"/>
      <c r="C37" s="709"/>
      <c r="D37" s="327" t="s">
        <v>2</v>
      </c>
      <c r="E37" s="393">
        <f t="shared" si="97"/>
        <v>127269.00000000001</v>
      </c>
      <c r="F37" s="393">
        <f t="shared" si="98"/>
        <v>127269.00000000001</v>
      </c>
      <c r="G37" s="398">
        <f>F37/E37</f>
        <v>1</v>
      </c>
      <c r="H37" s="395">
        <f t="shared" ref="H37:I41" si="121">H44</f>
        <v>0</v>
      </c>
      <c r="I37" s="395">
        <f t="shared" si="121"/>
        <v>0</v>
      </c>
      <c r="J37" s="396" t="e">
        <f t="shared" si="99"/>
        <v>#DIV/0!</v>
      </c>
      <c r="K37" s="395">
        <f t="shared" ref="K37:L37" si="122">K44</f>
        <v>0</v>
      </c>
      <c r="L37" s="395">
        <f t="shared" si="122"/>
        <v>0</v>
      </c>
      <c r="M37" s="396" t="e">
        <f t="shared" si="105"/>
        <v>#DIV/0!</v>
      </c>
      <c r="N37" s="395">
        <f t="shared" ref="N37:O37" si="123">N44</f>
        <v>0</v>
      </c>
      <c r="O37" s="395">
        <f t="shared" si="123"/>
        <v>0</v>
      </c>
      <c r="P37" s="396" t="e">
        <f t="shared" si="106"/>
        <v>#DIV/0!</v>
      </c>
      <c r="Q37" s="395">
        <f t="shared" ref="Q37:R37" si="124">Q44</f>
        <v>0</v>
      </c>
      <c r="R37" s="395">
        <f t="shared" si="124"/>
        <v>0</v>
      </c>
      <c r="S37" s="396" t="e">
        <f t="shared" si="107"/>
        <v>#DIV/0!</v>
      </c>
      <c r="T37" s="395">
        <f t="shared" ref="T37:U37" si="125">T44</f>
        <v>0</v>
      </c>
      <c r="U37" s="395">
        <f t="shared" si="125"/>
        <v>0</v>
      </c>
      <c r="V37" s="396" t="e">
        <f t="shared" si="108"/>
        <v>#DIV/0!</v>
      </c>
      <c r="W37" s="395">
        <f t="shared" ref="W37:X37" si="126">W44</f>
        <v>0</v>
      </c>
      <c r="X37" s="395">
        <f t="shared" si="126"/>
        <v>0</v>
      </c>
      <c r="Y37" s="396" t="e">
        <f t="shared" si="109"/>
        <v>#DIV/0!</v>
      </c>
      <c r="Z37" s="395">
        <f t="shared" ref="Z37:AA37" si="127">Z44</f>
        <v>0</v>
      </c>
      <c r="AA37" s="395">
        <f t="shared" si="127"/>
        <v>0</v>
      </c>
      <c r="AB37" s="396" t="e">
        <f t="shared" si="111"/>
        <v>#DIV/0!</v>
      </c>
      <c r="AC37" s="395">
        <f t="shared" ref="AC37:AD37" si="128">AC44</f>
        <v>0</v>
      </c>
      <c r="AD37" s="395">
        <f t="shared" si="128"/>
        <v>0</v>
      </c>
      <c r="AE37" s="396" t="e">
        <f t="shared" si="113"/>
        <v>#DIV/0!</v>
      </c>
      <c r="AF37" s="395">
        <f t="shared" ref="AF37:AG37" si="129">AF44</f>
        <v>0</v>
      </c>
      <c r="AG37" s="395">
        <f t="shared" si="129"/>
        <v>0</v>
      </c>
      <c r="AH37" s="396" t="e">
        <f t="shared" si="115"/>
        <v>#DIV/0!</v>
      </c>
      <c r="AI37" s="397">
        <f t="shared" ref="AI37:AJ37" si="130">AI44</f>
        <v>107828.8</v>
      </c>
      <c r="AJ37" s="395">
        <f t="shared" si="130"/>
        <v>107828.8</v>
      </c>
      <c r="AK37" s="398">
        <f>AJ37/AI37</f>
        <v>1</v>
      </c>
      <c r="AL37" s="395">
        <f t="shared" ref="AL37:AM37" si="131">AL44</f>
        <v>9720.1</v>
      </c>
      <c r="AM37" s="395">
        <f t="shared" si="131"/>
        <v>9720.1</v>
      </c>
      <c r="AN37" s="398">
        <f>AM37/AL37</f>
        <v>1</v>
      </c>
      <c r="AO37" s="395">
        <f t="shared" ref="AO37:AP37" si="132">AO44</f>
        <v>9720.1</v>
      </c>
      <c r="AP37" s="395">
        <f t="shared" si="132"/>
        <v>9720.1</v>
      </c>
      <c r="AQ37" s="398">
        <f>AP37/AO37</f>
        <v>1</v>
      </c>
      <c r="AR37" s="201" t="s">
        <v>460</v>
      </c>
    </row>
    <row r="38" spans="1:44" ht="24" customHeight="1">
      <c r="A38" s="786"/>
      <c r="B38" s="709"/>
      <c r="C38" s="709"/>
      <c r="D38" s="328" t="s">
        <v>285</v>
      </c>
      <c r="E38" s="393">
        <f t="shared" si="97"/>
        <v>0</v>
      </c>
      <c r="F38" s="393">
        <f t="shared" si="98"/>
        <v>0</v>
      </c>
      <c r="G38" s="394" t="e">
        <f t="shared" ref="G38:G41" si="133">F38/E38*100</f>
        <v>#DIV/0!</v>
      </c>
      <c r="H38" s="395">
        <f t="shared" si="121"/>
        <v>0</v>
      </c>
      <c r="I38" s="395">
        <f t="shared" si="121"/>
        <v>0</v>
      </c>
      <c r="J38" s="396" t="e">
        <f t="shared" si="99"/>
        <v>#DIV/0!</v>
      </c>
      <c r="K38" s="395">
        <f t="shared" ref="K38:L38" si="134">K45</f>
        <v>0</v>
      </c>
      <c r="L38" s="395">
        <f t="shared" si="134"/>
        <v>0</v>
      </c>
      <c r="M38" s="396" t="e">
        <f t="shared" si="105"/>
        <v>#DIV/0!</v>
      </c>
      <c r="N38" s="395">
        <f t="shared" ref="N38:O38" si="135">N45</f>
        <v>0</v>
      </c>
      <c r="O38" s="395">
        <f t="shared" si="135"/>
        <v>0</v>
      </c>
      <c r="P38" s="396" t="e">
        <f t="shared" si="106"/>
        <v>#DIV/0!</v>
      </c>
      <c r="Q38" s="395">
        <f t="shared" ref="Q38:R38" si="136">Q45</f>
        <v>0</v>
      </c>
      <c r="R38" s="395">
        <f t="shared" si="136"/>
        <v>0</v>
      </c>
      <c r="S38" s="396" t="e">
        <f t="shared" si="107"/>
        <v>#DIV/0!</v>
      </c>
      <c r="T38" s="395">
        <f t="shared" ref="T38:U38" si="137">T45</f>
        <v>0</v>
      </c>
      <c r="U38" s="395">
        <f t="shared" si="137"/>
        <v>0</v>
      </c>
      <c r="V38" s="396" t="e">
        <f t="shared" si="108"/>
        <v>#DIV/0!</v>
      </c>
      <c r="W38" s="395">
        <f t="shared" ref="W38:X38" si="138">W45</f>
        <v>0</v>
      </c>
      <c r="X38" s="395">
        <f t="shared" si="138"/>
        <v>0</v>
      </c>
      <c r="Y38" s="396" t="e">
        <f t="shared" si="109"/>
        <v>#DIV/0!</v>
      </c>
      <c r="Z38" s="395">
        <f t="shared" ref="Z38:AA38" si="139">Z45</f>
        <v>0</v>
      </c>
      <c r="AA38" s="395">
        <f t="shared" si="139"/>
        <v>0</v>
      </c>
      <c r="AB38" s="396" t="e">
        <f t="shared" si="111"/>
        <v>#DIV/0!</v>
      </c>
      <c r="AC38" s="395">
        <f t="shared" ref="AC38:AD38" si="140">AC45</f>
        <v>0</v>
      </c>
      <c r="AD38" s="395">
        <f t="shared" si="140"/>
        <v>0</v>
      </c>
      <c r="AE38" s="396" t="e">
        <f t="shared" si="113"/>
        <v>#DIV/0!</v>
      </c>
      <c r="AF38" s="395">
        <f t="shared" ref="AF38:AG38" si="141">AF45</f>
        <v>0</v>
      </c>
      <c r="AG38" s="395">
        <f t="shared" si="141"/>
        <v>0</v>
      </c>
      <c r="AH38" s="396" t="e">
        <f t="shared" si="115"/>
        <v>#DIV/0!</v>
      </c>
      <c r="AI38" s="397">
        <f>AI45</f>
        <v>0</v>
      </c>
      <c r="AJ38" s="397">
        <f>AJ45</f>
        <v>0</v>
      </c>
      <c r="AK38" s="396" t="e">
        <f t="shared" si="117"/>
        <v>#DIV/0!</v>
      </c>
      <c r="AL38" s="395">
        <f t="shared" ref="AL38:AM38" si="142">AL45</f>
        <v>0</v>
      </c>
      <c r="AM38" s="395">
        <f t="shared" si="142"/>
        <v>0</v>
      </c>
      <c r="AN38" s="396" t="e">
        <f t="shared" si="119"/>
        <v>#DIV/0!</v>
      </c>
      <c r="AO38" s="395">
        <f t="shared" ref="AO38:AP38" si="143">AO45</f>
        <v>0</v>
      </c>
      <c r="AP38" s="395">
        <f t="shared" si="143"/>
        <v>0</v>
      </c>
      <c r="AQ38" s="557" t="e">
        <f t="shared" si="120"/>
        <v>#DIV/0!</v>
      </c>
      <c r="AR38" s="201"/>
    </row>
    <row r="39" spans="1:44" ht="121.5" customHeight="1">
      <c r="A39" s="786"/>
      <c r="B39" s="709"/>
      <c r="C39" s="709"/>
      <c r="D39" s="158" t="s">
        <v>291</v>
      </c>
      <c r="E39" s="211">
        <f t="shared" si="97"/>
        <v>0</v>
      </c>
      <c r="F39" s="211">
        <f t="shared" si="98"/>
        <v>0</v>
      </c>
      <c r="G39" s="278" t="e">
        <f t="shared" si="133"/>
        <v>#DIV/0!</v>
      </c>
      <c r="H39" s="212">
        <f t="shared" si="121"/>
        <v>0</v>
      </c>
      <c r="I39" s="212">
        <f t="shared" si="121"/>
        <v>0</v>
      </c>
      <c r="J39" s="213" t="e">
        <f t="shared" si="99"/>
        <v>#DIV/0!</v>
      </c>
      <c r="K39" s="212">
        <f t="shared" ref="K39:L39" si="144">K46</f>
        <v>0</v>
      </c>
      <c r="L39" s="212">
        <f t="shared" si="144"/>
        <v>0</v>
      </c>
      <c r="M39" s="213" t="e">
        <f t="shared" si="105"/>
        <v>#DIV/0!</v>
      </c>
      <c r="N39" s="212">
        <f t="shared" ref="N39:O39" si="145">N46</f>
        <v>0</v>
      </c>
      <c r="O39" s="212">
        <f t="shared" si="145"/>
        <v>0</v>
      </c>
      <c r="P39" s="213" t="e">
        <f t="shared" si="106"/>
        <v>#DIV/0!</v>
      </c>
      <c r="Q39" s="212">
        <f t="shared" ref="Q39:R39" si="146">Q46</f>
        <v>0</v>
      </c>
      <c r="R39" s="212">
        <f t="shared" si="146"/>
        <v>0</v>
      </c>
      <c r="S39" s="213" t="e">
        <f t="shared" si="107"/>
        <v>#DIV/0!</v>
      </c>
      <c r="T39" s="212">
        <f t="shared" ref="T39:U39" si="147">T46</f>
        <v>0</v>
      </c>
      <c r="U39" s="212">
        <f t="shared" si="147"/>
        <v>0</v>
      </c>
      <c r="V39" s="213" t="e">
        <f t="shared" si="108"/>
        <v>#DIV/0!</v>
      </c>
      <c r="W39" s="212">
        <f t="shared" ref="W39:X39" si="148">W46</f>
        <v>0</v>
      </c>
      <c r="X39" s="212">
        <f t="shared" si="148"/>
        <v>0</v>
      </c>
      <c r="Y39" s="213" t="e">
        <f t="shared" si="109"/>
        <v>#DIV/0!</v>
      </c>
      <c r="Z39" s="212">
        <f t="shared" ref="Z39:AA39" si="149">Z46</f>
        <v>0</v>
      </c>
      <c r="AA39" s="212">
        <f t="shared" si="149"/>
        <v>0</v>
      </c>
      <c r="AB39" s="213" t="e">
        <f t="shared" si="111"/>
        <v>#DIV/0!</v>
      </c>
      <c r="AC39" s="212">
        <f t="shared" ref="AC39:AD39" si="150">AC46</f>
        <v>0</v>
      </c>
      <c r="AD39" s="212">
        <f t="shared" si="150"/>
        <v>0</v>
      </c>
      <c r="AE39" s="213" t="e">
        <f t="shared" si="113"/>
        <v>#DIV/0!</v>
      </c>
      <c r="AF39" s="212">
        <f t="shared" ref="AF39:AG39" si="151">AF46</f>
        <v>0</v>
      </c>
      <c r="AG39" s="212">
        <f t="shared" si="151"/>
        <v>0</v>
      </c>
      <c r="AH39" s="213" t="e">
        <f t="shared" si="115"/>
        <v>#DIV/0!</v>
      </c>
      <c r="AI39" s="210">
        <f t="shared" ref="AI39:AJ39" si="152">AI46</f>
        <v>0</v>
      </c>
      <c r="AJ39" s="212">
        <f t="shared" si="152"/>
        <v>0</v>
      </c>
      <c r="AK39" s="213" t="e">
        <f t="shared" si="117"/>
        <v>#DIV/0!</v>
      </c>
      <c r="AL39" s="212">
        <f t="shared" ref="AL39" si="153">AL46</f>
        <v>0</v>
      </c>
      <c r="AM39" s="212">
        <f>AM46</f>
        <v>0</v>
      </c>
      <c r="AN39" s="213" t="e">
        <f t="shared" si="119"/>
        <v>#DIV/0!</v>
      </c>
      <c r="AO39" s="212">
        <f t="shared" ref="AO39:AP39" si="154">AO46</f>
        <v>0</v>
      </c>
      <c r="AP39" s="212">
        <f t="shared" si="154"/>
        <v>0</v>
      </c>
      <c r="AQ39" s="390" t="e">
        <f t="shared" si="120"/>
        <v>#DIV/0!</v>
      </c>
      <c r="AR39" s="201"/>
    </row>
    <row r="40" spans="1:44" ht="41.25" customHeight="1">
      <c r="A40" s="786"/>
      <c r="B40" s="709"/>
      <c r="C40" s="709"/>
      <c r="D40" s="328" t="s">
        <v>286</v>
      </c>
      <c r="E40" s="211">
        <f t="shared" si="97"/>
        <v>0</v>
      </c>
      <c r="F40" s="211">
        <f t="shared" si="98"/>
        <v>0</v>
      </c>
      <c r="G40" s="213" t="e">
        <f t="shared" si="133"/>
        <v>#DIV/0!</v>
      </c>
      <c r="H40" s="212">
        <f t="shared" si="121"/>
        <v>0</v>
      </c>
      <c r="I40" s="212">
        <f t="shared" si="121"/>
        <v>0</v>
      </c>
      <c r="J40" s="213" t="e">
        <f t="shared" si="99"/>
        <v>#DIV/0!</v>
      </c>
      <c r="K40" s="212">
        <f t="shared" ref="K40:L40" si="155">K47</f>
        <v>0</v>
      </c>
      <c r="L40" s="212">
        <f t="shared" si="155"/>
        <v>0</v>
      </c>
      <c r="M40" s="213" t="e">
        <f t="shared" si="105"/>
        <v>#DIV/0!</v>
      </c>
      <c r="N40" s="212">
        <f t="shared" ref="N40:O40" si="156">N47</f>
        <v>0</v>
      </c>
      <c r="O40" s="212">
        <f t="shared" si="156"/>
        <v>0</v>
      </c>
      <c r="P40" s="213" t="e">
        <f t="shared" si="106"/>
        <v>#DIV/0!</v>
      </c>
      <c r="Q40" s="212">
        <f t="shared" ref="Q40:R40" si="157">Q47</f>
        <v>0</v>
      </c>
      <c r="R40" s="212">
        <f t="shared" si="157"/>
        <v>0</v>
      </c>
      <c r="S40" s="213" t="e">
        <f t="shared" si="107"/>
        <v>#DIV/0!</v>
      </c>
      <c r="T40" s="212">
        <f t="shared" ref="T40:U40" si="158">T47</f>
        <v>0</v>
      </c>
      <c r="U40" s="212">
        <f t="shared" si="158"/>
        <v>0</v>
      </c>
      <c r="V40" s="213" t="e">
        <f t="shared" si="108"/>
        <v>#DIV/0!</v>
      </c>
      <c r="W40" s="212">
        <f t="shared" ref="W40:X40" si="159">W47</f>
        <v>0</v>
      </c>
      <c r="X40" s="212">
        <f t="shared" si="159"/>
        <v>0</v>
      </c>
      <c r="Y40" s="213" t="e">
        <f t="shared" si="109"/>
        <v>#DIV/0!</v>
      </c>
      <c r="Z40" s="212">
        <f t="shared" ref="Z40:AA40" si="160">Z47</f>
        <v>0</v>
      </c>
      <c r="AA40" s="212">
        <f t="shared" si="160"/>
        <v>0</v>
      </c>
      <c r="AB40" s="213" t="e">
        <f t="shared" si="111"/>
        <v>#DIV/0!</v>
      </c>
      <c r="AC40" s="212">
        <f t="shared" ref="AC40:AD40" si="161">AC47</f>
        <v>0</v>
      </c>
      <c r="AD40" s="212">
        <f t="shared" si="161"/>
        <v>0</v>
      </c>
      <c r="AE40" s="213" t="e">
        <f t="shared" si="113"/>
        <v>#DIV/0!</v>
      </c>
      <c r="AF40" s="212">
        <f t="shared" ref="AF40:AG40" si="162">AF47</f>
        <v>0</v>
      </c>
      <c r="AG40" s="212">
        <f t="shared" si="162"/>
        <v>0</v>
      </c>
      <c r="AH40" s="213" t="e">
        <f t="shared" si="115"/>
        <v>#DIV/0!</v>
      </c>
      <c r="AI40" s="210">
        <f t="shared" ref="AI40:AJ40" si="163">AI47</f>
        <v>0</v>
      </c>
      <c r="AJ40" s="212">
        <f t="shared" si="163"/>
        <v>0</v>
      </c>
      <c r="AK40" s="213" t="e">
        <f t="shared" si="117"/>
        <v>#DIV/0!</v>
      </c>
      <c r="AL40" s="212">
        <f t="shared" ref="AL40:AM40" si="164">AL47</f>
        <v>0</v>
      </c>
      <c r="AM40" s="212">
        <f t="shared" si="164"/>
        <v>0</v>
      </c>
      <c r="AN40" s="213" t="e">
        <f t="shared" si="119"/>
        <v>#DIV/0!</v>
      </c>
      <c r="AO40" s="212">
        <f t="shared" ref="AO40:AP40" si="165">AO47</f>
        <v>0</v>
      </c>
      <c r="AP40" s="212">
        <f t="shared" si="165"/>
        <v>0</v>
      </c>
      <c r="AQ40" s="390" t="e">
        <f t="shared" si="120"/>
        <v>#DIV/0!</v>
      </c>
      <c r="AR40" s="201"/>
    </row>
    <row r="41" spans="1:44" ht="39.75" customHeight="1" thickBot="1">
      <c r="A41" s="789"/>
      <c r="B41" s="711"/>
      <c r="C41" s="711"/>
      <c r="D41" s="363" t="s">
        <v>43</v>
      </c>
      <c r="E41" s="399">
        <f t="shared" si="97"/>
        <v>0</v>
      </c>
      <c r="F41" s="399">
        <f t="shared" si="98"/>
        <v>0</v>
      </c>
      <c r="G41" s="385" t="e">
        <f t="shared" si="133"/>
        <v>#DIV/0!</v>
      </c>
      <c r="H41" s="386">
        <f t="shared" si="121"/>
        <v>0</v>
      </c>
      <c r="I41" s="386">
        <f t="shared" si="121"/>
        <v>0</v>
      </c>
      <c r="J41" s="385" t="e">
        <f t="shared" si="99"/>
        <v>#DIV/0!</v>
      </c>
      <c r="K41" s="386">
        <f t="shared" ref="K41:L41" si="166">K48</f>
        <v>0</v>
      </c>
      <c r="L41" s="386">
        <f t="shared" si="166"/>
        <v>0</v>
      </c>
      <c r="M41" s="385" t="e">
        <f t="shared" si="105"/>
        <v>#DIV/0!</v>
      </c>
      <c r="N41" s="386">
        <f t="shared" ref="N41:O41" si="167">N48</f>
        <v>0</v>
      </c>
      <c r="O41" s="386">
        <f t="shared" si="167"/>
        <v>0</v>
      </c>
      <c r="P41" s="385" t="e">
        <f t="shared" si="106"/>
        <v>#DIV/0!</v>
      </c>
      <c r="Q41" s="386">
        <f t="shared" ref="Q41:R41" si="168">Q48</f>
        <v>0</v>
      </c>
      <c r="R41" s="386">
        <f t="shared" si="168"/>
        <v>0</v>
      </c>
      <c r="S41" s="385" t="e">
        <f t="shared" si="107"/>
        <v>#DIV/0!</v>
      </c>
      <c r="T41" s="386">
        <f t="shared" ref="T41:U41" si="169">T48</f>
        <v>0</v>
      </c>
      <c r="U41" s="386">
        <f t="shared" si="169"/>
        <v>0</v>
      </c>
      <c r="V41" s="385" t="e">
        <f t="shared" si="108"/>
        <v>#DIV/0!</v>
      </c>
      <c r="W41" s="386">
        <f t="shared" ref="W41:X41" si="170">W48</f>
        <v>0</v>
      </c>
      <c r="X41" s="386">
        <f t="shared" si="170"/>
        <v>0</v>
      </c>
      <c r="Y41" s="385" t="e">
        <f t="shared" si="109"/>
        <v>#DIV/0!</v>
      </c>
      <c r="Z41" s="386">
        <f t="shared" ref="Z41:AA41" si="171">Z48</f>
        <v>0</v>
      </c>
      <c r="AA41" s="386">
        <f t="shared" si="171"/>
        <v>0</v>
      </c>
      <c r="AB41" s="385" t="e">
        <f t="shared" si="111"/>
        <v>#DIV/0!</v>
      </c>
      <c r="AC41" s="386">
        <f t="shared" ref="AC41:AD41" si="172">AC48</f>
        <v>0</v>
      </c>
      <c r="AD41" s="386">
        <f t="shared" si="172"/>
        <v>0</v>
      </c>
      <c r="AE41" s="385" t="e">
        <f t="shared" si="113"/>
        <v>#DIV/0!</v>
      </c>
      <c r="AF41" s="386">
        <f t="shared" ref="AF41:AG41" si="173">AF48</f>
        <v>0</v>
      </c>
      <c r="AG41" s="386">
        <f t="shared" si="173"/>
        <v>0</v>
      </c>
      <c r="AH41" s="385" t="e">
        <f t="shared" si="115"/>
        <v>#DIV/0!</v>
      </c>
      <c r="AI41" s="387">
        <f t="shared" ref="AI41:AJ41" si="174">AI48</f>
        <v>0</v>
      </c>
      <c r="AJ41" s="386">
        <f t="shared" si="174"/>
        <v>0</v>
      </c>
      <c r="AK41" s="385" t="e">
        <f t="shared" si="117"/>
        <v>#DIV/0!</v>
      </c>
      <c r="AL41" s="386">
        <f t="shared" ref="AL41:AM41" si="175">AL48</f>
        <v>0</v>
      </c>
      <c r="AM41" s="386">
        <f t="shared" si="175"/>
        <v>0</v>
      </c>
      <c r="AN41" s="385" t="e">
        <f t="shared" si="119"/>
        <v>#DIV/0!</v>
      </c>
      <c r="AO41" s="386">
        <f t="shared" ref="AO41:AP41" si="176">AO48</f>
        <v>0</v>
      </c>
      <c r="AP41" s="386">
        <f t="shared" si="176"/>
        <v>0</v>
      </c>
      <c r="AQ41" s="556" t="e">
        <f t="shared" si="120"/>
        <v>#DIV/0!</v>
      </c>
      <c r="AR41" s="202"/>
    </row>
    <row r="42" spans="1:44" ht="31.5" customHeight="1">
      <c r="A42" s="696" t="s">
        <v>293</v>
      </c>
      <c r="B42" s="693" t="s">
        <v>294</v>
      </c>
      <c r="C42" s="699"/>
      <c r="D42" s="272" t="s">
        <v>41</v>
      </c>
      <c r="E42" s="277">
        <f t="shared" si="97"/>
        <v>127269.00000000001</v>
      </c>
      <c r="F42" s="277">
        <f t="shared" si="98"/>
        <v>127269.00000000001</v>
      </c>
      <c r="G42" s="424">
        <f>F42/E42</f>
        <v>1</v>
      </c>
      <c r="H42" s="277">
        <f>H43+H44+H45+H46+H47+H48</f>
        <v>0</v>
      </c>
      <c r="I42" s="277">
        <f>I43+I44+I45+I46+I47+I48</f>
        <v>0</v>
      </c>
      <c r="J42" s="341" t="e">
        <f t="shared" si="99"/>
        <v>#DIV/0!</v>
      </c>
      <c r="K42" s="277">
        <f>K43+K44+K45+K46+K47+K48</f>
        <v>0</v>
      </c>
      <c r="L42" s="277">
        <f>L43+L44+L45+L46+L47+L48</f>
        <v>0</v>
      </c>
      <c r="M42" s="341" t="e">
        <f t="shared" ref="M42:M49" si="177">L42/K42*100</f>
        <v>#DIV/0!</v>
      </c>
      <c r="N42" s="277">
        <f>N43+N44+N45+N46+N47+N48</f>
        <v>0</v>
      </c>
      <c r="O42" s="277">
        <f>O43+O44+O45+O46+O47+O48</f>
        <v>0</v>
      </c>
      <c r="P42" s="341" t="e">
        <f t="shared" ref="P42:P49" si="178">O42/N42*100</f>
        <v>#DIV/0!</v>
      </c>
      <c r="Q42" s="277">
        <f>Q43+Q44+Q45+Q46+Q47+Q48</f>
        <v>0</v>
      </c>
      <c r="R42" s="277">
        <f>R43+R44+R45+R46+R47+R48</f>
        <v>0</v>
      </c>
      <c r="S42" s="341" t="e">
        <f t="shared" ref="S42:S49" si="179">R42/Q42*100</f>
        <v>#DIV/0!</v>
      </c>
      <c r="T42" s="277">
        <f>T43+T44+T45+T46+T47+T48</f>
        <v>0</v>
      </c>
      <c r="U42" s="277">
        <f>U43+U44+U45+U46+U47+U48</f>
        <v>0</v>
      </c>
      <c r="V42" s="341" t="e">
        <f t="shared" ref="V42:V49" si="180">U42/T42*100</f>
        <v>#DIV/0!</v>
      </c>
      <c r="W42" s="277">
        <f>W43+W44+W45+W46+W47+W48</f>
        <v>0</v>
      </c>
      <c r="X42" s="277">
        <f>X43+X44+X45+X46+X47+X48</f>
        <v>0</v>
      </c>
      <c r="Y42" s="341" t="e">
        <f t="shared" ref="Y42:Y49" si="181">X42/W42*100</f>
        <v>#DIV/0!</v>
      </c>
      <c r="Z42" s="277">
        <f t="shared" ref="Z42:AA42" si="182">Z43+Z44+Z45+Z46+Z47+Z48</f>
        <v>0</v>
      </c>
      <c r="AA42" s="277">
        <f t="shared" si="182"/>
        <v>0</v>
      </c>
      <c r="AB42" s="341" t="e">
        <f>AA42/Z42*100</f>
        <v>#DIV/0!</v>
      </c>
      <c r="AC42" s="277">
        <f t="shared" ref="AC42:AD42" si="183">AC43+AC44+AC45+AC46+AC47+AC48</f>
        <v>0</v>
      </c>
      <c r="AD42" s="277">
        <f t="shared" si="183"/>
        <v>0</v>
      </c>
      <c r="AE42" s="341" t="e">
        <f>AD42/AC42*100</f>
        <v>#DIV/0!</v>
      </c>
      <c r="AF42" s="277">
        <f t="shared" ref="AF42:AG42" si="184">AF43+AF44+AF45+AF46+AF47+AF48</f>
        <v>0</v>
      </c>
      <c r="AG42" s="277">
        <f t="shared" si="184"/>
        <v>0</v>
      </c>
      <c r="AH42" s="341" t="e">
        <f>AG42/AF42*100</f>
        <v>#DIV/0!</v>
      </c>
      <c r="AI42" s="277">
        <f t="shared" ref="AI42:AJ42" si="185">AI43+AI44+AI45+AI46+AI47+AI48</f>
        <v>107828.8</v>
      </c>
      <c r="AJ42" s="277">
        <f t="shared" si="185"/>
        <v>107828.8</v>
      </c>
      <c r="AK42" s="269">
        <f>AJ42/AI42</f>
        <v>1</v>
      </c>
      <c r="AL42" s="277">
        <f t="shared" ref="AL42:AM42" si="186">AL43+AL44+AL45+AL46+AL47+AL48</f>
        <v>9720.1</v>
      </c>
      <c r="AM42" s="277">
        <f t="shared" si="186"/>
        <v>9720.1</v>
      </c>
      <c r="AN42" s="398">
        <f>AM42/AL42</f>
        <v>1</v>
      </c>
      <c r="AO42" s="277">
        <f>AO43+AO44+AO45+AO46+AO47+AO48</f>
        <v>9720.1</v>
      </c>
      <c r="AP42" s="277">
        <f>AP43+AP44+AP45+AP46+AP47+AP48</f>
        <v>9720.1</v>
      </c>
      <c r="AQ42" s="269">
        <f>AP42/AO42</f>
        <v>1</v>
      </c>
      <c r="AR42" s="274" t="s">
        <v>458</v>
      </c>
    </row>
    <row r="43" spans="1:44" ht="37.5" customHeight="1">
      <c r="A43" s="697"/>
      <c r="B43" s="694"/>
      <c r="C43" s="700"/>
      <c r="D43" s="164" t="s">
        <v>37</v>
      </c>
      <c r="E43" s="211">
        <f t="shared" si="97"/>
        <v>0</v>
      </c>
      <c r="F43" s="211">
        <f t="shared" si="98"/>
        <v>0</v>
      </c>
      <c r="G43" s="278" t="e">
        <f>F43/E43</f>
        <v>#DIV/0!</v>
      </c>
      <c r="H43" s="212">
        <f>H50</f>
        <v>0</v>
      </c>
      <c r="I43" s="212">
        <f>I50</f>
        <v>0</v>
      </c>
      <c r="J43" s="213" t="e">
        <f t="shared" si="99"/>
        <v>#DIV/0!</v>
      </c>
      <c r="K43" s="212">
        <f>K50</f>
        <v>0</v>
      </c>
      <c r="L43" s="212">
        <f>L50</f>
        <v>0</v>
      </c>
      <c r="M43" s="213" t="e">
        <f t="shared" si="177"/>
        <v>#DIV/0!</v>
      </c>
      <c r="N43" s="212">
        <f>N50</f>
        <v>0</v>
      </c>
      <c r="O43" s="212">
        <f>O50</f>
        <v>0</v>
      </c>
      <c r="P43" s="213" t="e">
        <f t="shared" si="178"/>
        <v>#DIV/0!</v>
      </c>
      <c r="Q43" s="212">
        <f>Q50</f>
        <v>0</v>
      </c>
      <c r="R43" s="212">
        <f>R50</f>
        <v>0</v>
      </c>
      <c r="S43" s="213" t="e">
        <f t="shared" si="179"/>
        <v>#DIV/0!</v>
      </c>
      <c r="T43" s="212">
        <f>T50</f>
        <v>0</v>
      </c>
      <c r="U43" s="212">
        <f>U50</f>
        <v>0</v>
      </c>
      <c r="V43" s="213" t="e">
        <f t="shared" si="180"/>
        <v>#DIV/0!</v>
      </c>
      <c r="W43" s="212">
        <f>W50</f>
        <v>0</v>
      </c>
      <c r="X43" s="212">
        <f>X50</f>
        <v>0</v>
      </c>
      <c r="Y43" s="213" t="e">
        <f t="shared" si="181"/>
        <v>#DIV/0!</v>
      </c>
      <c r="Z43" s="212">
        <f t="shared" ref="Z43:AA43" si="187">Z50</f>
        <v>0</v>
      </c>
      <c r="AA43" s="212">
        <f t="shared" si="187"/>
        <v>0</v>
      </c>
      <c r="AB43" s="213" t="e">
        <f t="shared" ref="AB43:AB48" si="188">AA43/Z43*100</f>
        <v>#DIV/0!</v>
      </c>
      <c r="AC43" s="212">
        <f t="shared" ref="AC43:AD43" si="189">AC50</f>
        <v>0</v>
      </c>
      <c r="AD43" s="212">
        <f t="shared" si="189"/>
        <v>0</v>
      </c>
      <c r="AE43" s="213" t="e">
        <f t="shared" ref="AE43:AE48" si="190">AD43/AC43*100</f>
        <v>#DIV/0!</v>
      </c>
      <c r="AF43" s="212">
        <f t="shared" ref="AF43:AG43" si="191">AF50</f>
        <v>0</v>
      </c>
      <c r="AG43" s="212">
        <f t="shared" si="191"/>
        <v>0</v>
      </c>
      <c r="AH43" s="213" t="e">
        <f t="shared" ref="AH43:AH48" si="192">AG43/AF43*100</f>
        <v>#DIV/0!</v>
      </c>
      <c r="AI43" s="268">
        <v>0</v>
      </c>
      <c r="AJ43" s="212">
        <v>0</v>
      </c>
      <c r="AK43" s="213" t="e">
        <f t="shared" ref="AK43:AK48" si="193">AJ43/AI43*100</f>
        <v>#DIV/0!</v>
      </c>
      <c r="AL43" s="212">
        <f t="shared" ref="AL43:AM43" si="194">AL50</f>
        <v>0</v>
      </c>
      <c r="AM43" s="212">
        <f t="shared" si="194"/>
        <v>0</v>
      </c>
      <c r="AN43" s="213" t="e">
        <f t="shared" ref="AN43:AN48" si="195">AM43/AL43*100</f>
        <v>#DIV/0!</v>
      </c>
      <c r="AO43" s="212">
        <v>0</v>
      </c>
      <c r="AP43" s="212">
        <v>0</v>
      </c>
      <c r="AQ43" s="502" t="e">
        <f>AP43/AO43</f>
        <v>#DIV/0!</v>
      </c>
      <c r="AR43" s="201"/>
    </row>
    <row r="44" spans="1:44" ht="63.75" customHeight="1">
      <c r="A44" s="697"/>
      <c r="B44" s="694"/>
      <c r="C44" s="700"/>
      <c r="D44" s="165" t="s">
        <v>2</v>
      </c>
      <c r="E44" s="211">
        <f t="shared" si="97"/>
        <v>127269.00000000001</v>
      </c>
      <c r="F44" s="211">
        <f t="shared" si="98"/>
        <v>127269.00000000001</v>
      </c>
      <c r="G44" s="269">
        <f>F44/E44</f>
        <v>1</v>
      </c>
      <c r="H44" s="212">
        <f t="shared" ref="H44:I44" si="196">H51</f>
        <v>0</v>
      </c>
      <c r="I44" s="212">
        <f t="shared" si="196"/>
        <v>0</v>
      </c>
      <c r="J44" s="213" t="e">
        <f t="shared" si="99"/>
        <v>#DIV/0!</v>
      </c>
      <c r="K44" s="212">
        <f t="shared" ref="K44:L44" si="197">K51</f>
        <v>0</v>
      </c>
      <c r="L44" s="212">
        <f t="shared" si="197"/>
        <v>0</v>
      </c>
      <c r="M44" s="213" t="e">
        <f t="shared" si="177"/>
        <v>#DIV/0!</v>
      </c>
      <c r="N44" s="212">
        <f t="shared" ref="N44:O44" si="198">N51</f>
        <v>0</v>
      </c>
      <c r="O44" s="212">
        <f t="shared" si="198"/>
        <v>0</v>
      </c>
      <c r="P44" s="213" t="e">
        <f t="shared" si="178"/>
        <v>#DIV/0!</v>
      </c>
      <c r="Q44" s="212">
        <f t="shared" ref="Q44:R44" si="199">Q51</f>
        <v>0</v>
      </c>
      <c r="R44" s="212">
        <f t="shared" si="199"/>
        <v>0</v>
      </c>
      <c r="S44" s="213" t="e">
        <f t="shared" si="179"/>
        <v>#DIV/0!</v>
      </c>
      <c r="T44" s="212">
        <f t="shared" ref="T44:U44" si="200">T51</f>
        <v>0</v>
      </c>
      <c r="U44" s="212">
        <f t="shared" si="200"/>
        <v>0</v>
      </c>
      <c r="V44" s="213" t="e">
        <f t="shared" si="180"/>
        <v>#DIV/0!</v>
      </c>
      <c r="W44" s="212">
        <f t="shared" ref="W44:X44" si="201">W51</f>
        <v>0</v>
      </c>
      <c r="X44" s="212">
        <f t="shared" si="201"/>
        <v>0</v>
      </c>
      <c r="Y44" s="213" t="e">
        <f t="shared" si="181"/>
        <v>#DIV/0!</v>
      </c>
      <c r="Z44" s="212">
        <f t="shared" ref="Z44:AA44" si="202">Z51</f>
        <v>0</v>
      </c>
      <c r="AA44" s="212">
        <f t="shared" si="202"/>
        <v>0</v>
      </c>
      <c r="AB44" s="213" t="e">
        <f t="shared" si="188"/>
        <v>#DIV/0!</v>
      </c>
      <c r="AC44" s="212">
        <f t="shared" ref="AC44:AD44" si="203">AC51</f>
        <v>0</v>
      </c>
      <c r="AD44" s="212">
        <f t="shared" si="203"/>
        <v>0</v>
      </c>
      <c r="AE44" s="213" t="e">
        <f t="shared" si="190"/>
        <v>#DIV/0!</v>
      </c>
      <c r="AF44" s="212">
        <f t="shared" ref="AF44:AG44" si="204">AF51</f>
        <v>0</v>
      </c>
      <c r="AG44" s="212">
        <f t="shared" si="204"/>
        <v>0</v>
      </c>
      <c r="AH44" s="213" t="e">
        <f t="shared" si="192"/>
        <v>#DIV/0!</v>
      </c>
      <c r="AI44" s="439">
        <v>107828.8</v>
      </c>
      <c r="AJ44" s="212">
        <v>107828.8</v>
      </c>
      <c r="AK44" s="269">
        <f>AJ44/AI44</f>
        <v>1</v>
      </c>
      <c r="AL44" s="212">
        <v>9720.1</v>
      </c>
      <c r="AM44" s="212">
        <v>9720.1</v>
      </c>
      <c r="AN44" s="269">
        <f>AM44/AL44</f>
        <v>1</v>
      </c>
      <c r="AO44" s="212">
        <v>9720.1</v>
      </c>
      <c r="AP44" s="212">
        <v>9720.1</v>
      </c>
      <c r="AQ44" s="269">
        <f>AP44/AO44</f>
        <v>1</v>
      </c>
      <c r="AR44" s="201" t="s">
        <v>459</v>
      </c>
    </row>
    <row r="45" spans="1:44" ht="17.25" customHeight="1">
      <c r="A45" s="697"/>
      <c r="B45" s="694"/>
      <c r="C45" s="700"/>
      <c r="D45" s="158" t="s">
        <v>285</v>
      </c>
      <c r="E45" s="211">
        <f t="shared" si="97"/>
        <v>0</v>
      </c>
      <c r="F45" s="211">
        <v>0</v>
      </c>
      <c r="G45" s="278" t="e">
        <f t="shared" ref="G45:G48" si="205">F45/E45</f>
        <v>#DIV/0!</v>
      </c>
      <c r="H45" s="212">
        <f t="shared" ref="H45:I45" si="206">H52</f>
        <v>0</v>
      </c>
      <c r="I45" s="212">
        <f t="shared" si="206"/>
        <v>0</v>
      </c>
      <c r="J45" s="213" t="e">
        <f t="shared" si="99"/>
        <v>#DIV/0!</v>
      </c>
      <c r="K45" s="212">
        <f t="shared" ref="K45:L45" si="207">K52</f>
        <v>0</v>
      </c>
      <c r="L45" s="212">
        <f t="shared" si="207"/>
        <v>0</v>
      </c>
      <c r="M45" s="213" t="e">
        <f t="shared" si="177"/>
        <v>#DIV/0!</v>
      </c>
      <c r="N45" s="212">
        <f t="shared" ref="N45:O45" si="208">N52</f>
        <v>0</v>
      </c>
      <c r="O45" s="212">
        <f t="shared" si="208"/>
        <v>0</v>
      </c>
      <c r="P45" s="213" t="e">
        <f t="shared" si="178"/>
        <v>#DIV/0!</v>
      </c>
      <c r="Q45" s="212">
        <f t="shared" ref="Q45:R45" si="209">Q52</f>
        <v>0</v>
      </c>
      <c r="R45" s="212">
        <f t="shared" si="209"/>
        <v>0</v>
      </c>
      <c r="S45" s="213" t="e">
        <f t="shared" si="179"/>
        <v>#DIV/0!</v>
      </c>
      <c r="T45" s="212">
        <f t="shared" ref="T45:U45" si="210">T52</f>
        <v>0</v>
      </c>
      <c r="U45" s="212">
        <f t="shared" si="210"/>
        <v>0</v>
      </c>
      <c r="V45" s="213" t="e">
        <f t="shared" si="180"/>
        <v>#DIV/0!</v>
      </c>
      <c r="W45" s="212">
        <f t="shared" ref="W45:X45" si="211">W52</f>
        <v>0</v>
      </c>
      <c r="X45" s="212">
        <f t="shared" si="211"/>
        <v>0</v>
      </c>
      <c r="Y45" s="213" t="e">
        <f t="shared" si="181"/>
        <v>#DIV/0!</v>
      </c>
      <c r="Z45" s="212">
        <f t="shared" ref="Z45:AA45" si="212">Z52</f>
        <v>0</v>
      </c>
      <c r="AA45" s="212">
        <f t="shared" si="212"/>
        <v>0</v>
      </c>
      <c r="AB45" s="213" t="e">
        <f t="shared" si="188"/>
        <v>#DIV/0!</v>
      </c>
      <c r="AC45" s="212">
        <f t="shared" ref="AC45:AD45" si="213">AC52</f>
        <v>0</v>
      </c>
      <c r="AD45" s="212">
        <f t="shared" si="213"/>
        <v>0</v>
      </c>
      <c r="AE45" s="213" t="e">
        <f t="shared" si="190"/>
        <v>#DIV/0!</v>
      </c>
      <c r="AF45" s="212">
        <f t="shared" ref="AF45:AG45" si="214">AF52</f>
        <v>0</v>
      </c>
      <c r="AG45" s="212">
        <f t="shared" si="214"/>
        <v>0</v>
      </c>
      <c r="AH45" s="213" t="e">
        <f t="shared" si="192"/>
        <v>#DIV/0!</v>
      </c>
      <c r="AI45" s="268">
        <v>0</v>
      </c>
      <c r="AJ45" s="212">
        <v>0</v>
      </c>
      <c r="AK45" s="213" t="e">
        <f t="shared" si="193"/>
        <v>#DIV/0!</v>
      </c>
      <c r="AL45" s="212">
        <v>0</v>
      </c>
      <c r="AM45" s="212">
        <v>0</v>
      </c>
      <c r="AN45" s="213" t="e">
        <f t="shared" si="195"/>
        <v>#DIV/0!</v>
      </c>
      <c r="AO45" s="212">
        <v>0</v>
      </c>
      <c r="AP45" s="212"/>
      <c r="AQ45" s="558" t="e">
        <f t="shared" ref="AQ45:AQ48" si="215">AP45/AO45*100</f>
        <v>#DIV/0!</v>
      </c>
      <c r="AR45" s="201"/>
    </row>
    <row r="46" spans="1:44" ht="102.75" customHeight="1">
      <c r="A46" s="697"/>
      <c r="B46" s="694"/>
      <c r="C46" s="700"/>
      <c r="D46" s="158" t="s">
        <v>291</v>
      </c>
      <c r="E46" s="211">
        <f t="shared" si="97"/>
        <v>0</v>
      </c>
      <c r="F46" s="211">
        <f t="shared" si="98"/>
        <v>0</v>
      </c>
      <c r="G46" s="278" t="e">
        <f t="shared" si="205"/>
        <v>#DIV/0!</v>
      </c>
      <c r="H46" s="212">
        <f t="shared" ref="H46:I46" si="216">H53</f>
        <v>0</v>
      </c>
      <c r="I46" s="212">
        <f t="shared" si="216"/>
        <v>0</v>
      </c>
      <c r="J46" s="213" t="e">
        <f t="shared" si="99"/>
        <v>#DIV/0!</v>
      </c>
      <c r="K46" s="212">
        <f t="shared" ref="K46:L46" si="217">K53</f>
        <v>0</v>
      </c>
      <c r="L46" s="212">
        <f t="shared" si="217"/>
        <v>0</v>
      </c>
      <c r="M46" s="213" t="e">
        <f t="shared" si="177"/>
        <v>#DIV/0!</v>
      </c>
      <c r="N46" s="212">
        <f t="shared" ref="N46:O46" si="218">N53</f>
        <v>0</v>
      </c>
      <c r="O46" s="212">
        <f t="shared" si="218"/>
        <v>0</v>
      </c>
      <c r="P46" s="213" t="e">
        <f t="shared" si="178"/>
        <v>#DIV/0!</v>
      </c>
      <c r="Q46" s="212">
        <f t="shared" ref="Q46:R46" si="219">Q53</f>
        <v>0</v>
      </c>
      <c r="R46" s="212">
        <f t="shared" si="219"/>
        <v>0</v>
      </c>
      <c r="S46" s="213" t="e">
        <f t="shared" si="179"/>
        <v>#DIV/0!</v>
      </c>
      <c r="T46" s="212">
        <f t="shared" ref="T46:U46" si="220">T53</f>
        <v>0</v>
      </c>
      <c r="U46" s="212">
        <f t="shared" si="220"/>
        <v>0</v>
      </c>
      <c r="V46" s="213" t="e">
        <f t="shared" si="180"/>
        <v>#DIV/0!</v>
      </c>
      <c r="W46" s="212">
        <f t="shared" ref="W46:X46" si="221">W53</f>
        <v>0</v>
      </c>
      <c r="X46" s="212">
        <f t="shared" si="221"/>
        <v>0</v>
      </c>
      <c r="Y46" s="213" t="e">
        <f t="shared" si="181"/>
        <v>#DIV/0!</v>
      </c>
      <c r="Z46" s="212">
        <f t="shared" ref="Z46:AA46" si="222">Z53</f>
        <v>0</v>
      </c>
      <c r="AA46" s="212">
        <f t="shared" si="222"/>
        <v>0</v>
      </c>
      <c r="AB46" s="213" t="e">
        <f t="shared" si="188"/>
        <v>#DIV/0!</v>
      </c>
      <c r="AC46" s="212">
        <f t="shared" ref="AC46:AD46" si="223">AC53</f>
        <v>0</v>
      </c>
      <c r="AD46" s="212">
        <f t="shared" si="223"/>
        <v>0</v>
      </c>
      <c r="AE46" s="213" t="e">
        <f t="shared" si="190"/>
        <v>#DIV/0!</v>
      </c>
      <c r="AF46" s="212">
        <f t="shared" ref="AF46:AG46" si="224">AF53</f>
        <v>0</v>
      </c>
      <c r="AG46" s="212">
        <f t="shared" si="224"/>
        <v>0</v>
      </c>
      <c r="AH46" s="213" t="e">
        <f t="shared" si="192"/>
        <v>#DIV/0!</v>
      </c>
      <c r="AI46" s="268">
        <v>0</v>
      </c>
      <c r="AJ46" s="212">
        <f t="shared" ref="AJ46" si="225">AJ53</f>
        <v>0</v>
      </c>
      <c r="AK46" s="213" t="e">
        <f t="shared" si="193"/>
        <v>#DIV/0!</v>
      </c>
      <c r="AL46" s="212">
        <f t="shared" ref="AL46:AM46" si="226">AL53</f>
        <v>0</v>
      </c>
      <c r="AM46" s="212">
        <f t="shared" si="226"/>
        <v>0</v>
      </c>
      <c r="AN46" s="213" t="e">
        <f t="shared" si="195"/>
        <v>#DIV/0!</v>
      </c>
      <c r="AO46" s="212">
        <f t="shared" ref="AO46:AP46" si="227">AO53</f>
        <v>0</v>
      </c>
      <c r="AP46" s="212">
        <f t="shared" si="227"/>
        <v>0</v>
      </c>
      <c r="AQ46" s="558" t="e">
        <f t="shared" si="215"/>
        <v>#DIV/0!</v>
      </c>
      <c r="AR46" s="201"/>
    </row>
    <row r="47" spans="1:44" ht="45.75" customHeight="1">
      <c r="A47" s="697"/>
      <c r="B47" s="694"/>
      <c r="C47" s="700"/>
      <c r="D47" s="158" t="s">
        <v>286</v>
      </c>
      <c r="E47" s="211">
        <f t="shared" si="97"/>
        <v>0</v>
      </c>
      <c r="F47" s="211">
        <f t="shared" si="98"/>
        <v>0</v>
      </c>
      <c r="G47" s="278" t="e">
        <f t="shared" si="205"/>
        <v>#DIV/0!</v>
      </c>
      <c r="H47" s="212">
        <f t="shared" ref="H47:I47" si="228">H54</f>
        <v>0</v>
      </c>
      <c r="I47" s="212">
        <f t="shared" si="228"/>
        <v>0</v>
      </c>
      <c r="J47" s="213" t="e">
        <f t="shared" si="99"/>
        <v>#DIV/0!</v>
      </c>
      <c r="K47" s="212">
        <f t="shared" ref="K47:L47" si="229">K54</f>
        <v>0</v>
      </c>
      <c r="L47" s="212">
        <f t="shared" si="229"/>
        <v>0</v>
      </c>
      <c r="M47" s="213" t="e">
        <f t="shared" si="177"/>
        <v>#DIV/0!</v>
      </c>
      <c r="N47" s="212">
        <f t="shared" ref="N47:O47" si="230">N54</f>
        <v>0</v>
      </c>
      <c r="O47" s="212">
        <f t="shared" si="230"/>
        <v>0</v>
      </c>
      <c r="P47" s="213" t="e">
        <f t="shared" si="178"/>
        <v>#DIV/0!</v>
      </c>
      <c r="Q47" s="212">
        <f t="shared" ref="Q47:R47" si="231">Q54</f>
        <v>0</v>
      </c>
      <c r="R47" s="212">
        <f t="shared" si="231"/>
        <v>0</v>
      </c>
      <c r="S47" s="213" t="e">
        <f t="shared" si="179"/>
        <v>#DIV/0!</v>
      </c>
      <c r="T47" s="212">
        <f t="shared" ref="T47:U47" si="232">T54</f>
        <v>0</v>
      </c>
      <c r="U47" s="212">
        <f t="shared" si="232"/>
        <v>0</v>
      </c>
      <c r="V47" s="213" t="e">
        <f t="shared" si="180"/>
        <v>#DIV/0!</v>
      </c>
      <c r="W47" s="212">
        <f t="shared" ref="W47:X47" si="233">W54</f>
        <v>0</v>
      </c>
      <c r="X47" s="212">
        <f t="shared" si="233"/>
        <v>0</v>
      </c>
      <c r="Y47" s="213" t="e">
        <f t="shared" si="181"/>
        <v>#DIV/0!</v>
      </c>
      <c r="Z47" s="212">
        <f t="shared" ref="Z47:AA47" si="234">Z54</f>
        <v>0</v>
      </c>
      <c r="AA47" s="212">
        <f t="shared" si="234"/>
        <v>0</v>
      </c>
      <c r="AB47" s="213" t="e">
        <f t="shared" si="188"/>
        <v>#DIV/0!</v>
      </c>
      <c r="AC47" s="212">
        <f t="shared" ref="AC47:AD47" si="235">AC54</f>
        <v>0</v>
      </c>
      <c r="AD47" s="212">
        <f t="shared" si="235"/>
        <v>0</v>
      </c>
      <c r="AE47" s="213" t="e">
        <f t="shared" si="190"/>
        <v>#DIV/0!</v>
      </c>
      <c r="AF47" s="212">
        <f t="shared" ref="AF47:AG47" si="236">AF54</f>
        <v>0</v>
      </c>
      <c r="AG47" s="212">
        <f t="shared" si="236"/>
        <v>0</v>
      </c>
      <c r="AH47" s="213" t="e">
        <f t="shared" si="192"/>
        <v>#DIV/0!</v>
      </c>
      <c r="AI47" s="210">
        <f t="shared" ref="AI47:AJ47" si="237">AI54</f>
        <v>0</v>
      </c>
      <c r="AJ47" s="212">
        <f t="shared" si="237"/>
        <v>0</v>
      </c>
      <c r="AK47" s="213" t="e">
        <f t="shared" si="193"/>
        <v>#DIV/0!</v>
      </c>
      <c r="AL47" s="212">
        <f t="shared" ref="AL47:AM47" si="238">AL54</f>
        <v>0</v>
      </c>
      <c r="AM47" s="212">
        <f t="shared" si="238"/>
        <v>0</v>
      </c>
      <c r="AN47" s="213" t="e">
        <f t="shared" si="195"/>
        <v>#DIV/0!</v>
      </c>
      <c r="AO47" s="212">
        <f t="shared" ref="AO47:AP47" si="239">AO54</f>
        <v>0</v>
      </c>
      <c r="AP47" s="212">
        <f t="shared" si="239"/>
        <v>0</v>
      </c>
      <c r="AQ47" s="558" t="e">
        <f t="shared" si="215"/>
        <v>#DIV/0!</v>
      </c>
      <c r="AR47" s="201"/>
    </row>
    <row r="48" spans="1:44" ht="37.5" customHeight="1" thickBot="1">
      <c r="A48" s="698"/>
      <c r="B48" s="695"/>
      <c r="C48" s="701"/>
      <c r="D48" s="189" t="s">
        <v>43</v>
      </c>
      <c r="E48" s="366">
        <f t="shared" si="97"/>
        <v>0</v>
      </c>
      <c r="F48" s="366">
        <f t="shared" si="98"/>
        <v>0</v>
      </c>
      <c r="G48" s="367" t="e">
        <f t="shared" si="205"/>
        <v>#DIV/0!</v>
      </c>
      <c r="H48" s="370">
        <f t="shared" ref="H48:I48" si="240">H55</f>
        <v>0</v>
      </c>
      <c r="I48" s="370">
        <f t="shared" si="240"/>
        <v>0</v>
      </c>
      <c r="J48" s="365" t="e">
        <f t="shared" si="99"/>
        <v>#DIV/0!</v>
      </c>
      <c r="K48" s="370">
        <f t="shared" ref="K48:L48" si="241">K55</f>
        <v>0</v>
      </c>
      <c r="L48" s="370">
        <f t="shared" si="241"/>
        <v>0</v>
      </c>
      <c r="M48" s="365" t="e">
        <f t="shared" si="177"/>
        <v>#DIV/0!</v>
      </c>
      <c r="N48" s="370">
        <f t="shared" ref="N48:O48" si="242">N55</f>
        <v>0</v>
      </c>
      <c r="O48" s="370">
        <f t="shared" si="242"/>
        <v>0</v>
      </c>
      <c r="P48" s="365" t="e">
        <f t="shared" si="178"/>
        <v>#DIV/0!</v>
      </c>
      <c r="Q48" s="370">
        <f t="shared" ref="Q48:R48" si="243">Q55</f>
        <v>0</v>
      </c>
      <c r="R48" s="370">
        <f t="shared" si="243"/>
        <v>0</v>
      </c>
      <c r="S48" s="365" t="e">
        <f t="shared" si="179"/>
        <v>#DIV/0!</v>
      </c>
      <c r="T48" s="370">
        <f t="shared" ref="T48:U48" si="244">T55</f>
        <v>0</v>
      </c>
      <c r="U48" s="370">
        <f t="shared" si="244"/>
        <v>0</v>
      </c>
      <c r="V48" s="365" t="e">
        <f t="shared" si="180"/>
        <v>#DIV/0!</v>
      </c>
      <c r="W48" s="370">
        <f t="shared" ref="W48:X48" si="245">W55</f>
        <v>0</v>
      </c>
      <c r="X48" s="370">
        <f t="shared" si="245"/>
        <v>0</v>
      </c>
      <c r="Y48" s="365" t="e">
        <f t="shared" si="181"/>
        <v>#DIV/0!</v>
      </c>
      <c r="Z48" s="370">
        <f t="shared" ref="Z48:AA48" si="246">Z55</f>
        <v>0</v>
      </c>
      <c r="AA48" s="370">
        <f t="shared" si="246"/>
        <v>0</v>
      </c>
      <c r="AB48" s="365" t="e">
        <f t="shared" si="188"/>
        <v>#DIV/0!</v>
      </c>
      <c r="AC48" s="370">
        <f t="shared" ref="AC48:AD48" si="247">AC55</f>
        <v>0</v>
      </c>
      <c r="AD48" s="370">
        <f t="shared" si="247"/>
        <v>0</v>
      </c>
      <c r="AE48" s="365" t="e">
        <f t="shared" si="190"/>
        <v>#DIV/0!</v>
      </c>
      <c r="AF48" s="370">
        <f t="shared" ref="AF48:AG48" si="248">AF55</f>
        <v>0</v>
      </c>
      <c r="AG48" s="370">
        <f t="shared" si="248"/>
        <v>0</v>
      </c>
      <c r="AH48" s="365" t="e">
        <f t="shared" si="192"/>
        <v>#DIV/0!</v>
      </c>
      <c r="AI48" s="368">
        <f t="shared" ref="AI48:AJ48" si="249">AI55</f>
        <v>0</v>
      </c>
      <c r="AJ48" s="370">
        <f t="shared" si="249"/>
        <v>0</v>
      </c>
      <c r="AK48" s="365" t="e">
        <f t="shared" si="193"/>
        <v>#DIV/0!</v>
      </c>
      <c r="AL48" s="370">
        <f t="shared" ref="AL48:AM48" si="250">AL55</f>
        <v>0</v>
      </c>
      <c r="AM48" s="370">
        <f t="shared" si="250"/>
        <v>0</v>
      </c>
      <c r="AN48" s="365" t="e">
        <f t="shared" si="195"/>
        <v>#DIV/0!</v>
      </c>
      <c r="AO48" s="370">
        <f t="shared" ref="AO48:AP48" si="251">AO55</f>
        <v>0</v>
      </c>
      <c r="AP48" s="370">
        <f t="shared" si="251"/>
        <v>0</v>
      </c>
      <c r="AQ48" s="559" t="e">
        <f t="shared" si="215"/>
        <v>#DIV/0!</v>
      </c>
      <c r="AR48" s="225"/>
    </row>
    <row r="49" spans="1:44" ht="30" customHeight="1">
      <c r="A49" s="785" t="s">
        <v>295</v>
      </c>
      <c r="B49" s="707" t="s">
        <v>433</v>
      </c>
      <c r="C49" s="699"/>
      <c r="D49" s="219" t="s">
        <v>41</v>
      </c>
      <c r="E49" s="261">
        <f>E50+E51+E52+E54+E55</f>
        <v>759826.3</v>
      </c>
      <c r="F49" s="261">
        <f t="shared" si="98"/>
        <v>605450.10000000009</v>
      </c>
      <c r="G49" s="280">
        <f>F49/E49</f>
        <v>0.79682698532546192</v>
      </c>
      <c r="H49" s="261">
        <f t="shared" ref="H49:I52" si="252">H56+H63+H112+H147</f>
        <v>0</v>
      </c>
      <c r="I49" s="261">
        <f t="shared" si="252"/>
        <v>0</v>
      </c>
      <c r="J49" s="262" t="e">
        <f t="shared" si="99"/>
        <v>#DIV/0!</v>
      </c>
      <c r="K49" s="261">
        <f t="shared" ref="K49:L52" si="253">K56+K63+K112+K147</f>
        <v>0</v>
      </c>
      <c r="L49" s="261">
        <f t="shared" si="253"/>
        <v>0</v>
      </c>
      <c r="M49" s="262" t="e">
        <f t="shared" si="177"/>
        <v>#DIV/0!</v>
      </c>
      <c r="N49" s="261">
        <f t="shared" ref="N49:O52" si="254">N56+N63+N112+N147</f>
        <v>0</v>
      </c>
      <c r="O49" s="261">
        <f t="shared" si="254"/>
        <v>0</v>
      </c>
      <c r="P49" s="262" t="e">
        <f t="shared" si="178"/>
        <v>#DIV/0!</v>
      </c>
      <c r="Q49" s="261">
        <f t="shared" ref="Q49:R52" si="255">Q56+Q63+Q112+Q147</f>
        <v>0</v>
      </c>
      <c r="R49" s="261">
        <f t="shared" si="255"/>
        <v>0</v>
      </c>
      <c r="S49" s="262" t="e">
        <f t="shared" si="179"/>
        <v>#DIV/0!</v>
      </c>
      <c r="T49" s="261">
        <f t="shared" ref="T49:U52" si="256">T56+T63+T112+T147</f>
        <v>0</v>
      </c>
      <c r="U49" s="261">
        <f t="shared" si="256"/>
        <v>0</v>
      </c>
      <c r="V49" s="262" t="e">
        <f t="shared" si="180"/>
        <v>#DIV/0!</v>
      </c>
      <c r="W49" s="261">
        <f t="shared" ref="W49:X52" si="257">W56+W63+W112+W147</f>
        <v>0</v>
      </c>
      <c r="X49" s="261">
        <f t="shared" si="257"/>
        <v>0</v>
      </c>
      <c r="Y49" s="262" t="e">
        <f t="shared" si="181"/>
        <v>#DIV/0!</v>
      </c>
      <c r="Z49" s="261">
        <f t="shared" ref="Z49:AA52" si="258">Z56+Z63+Z112+Z147</f>
        <v>0</v>
      </c>
      <c r="AA49" s="261">
        <f t="shared" si="258"/>
        <v>0</v>
      </c>
      <c r="AB49" s="262" t="e">
        <f>AA49/Z49*100</f>
        <v>#DIV/0!</v>
      </c>
      <c r="AC49" s="261">
        <f t="shared" ref="AC49:AD52" si="259">AC56+AC63+AC112+AC147</f>
        <v>0</v>
      </c>
      <c r="AD49" s="261">
        <f t="shared" si="259"/>
        <v>0</v>
      </c>
      <c r="AE49" s="262" t="e">
        <f>AD49/AC49*100</f>
        <v>#DIV/0!</v>
      </c>
      <c r="AF49" s="261">
        <f t="shared" ref="AF49:AG52" si="260">AF56+AF63+AF112+AF147</f>
        <v>0</v>
      </c>
      <c r="AG49" s="261">
        <f t="shared" si="260"/>
        <v>0</v>
      </c>
      <c r="AH49" s="262" t="e">
        <f>AG49/AF49*100</f>
        <v>#DIV/0!</v>
      </c>
      <c r="AI49" s="261">
        <f t="shared" ref="AI49:AJ50" si="261">AI56+AI63+AI112+AI147</f>
        <v>428475.5</v>
      </c>
      <c r="AJ49" s="261">
        <f t="shared" si="261"/>
        <v>428475.5</v>
      </c>
      <c r="AK49" s="392">
        <f>AJ49/AI49</f>
        <v>1</v>
      </c>
      <c r="AL49" s="261">
        <f t="shared" ref="AL49:AP52" si="262">AL56+AL63+AL112+AL147</f>
        <v>19358.2</v>
      </c>
      <c r="AM49" s="261">
        <f t="shared" si="262"/>
        <v>19358.2</v>
      </c>
      <c r="AN49" s="392">
        <f>AM49/AL49</f>
        <v>1</v>
      </c>
      <c r="AO49" s="261">
        <f t="shared" ref="AO49:AP52" si="263">AO56+AO63+AO112+AO147</f>
        <v>311992.59999999998</v>
      </c>
      <c r="AP49" s="261">
        <f t="shared" si="263"/>
        <v>157616.40000000002</v>
      </c>
      <c r="AQ49" s="392">
        <f t="shared" ref="AQ49" si="264">AP49/AO49</f>
        <v>0.50519275136653896</v>
      </c>
      <c r="AR49" s="275" t="s">
        <v>477</v>
      </c>
    </row>
    <row r="50" spans="1:44" ht="74.25" customHeight="1">
      <c r="A50" s="786"/>
      <c r="B50" s="709"/>
      <c r="C50" s="700"/>
      <c r="D50" s="166" t="s">
        <v>37</v>
      </c>
      <c r="E50" s="211">
        <f t="shared" si="97"/>
        <v>4533.3</v>
      </c>
      <c r="F50" s="211">
        <f t="shared" si="98"/>
        <v>4533.3</v>
      </c>
      <c r="G50" s="269">
        <f t="shared" ref="G50:G55" si="265">F50/E50</f>
        <v>1</v>
      </c>
      <c r="H50" s="212">
        <f t="shared" si="252"/>
        <v>0</v>
      </c>
      <c r="I50" s="212">
        <f t="shared" si="252"/>
        <v>0</v>
      </c>
      <c r="J50" s="213" t="e">
        <f t="shared" si="99"/>
        <v>#DIV/0!</v>
      </c>
      <c r="K50" s="212">
        <f t="shared" si="253"/>
        <v>0</v>
      </c>
      <c r="L50" s="212">
        <f t="shared" si="253"/>
        <v>0</v>
      </c>
      <c r="M50" s="213" t="e">
        <f t="shared" ref="M50:M55" si="266">L50/K50*100</f>
        <v>#DIV/0!</v>
      </c>
      <c r="N50" s="212">
        <f t="shared" si="254"/>
        <v>0</v>
      </c>
      <c r="O50" s="212">
        <f t="shared" si="254"/>
        <v>0</v>
      </c>
      <c r="P50" s="213" t="e">
        <f t="shared" ref="P50:P55" si="267">O50/N50*100</f>
        <v>#DIV/0!</v>
      </c>
      <c r="Q50" s="212">
        <f t="shared" si="255"/>
        <v>0</v>
      </c>
      <c r="R50" s="212">
        <f t="shared" si="255"/>
        <v>0</v>
      </c>
      <c r="S50" s="213" t="e">
        <f t="shared" ref="S50:S55" si="268">R50/Q50*100</f>
        <v>#DIV/0!</v>
      </c>
      <c r="T50" s="212">
        <f t="shared" si="256"/>
        <v>0</v>
      </c>
      <c r="U50" s="212">
        <f t="shared" si="256"/>
        <v>0</v>
      </c>
      <c r="V50" s="213" t="e">
        <f t="shared" ref="V50:V55" si="269">U50/T50*100</f>
        <v>#DIV/0!</v>
      </c>
      <c r="W50" s="212">
        <f t="shared" si="257"/>
        <v>0</v>
      </c>
      <c r="X50" s="212">
        <f t="shared" si="257"/>
        <v>0</v>
      </c>
      <c r="Y50" s="213" t="e">
        <f t="shared" ref="Y50:Y55" si="270">X50/W50*100</f>
        <v>#DIV/0!</v>
      </c>
      <c r="Z50" s="212">
        <f t="shared" si="258"/>
        <v>0</v>
      </c>
      <c r="AA50" s="212">
        <f t="shared" si="258"/>
        <v>0</v>
      </c>
      <c r="AB50" s="213" t="e">
        <f t="shared" ref="AB50:AB55" si="271">AA50/Z50*100</f>
        <v>#DIV/0!</v>
      </c>
      <c r="AC50" s="212">
        <f t="shared" si="259"/>
        <v>0</v>
      </c>
      <c r="AD50" s="212">
        <f t="shared" si="259"/>
        <v>0</v>
      </c>
      <c r="AE50" s="213" t="e">
        <f t="shared" ref="AE50:AE55" si="272">AD50/AC50*100</f>
        <v>#DIV/0!</v>
      </c>
      <c r="AF50" s="212">
        <f t="shared" si="260"/>
        <v>0</v>
      </c>
      <c r="AG50" s="212">
        <f t="shared" si="260"/>
        <v>0</v>
      </c>
      <c r="AH50" s="213" t="e">
        <f t="shared" ref="AH50:AH55" si="273">AG50/AF50*100</f>
        <v>#DIV/0!</v>
      </c>
      <c r="AI50" s="210">
        <f t="shared" si="261"/>
        <v>4455.1000000000004</v>
      </c>
      <c r="AJ50" s="212">
        <f t="shared" si="261"/>
        <v>4455.1000000000004</v>
      </c>
      <c r="AK50" s="269">
        <f t="shared" ref="AK50:AK56" si="274">AJ50/AI50</f>
        <v>1</v>
      </c>
      <c r="AL50" s="212">
        <f t="shared" si="262"/>
        <v>0</v>
      </c>
      <c r="AM50" s="212">
        <f t="shared" si="262"/>
        <v>0</v>
      </c>
      <c r="AN50" s="213" t="e">
        <f t="shared" ref="AN50:AN55" si="275">AM50/AL50*100</f>
        <v>#DIV/0!</v>
      </c>
      <c r="AO50" s="212">
        <f t="shared" si="262"/>
        <v>78.2</v>
      </c>
      <c r="AP50" s="212">
        <f t="shared" si="262"/>
        <v>78.2</v>
      </c>
      <c r="AQ50" s="269">
        <f t="shared" ref="AQ50:AQ51" si="276">AP50/AO50</f>
        <v>1</v>
      </c>
      <c r="AR50" s="201" t="s">
        <v>479</v>
      </c>
    </row>
    <row r="51" spans="1:44" ht="141.75" customHeight="1">
      <c r="A51" s="786"/>
      <c r="B51" s="709"/>
      <c r="C51" s="700"/>
      <c r="D51" s="327" t="s">
        <v>2</v>
      </c>
      <c r="E51" s="211">
        <f t="shared" si="97"/>
        <v>3461.7000000000003</v>
      </c>
      <c r="F51" s="211">
        <f t="shared" si="98"/>
        <v>3427.6000000000004</v>
      </c>
      <c r="G51" s="269">
        <f t="shared" si="265"/>
        <v>0.99014934858595494</v>
      </c>
      <c r="H51" s="212">
        <f t="shared" si="252"/>
        <v>0</v>
      </c>
      <c r="I51" s="212">
        <f t="shared" si="252"/>
        <v>0</v>
      </c>
      <c r="J51" s="213" t="e">
        <f t="shared" si="99"/>
        <v>#DIV/0!</v>
      </c>
      <c r="K51" s="212">
        <f t="shared" si="253"/>
        <v>0</v>
      </c>
      <c r="L51" s="212">
        <f t="shared" si="253"/>
        <v>0</v>
      </c>
      <c r="M51" s="213" t="e">
        <f t="shared" si="266"/>
        <v>#DIV/0!</v>
      </c>
      <c r="N51" s="212">
        <f t="shared" si="254"/>
        <v>0</v>
      </c>
      <c r="O51" s="212">
        <f t="shared" si="254"/>
        <v>0</v>
      </c>
      <c r="P51" s="213" t="e">
        <f t="shared" si="267"/>
        <v>#DIV/0!</v>
      </c>
      <c r="Q51" s="212">
        <f t="shared" si="255"/>
        <v>0</v>
      </c>
      <c r="R51" s="212">
        <f t="shared" si="255"/>
        <v>0</v>
      </c>
      <c r="S51" s="213" t="e">
        <f t="shared" si="268"/>
        <v>#DIV/0!</v>
      </c>
      <c r="T51" s="212">
        <f t="shared" si="256"/>
        <v>0</v>
      </c>
      <c r="U51" s="212">
        <f t="shared" si="256"/>
        <v>0</v>
      </c>
      <c r="V51" s="213" t="e">
        <f t="shared" si="269"/>
        <v>#DIV/0!</v>
      </c>
      <c r="W51" s="212">
        <f t="shared" si="257"/>
        <v>0</v>
      </c>
      <c r="X51" s="212">
        <f t="shared" si="257"/>
        <v>0</v>
      </c>
      <c r="Y51" s="213" t="e">
        <f t="shared" si="270"/>
        <v>#DIV/0!</v>
      </c>
      <c r="Z51" s="212">
        <f t="shared" si="258"/>
        <v>0</v>
      </c>
      <c r="AA51" s="212">
        <f t="shared" si="258"/>
        <v>0</v>
      </c>
      <c r="AB51" s="213" t="e">
        <f t="shared" si="271"/>
        <v>#DIV/0!</v>
      </c>
      <c r="AC51" s="212">
        <f t="shared" si="259"/>
        <v>0</v>
      </c>
      <c r="AD51" s="212">
        <f t="shared" si="259"/>
        <v>0</v>
      </c>
      <c r="AE51" s="213" t="e">
        <f t="shared" si="272"/>
        <v>#DIV/0!</v>
      </c>
      <c r="AF51" s="212">
        <f t="shared" si="260"/>
        <v>0</v>
      </c>
      <c r="AG51" s="212">
        <f t="shared" si="260"/>
        <v>0</v>
      </c>
      <c r="AH51" s="213" t="e">
        <f t="shared" si="273"/>
        <v>#DIV/0!</v>
      </c>
      <c r="AI51" s="210">
        <f>AI58+AI65+AI114+AI149</f>
        <v>1833</v>
      </c>
      <c r="AJ51" s="210">
        <f>AJ58+AJ65+AJ114+AJ149</f>
        <v>1833</v>
      </c>
      <c r="AK51" s="269">
        <f t="shared" si="274"/>
        <v>1</v>
      </c>
      <c r="AL51" s="210">
        <f>AL58+AL65+AL114+AL149</f>
        <v>1511.1000000000001</v>
      </c>
      <c r="AM51" s="212">
        <f t="shared" si="262"/>
        <v>1511.1000000000001</v>
      </c>
      <c r="AN51" s="269">
        <f t="shared" ref="AN51" si="277">AM51/AL51</f>
        <v>1</v>
      </c>
      <c r="AO51" s="210">
        <f>AO58+AO65+AO114+AO149</f>
        <v>117.6</v>
      </c>
      <c r="AP51" s="212">
        <f t="shared" si="263"/>
        <v>83.5</v>
      </c>
      <c r="AQ51" s="269">
        <f t="shared" si="276"/>
        <v>0.71003401360544216</v>
      </c>
      <c r="AR51" s="492" t="s">
        <v>482</v>
      </c>
    </row>
    <row r="52" spans="1:44" ht="378" customHeight="1">
      <c r="A52" s="786"/>
      <c r="B52" s="709"/>
      <c r="C52" s="700"/>
      <c r="D52" s="483" t="s">
        <v>285</v>
      </c>
      <c r="E52" s="485">
        <f t="shared" si="97"/>
        <v>751831.3</v>
      </c>
      <c r="F52" s="485">
        <f t="shared" si="98"/>
        <v>597489.19999999995</v>
      </c>
      <c r="G52" s="484">
        <f t="shared" si="265"/>
        <v>0.794711792392788</v>
      </c>
      <c r="H52" s="212">
        <f t="shared" si="252"/>
        <v>0</v>
      </c>
      <c r="I52" s="212">
        <f t="shared" si="252"/>
        <v>0</v>
      </c>
      <c r="J52" s="213" t="e">
        <f t="shared" si="99"/>
        <v>#DIV/0!</v>
      </c>
      <c r="K52" s="212">
        <f t="shared" si="253"/>
        <v>0</v>
      </c>
      <c r="L52" s="212">
        <f t="shared" si="253"/>
        <v>0</v>
      </c>
      <c r="M52" s="213" t="e">
        <f t="shared" si="266"/>
        <v>#DIV/0!</v>
      </c>
      <c r="N52" s="212">
        <f t="shared" si="254"/>
        <v>0</v>
      </c>
      <c r="O52" s="212">
        <f t="shared" si="254"/>
        <v>0</v>
      </c>
      <c r="P52" s="213" t="e">
        <f t="shared" si="267"/>
        <v>#DIV/0!</v>
      </c>
      <c r="Q52" s="212">
        <f t="shared" si="255"/>
        <v>0</v>
      </c>
      <c r="R52" s="212">
        <f t="shared" si="255"/>
        <v>0</v>
      </c>
      <c r="S52" s="213" t="e">
        <f t="shared" si="268"/>
        <v>#DIV/0!</v>
      </c>
      <c r="T52" s="212">
        <f t="shared" si="256"/>
        <v>0</v>
      </c>
      <c r="U52" s="212">
        <f t="shared" si="256"/>
        <v>0</v>
      </c>
      <c r="V52" s="213" t="e">
        <f t="shared" si="269"/>
        <v>#DIV/0!</v>
      </c>
      <c r="W52" s="212">
        <f t="shared" si="257"/>
        <v>0</v>
      </c>
      <c r="X52" s="212">
        <f t="shared" si="257"/>
        <v>0</v>
      </c>
      <c r="Y52" s="213" t="e">
        <f t="shared" si="270"/>
        <v>#DIV/0!</v>
      </c>
      <c r="Z52" s="212">
        <f t="shared" si="258"/>
        <v>0</v>
      </c>
      <c r="AA52" s="212">
        <f t="shared" si="258"/>
        <v>0</v>
      </c>
      <c r="AB52" s="213" t="e">
        <f t="shared" si="271"/>
        <v>#DIV/0!</v>
      </c>
      <c r="AC52" s="212">
        <f t="shared" si="259"/>
        <v>0</v>
      </c>
      <c r="AD52" s="212">
        <f t="shared" si="259"/>
        <v>0</v>
      </c>
      <c r="AE52" s="213" t="e">
        <f t="shared" si="272"/>
        <v>#DIV/0!</v>
      </c>
      <c r="AF52" s="212">
        <f t="shared" si="260"/>
        <v>0</v>
      </c>
      <c r="AG52" s="212">
        <f t="shared" si="260"/>
        <v>0</v>
      </c>
      <c r="AH52" s="213" t="e">
        <f t="shared" si="273"/>
        <v>#DIV/0!</v>
      </c>
      <c r="AI52" s="482">
        <f>AI59+AI66+AI115+AI150</f>
        <v>422187.4</v>
      </c>
      <c r="AJ52" s="482">
        <f>AJ59+AJ66+AJ115+AJ150</f>
        <v>422187.4</v>
      </c>
      <c r="AK52" s="481">
        <v>1</v>
      </c>
      <c r="AL52" s="482">
        <f>AL59+AL66+AL115+AL150</f>
        <v>17847.099999999999</v>
      </c>
      <c r="AM52" s="480">
        <f t="shared" si="262"/>
        <v>17847.099999999999</v>
      </c>
      <c r="AN52" s="481">
        <v>1</v>
      </c>
      <c r="AO52" s="482">
        <f>AO59+AO66+AO115+AO150</f>
        <v>311796.8</v>
      </c>
      <c r="AP52" s="480">
        <f t="shared" si="263"/>
        <v>157454.70000000001</v>
      </c>
      <c r="AQ52" s="548">
        <f>AP52/AO52</f>
        <v>0.50499139182955055</v>
      </c>
      <c r="AR52" s="552" t="s">
        <v>513</v>
      </c>
    </row>
    <row r="53" spans="1:44" ht="112.5" customHeight="1">
      <c r="A53" s="786"/>
      <c r="B53" s="709"/>
      <c r="C53" s="700"/>
      <c r="D53" s="158" t="s">
        <v>291</v>
      </c>
      <c r="E53" s="211">
        <f t="shared" si="97"/>
        <v>0</v>
      </c>
      <c r="F53" s="211">
        <f t="shared" si="98"/>
        <v>0</v>
      </c>
      <c r="G53" s="213" t="e">
        <f t="shared" si="265"/>
        <v>#DIV/0!</v>
      </c>
      <c r="H53" s="212">
        <f t="shared" ref="H53:I55" si="278">H60+H67+H116+H152</f>
        <v>0</v>
      </c>
      <c r="I53" s="212">
        <f t="shared" si="278"/>
        <v>0</v>
      </c>
      <c r="J53" s="213" t="e">
        <f t="shared" si="99"/>
        <v>#DIV/0!</v>
      </c>
      <c r="K53" s="212">
        <f t="shared" ref="K53:L55" si="279">K60+K67+K116+K152</f>
        <v>0</v>
      </c>
      <c r="L53" s="212">
        <f t="shared" si="279"/>
        <v>0</v>
      </c>
      <c r="M53" s="213" t="e">
        <f t="shared" si="266"/>
        <v>#DIV/0!</v>
      </c>
      <c r="N53" s="212">
        <f t="shared" ref="N53:O55" si="280">N60+N67+N116+N152</f>
        <v>0</v>
      </c>
      <c r="O53" s="212">
        <f t="shared" si="280"/>
        <v>0</v>
      </c>
      <c r="P53" s="213" t="e">
        <f t="shared" si="267"/>
        <v>#DIV/0!</v>
      </c>
      <c r="Q53" s="212">
        <f t="shared" ref="Q53:R55" si="281">Q60+Q67+Q116+Q152</f>
        <v>0</v>
      </c>
      <c r="R53" s="212">
        <f t="shared" si="281"/>
        <v>0</v>
      </c>
      <c r="S53" s="213" t="e">
        <f t="shared" si="268"/>
        <v>#DIV/0!</v>
      </c>
      <c r="T53" s="212">
        <f t="shared" ref="T53:U55" si="282">T60+T67+T116+T152</f>
        <v>0</v>
      </c>
      <c r="U53" s="212">
        <f t="shared" si="282"/>
        <v>0</v>
      </c>
      <c r="V53" s="213" t="e">
        <f t="shared" si="269"/>
        <v>#DIV/0!</v>
      </c>
      <c r="W53" s="212">
        <f t="shared" ref="W53:X55" si="283">W60+W67+W116+W152</f>
        <v>0</v>
      </c>
      <c r="X53" s="212">
        <f t="shared" si="283"/>
        <v>0</v>
      </c>
      <c r="Y53" s="213" t="e">
        <f t="shared" si="270"/>
        <v>#DIV/0!</v>
      </c>
      <c r="Z53" s="212">
        <f t="shared" ref="Z53:AA55" si="284">Z60+Z67+Z116+Z152</f>
        <v>0</v>
      </c>
      <c r="AA53" s="212">
        <f t="shared" si="284"/>
        <v>0</v>
      </c>
      <c r="AB53" s="213" t="e">
        <f t="shared" si="271"/>
        <v>#DIV/0!</v>
      </c>
      <c r="AC53" s="212">
        <f t="shared" ref="AC53:AD55" si="285">AC60+AC67+AC116+AC152</f>
        <v>0</v>
      </c>
      <c r="AD53" s="212">
        <f t="shared" si="285"/>
        <v>0</v>
      </c>
      <c r="AE53" s="213" t="e">
        <f t="shared" si="272"/>
        <v>#DIV/0!</v>
      </c>
      <c r="AF53" s="212">
        <f t="shared" ref="AF53:AG55" si="286">AF60+AF67+AF116+AF152</f>
        <v>0</v>
      </c>
      <c r="AG53" s="212">
        <f t="shared" si="286"/>
        <v>0</v>
      </c>
      <c r="AH53" s="213" t="e">
        <f t="shared" si="273"/>
        <v>#DIV/0!</v>
      </c>
      <c r="AI53" s="210">
        <f t="shared" ref="AI53:AJ55" si="287">AI60+AI67+AI116+AI152</f>
        <v>0</v>
      </c>
      <c r="AJ53" s="212">
        <f t="shared" si="287"/>
        <v>0</v>
      </c>
      <c r="AK53" s="213" t="e">
        <f t="shared" si="274"/>
        <v>#DIV/0!</v>
      </c>
      <c r="AL53" s="212">
        <f t="shared" ref="AL53:AM55" si="288">AL60+AL67+AL116+AL152</f>
        <v>0</v>
      </c>
      <c r="AM53" s="212">
        <f t="shared" si="288"/>
        <v>0</v>
      </c>
      <c r="AN53" s="213" t="e">
        <f t="shared" si="275"/>
        <v>#DIV/0!</v>
      </c>
      <c r="AO53" s="212">
        <f t="shared" ref="AO53:AP55" si="289">AO60+AO67+AO116+AO152</f>
        <v>0</v>
      </c>
      <c r="AP53" s="212">
        <f t="shared" si="289"/>
        <v>0</v>
      </c>
      <c r="AQ53" s="213" t="e">
        <f t="shared" ref="AQ53:AQ55" si="290">AP53/AO53*100</f>
        <v>#DIV/0!</v>
      </c>
      <c r="AR53" s="201"/>
    </row>
    <row r="54" spans="1:44" ht="39" customHeight="1">
      <c r="A54" s="786"/>
      <c r="B54" s="709"/>
      <c r="C54" s="700"/>
      <c r="D54" s="328" t="s">
        <v>286</v>
      </c>
      <c r="E54" s="211">
        <f t="shared" si="97"/>
        <v>0</v>
      </c>
      <c r="F54" s="211">
        <f t="shared" si="98"/>
        <v>0</v>
      </c>
      <c r="G54" s="213" t="e">
        <f t="shared" si="265"/>
        <v>#DIV/0!</v>
      </c>
      <c r="H54" s="212">
        <f t="shared" si="278"/>
        <v>0</v>
      </c>
      <c r="I54" s="212">
        <f t="shared" si="278"/>
        <v>0</v>
      </c>
      <c r="J54" s="213" t="e">
        <f t="shared" si="99"/>
        <v>#DIV/0!</v>
      </c>
      <c r="K54" s="212">
        <f t="shared" si="279"/>
        <v>0</v>
      </c>
      <c r="L54" s="212">
        <f t="shared" si="279"/>
        <v>0</v>
      </c>
      <c r="M54" s="213" t="e">
        <f t="shared" si="266"/>
        <v>#DIV/0!</v>
      </c>
      <c r="N54" s="212">
        <f t="shared" si="280"/>
        <v>0</v>
      </c>
      <c r="O54" s="212">
        <f t="shared" si="280"/>
        <v>0</v>
      </c>
      <c r="P54" s="213" t="e">
        <f t="shared" si="267"/>
        <v>#DIV/0!</v>
      </c>
      <c r="Q54" s="212">
        <f t="shared" si="281"/>
        <v>0</v>
      </c>
      <c r="R54" s="212">
        <f t="shared" si="281"/>
        <v>0</v>
      </c>
      <c r="S54" s="213" t="e">
        <f t="shared" si="268"/>
        <v>#DIV/0!</v>
      </c>
      <c r="T54" s="212">
        <f t="shared" si="282"/>
        <v>0</v>
      </c>
      <c r="U54" s="212">
        <f t="shared" si="282"/>
        <v>0</v>
      </c>
      <c r="V54" s="213" t="e">
        <f t="shared" si="269"/>
        <v>#DIV/0!</v>
      </c>
      <c r="W54" s="212">
        <f t="shared" si="283"/>
        <v>0</v>
      </c>
      <c r="X54" s="212">
        <f t="shared" si="283"/>
        <v>0</v>
      </c>
      <c r="Y54" s="213" t="e">
        <f t="shared" si="270"/>
        <v>#DIV/0!</v>
      </c>
      <c r="Z54" s="212">
        <f t="shared" si="284"/>
        <v>0</v>
      </c>
      <c r="AA54" s="212">
        <f t="shared" si="284"/>
        <v>0</v>
      </c>
      <c r="AB54" s="213" t="e">
        <f t="shared" si="271"/>
        <v>#DIV/0!</v>
      </c>
      <c r="AC54" s="212">
        <f t="shared" si="285"/>
        <v>0</v>
      </c>
      <c r="AD54" s="212">
        <f t="shared" si="285"/>
        <v>0</v>
      </c>
      <c r="AE54" s="213" t="e">
        <f t="shared" si="272"/>
        <v>#DIV/0!</v>
      </c>
      <c r="AF54" s="212">
        <f t="shared" si="286"/>
        <v>0</v>
      </c>
      <c r="AG54" s="212">
        <f t="shared" si="286"/>
        <v>0</v>
      </c>
      <c r="AH54" s="213" t="e">
        <f t="shared" si="273"/>
        <v>#DIV/0!</v>
      </c>
      <c r="AI54" s="210">
        <f t="shared" si="287"/>
        <v>0</v>
      </c>
      <c r="AJ54" s="212">
        <f t="shared" si="287"/>
        <v>0</v>
      </c>
      <c r="AK54" s="213" t="e">
        <f t="shared" si="274"/>
        <v>#DIV/0!</v>
      </c>
      <c r="AL54" s="212">
        <f t="shared" si="288"/>
        <v>0</v>
      </c>
      <c r="AM54" s="212">
        <f t="shared" si="288"/>
        <v>0</v>
      </c>
      <c r="AN54" s="213" t="e">
        <f t="shared" si="275"/>
        <v>#DIV/0!</v>
      </c>
      <c r="AO54" s="212">
        <f t="shared" si="289"/>
        <v>0</v>
      </c>
      <c r="AP54" s="212">
        <f t="shared" si="289"/>
        <v>0</v>
      </c>
      <c r="AQ54" s="213" t="e">
        <f t="shared" si="290"/>
        <v>#DIV/0!</v>
      </c>
      <c r="AR54" s="201"/>
    </row>
    <row r="55" spans="1:44" ht="45" customHeight="1" thickBot="1">
      <c r="A55" s="787"/>
      <c r="B55" s="788"/>
      <c r="C55" s="701"/>
      <c r="D55" s="364" t="s">
        <v>43</v>
      </c>
      <c r="E55" s="366">
        <f t="shared" si="97"/>
        <v>0</v>
      </c>
      <c r="F55" s="366">
        <f t="shared" si="98"/>
        <v>0</v>
      </c>
      <c r="G55" s="365" t="e">
        <f t="shared" si="265"/>
        <v>#DIV/0!</v>
      </c>
      <c r="H55" s="370">
        <f t="shared" si="278"/>
        <v>0</v>
      </c>
      <c r="I55" s="370">
        <f t="shared" si="278"/>
        <v>0</v>
      </c>
      <c r="J55" s="365" t="e">
        <f t="shared" si="99"/>
        <v>#DIV/0!</v>
      </c>
      <c r="K55" s="370">
        <f t="shared" si="279"/>
        <v>0</v>
      </c>
      <c r="L55" s="370">
        <f t="shared" si="279"/>
        <v>0</v>
      </c>
      <c r="M55" s="365" t="e">
        <f t="shared" si="266"/>
        <v>#DIV/0!</v>
      </c>
      <c r="N55" s="370">
        <f t="shared" si="280"/>
        <v>0</v>
      </c>
      <c r="O55" s="370">
        <f t="shared" si="280"/>
        <v>0</v>
      </c>
      <c r="P55" s="365" t="e">
        <f t="shared" si="267"/>
        <v>#DIV/0!</v>
      </c>
      <c r="Q55" s="370">
        <f t="shared" si="281"/>
        <v>0</v>
      </c>
      <c r="R55" s="370">
        <f t="shared" si="281"/>
        <v>0</v>
      </c>
      <c r="S55" s="365" t="e">
        <f t="shared" si="268"/>
        <v>#DIV/0!</v>
      </c>
      <c r="T55" s="370">
        <f t="shared" si="282"/>
        <v>0</v>
      </c>
      <c r="U55" s="370">
        <f t="shared" si="282"/>
        <v>0</v>
      </c>
      <c r="V55" s="365" t="e">
        <f t="shared" si="269"/>
        <v>#DIV/0!</v>
      </c>
      <c r="W55" s="370">
        <f t="shared" si="283"/>
        <v>0</v>
      </c>
      <c r="X55" s="370">
        <f t="shared" si="283"/>
        <v>0</v>
      </c>
      <c r="Y55" s="365" t="e">
        <f t="shared" si="270"/>
        <v>#DIV/0!</v>
      </c>
      <c r="Z55" s="370">
        <f t="shared" si="284"/>
        <v>0</v>
      </c>
      <c r="AA55" s="370">
        <f t="shared" si="284"/>
        <v>0</v>
      </c>
      <c r="AB55" s="365" t="e">
        <f t="shared" si="271"/>
        <v>#DIV/0!</v>
      </c>
      <c r="AC55" s="370">
        <f t="shared" si="285"/>
        <v>0</v>
      </c>
      <c r="AD55" s="370">
        <f t="shared" si="285"/>
        <v>0</v>
      </c>
      <c r="AE55" s="365" t="e">
        <f t="shared" si="272"/>
        <v>#DIV/0!</v>
      </c>
      <c r="AF55" s="370">
        <f t="shared" si="286"/>
        <v>0</v>
      </c>
      <c r="AG55" s="370">
        <f t="shared" si="286"/>
        <v>0</v>
      </c>
      <c r="AH55" s="365" t="e">
        <f t="shared" si="273"/>
        <v>#DIV/0!</v>
      </c>
      <c r="AI55" s="368">
        <f t="shared" si="287"/>
        <v>0</v>
      </c>
      <c r="AJ55" s="370">
        <f t="shared" si="287"/>
        <v>0</v>
      </c>
      <c r="AK55" s="365" t="e">
        <f t="shared" si="274"/>
        <v>#DIV/0!</v>
      </c>
      <c r="AL55" s="370">
        <f t="shared" si="288"/>
        <v>0</v>
      </c>
      <c r="AM55" s="370">
        <f t="shared" si="288"/>
        <v>0</v>
      </c>
      <c r="AN55" s="365" t="e">
        <f t="shared" si="275"/>
        <v>#DIV/0!</v>
      </c>
      <c r="AO55" s="370">
        <f t="shared" si="289"/>
        <v>0</v>
      </c>
      <c r="AP55" s="370">
        <f t="shared" si="289"/>
        <v>0</v>
      </c>
      <c r="AQ55" s="365" t="e">
        <f t="shared" si="290"/>
        <v>#DIV/0!</v>
      </c>
      <c r="AR55" s="225"/>
    </row>
    <row r="56" spans="1:44" ht="33.75" customHeight="1">
      <c r="A56" s="794" t="s">
        <v>297</v>
      </c>
      <c r="B56" s="797" t="s">
        <v>296</v>
      </c>
      <c r="C56" s="699"/>
      <c r="D56" s="226" t="s">
        <v>41</v>
      </c>
      <c r="E56" s="248">
        <f t="shared" si="97"/>
        <v>710742.3</v>
      </c>
      <c r="F56" s="248">
        <f t="shared" si="98"/>
        <v>558761.19999999995</v>
      </c>
      <c r="G56" s="279">
        <f>F56/E56</f>
        <v>0.78616567495701317</v>
      </c>
      <c r="H56" s="248">
        <f>H57+H58+H59+H60+H61+H62</f>
        <v>0</v>
      </c>
      <c r="I56" s="248">
        <f>I57+I58+I59+I60+I61+I62</f>
        <v>0</v>
      </c>
      <c r="J56" s="276" t="e">
        <f t="shared" si="99"/>
        <v>#DIV/0!</v>
      </c>
      <c r="K56" s="248">
        <f>K57+K58+K59+K60+K61+K62</f>
        <v>0</v>
      </c>
      <c r="L56" s="248">
        <f>L57+L58+L59+L60+L61+L62</f>
        <v>0</v>
      </c>
      <c r="M56" s="276" t="e">
        <f>L56/K56*100</f>
        <v>#DIV/0!</v>
      </c>
      <c r="N56" s="248">
        <f>N57+N58+N59+N60+N61+N62</f>
        <v>0</v>
      </c>
      <c r="O56" s="248">
        <f>O57+O58+O59+O60+O61+O62</f>
        <v>0</v>
      </c>
      <c r="P56" s="276" t="e">
        <f>O56/N56*100</f>
        <v>#DIV/0!</v>
      </c>
      <c r="Q56" s="248">
        <f>Q57+Q58+Q59+Q60+Q61+Q62</f>
        <v>0</v>
      </c>
      <c r="R56" s="248">
        <f>R57+R58+R59+R60+R61+R62</f>
        <v>0</v>
      </c>
      <c r="S56" s="276" t="e">
        <f>R56/Q56*100</f>
        <v>#DIV/0!</v>
      </c>
      <c r="T56" s="248">
        <f>T57+T58+T59+T60+T61+T62</f>
        <v>0</v>
      </c>
      <c r="U56" s="248">
        <f>U57+U58+U59+U60+U61+U62</f>
        <v>0</v>
      </c>
      <c r="V56" s="276" t="e">
        <f>U56/T56*100</f>
        <v>#DIV/0!</v>
      </c>
      <c r="W56" s="248">
        <f>W57+W58+W59+W60+W61+W62</f>
        <v>0</v>
      </c>
      <c r="X56" s="248">
        <f>X57+X58+X59+X60+X61+X62</f>
        <v>0</v>
      </c>
      <c r="Y56" s="276" t="e">
        <f>X56/W56*100</f>
        <v>#DIV/0!</v>
      </c>
      <c r="Z56" s="248">
        <f t="shared" ref="Z56" si="291">Z57+Z58+Z59+Z60+Z61+Z62</f>
        <v>0</v>
      </c>
      <c r="AA56" s="248">
        <f t="shared" ref="AA56" si="292">AA57+AA58+AA59+AA60+AA61+AA62</f>
        <v>0</v>
      </c>
      <c r="AB56" s="276" t="e">
        <f>AA56/Z56*100</f>
        <v>#DIV/0!</v>
      </c>
      <c r="AC56" s="248">
        <f t="shared" ref="AC56" si="293">AC57+AC58+AC59+AC60+AC61+AC62</f>
        <v>0</v>
      </c>
      <c r="AD56" s="248">
        <f t="shared" ref="AD56" si="294">AD57+AD58+AD59+AD60+AD61+AD62</f>
        <v>0</v>
      </c>
      <c r="AE56" s="276" t="e">
        <f>AD56/AC56*100</f>
        <v>#DIV/0!</v>
      </c>
      <c r="AF56" s="248">
        <f t="shared" ref="AF56" si="295">AF57+AF58+AF59+AF60+AF61+AF62</f>
        <v>0</v>
      </c>
      <c r="AG56" s="248">
        <f t="shared" ref="AG56" si="296">AG57+AG58+AG59+AG60+AG61+AG62</f>
        <v>0</v>
      </c>
      <c r="AH56" s="276" t="e">
        <f>AG56/AF56*100</f>
        <v>#DIV/0!</v>
      </c>
      <c r="AI56" s="277">
        <f t="shared" ref="AI56" si="297">AI57+AI58+AI59+AI60+AI61+AI62</f>
        <v>388882.3</v>
      </c>
      <c r="AJ56" s="248">
        <f t="shared" ref="AJ56" si="298">AJ57+AJ58+AJ59+AJ60+AJ61+AJ62</f>
        <v>388882.3</v>
      </c>
      <c r="AK56" s="249">
        <f t="shared" si="274"/>
        <v>1</v>
      </c>
      <c r="AL56" s="248">
        <f t="shared" ref="AL56" si="299">AL57+AL58+AL59+AL60+AL61+AL62</f>
        <v>16268.8</v>
      </c>
      <c r="AM56" s="248">
        <f t="shared" ref="AM56" si="300">AM57+AM58+AM59+AM60+AM61+AM62</f>
        <v>16268.8</v>
      </c>
      <c r="AN56" s="249">
        <f t="shared" ref="AN56" si="301">AM56/AL56</f>
        <v>1</v>
      </c>
      <c r="AO56" s="248">
        <f>AO57+AO58+AO59+AO60+AO61+AO62</f>
        <v>305591.2</v>
      </c>
      <c r="AP56" s="248">
        <f>AP57+AP58+AP59+AP60+AP61+AP62</f>
        <v>153610.1</v>
      </c>
      <c r="AQ56" s="279">
        <v>0.503</v>
      </c>
      <c r="AR56" s="200" t="s">
        <v>487</v>
      </c>
    </row>
    <row r="57" spans="1:44" ht="63.75" customHeight="1">
      <c r="A57" s="795"/>
      <c r="B57" s="798"/>
      <c r="C57" s="700"/>
      <c r="D57" s="164" t="s">
        <v>37</v>
      </c>
      <c r="E57" s="211">
        <f t="shared" si="97"/>
        <v>0</v>
      </c>
      <c r="F57" s="211">
        <f t="shared" si="98"/>
        <v>0</v>
      </c>
      <c r="G57" s="278" t="e">
        <f t="shared" ref="G57:G62" si="302">F57/E57</f>
        <v>#DIV/0!</v>
      </c>
      <c r="H57" s="212"/>
      <c r="I57" s="212"/>
      <c r="J57" s="213" t="e">
        <f t="shared" si="99"/>
        <v>#DIV/0!</v>
      </c>
      <c r="K57" s="212"/>
      <c r="L57" s="212"/>
      <c r="M57" s="213" t="e">
        <f t="shared" ref="M57:M62" si="303">L57/K57*100</f>
        <v>#DIV/0!</v>
      </c>
      <c r="N57" s="212"/>
      <c r="O57" s="212"/>
      <c r="P57" s="213" t="e">
        <f t="shared" ref="P57:P62" si="304">O57/N57*100</f>
        <v>#DIV/0!</v>
      </c>
      <c r="Q57" s="212"/>
      <c r="R57" s="212"/>
      <c r="S57" s="213" t="e">
        <f t="shared" ref="S57:S62" si="305">R57/Q57*100</f>
        <v>#DIV/0!</v>
      </c>
      <c r="T57" s="212"/>
      <c r="U57" s="212"/>
      <c r="V57" s="213" t="e">
        <f t="shared" ref="V57:V62" si="306">U57/T57*100</f>
        <v>#DIV/0!</v>
      </c>
      <c r="W57" s="212"/>
      <c r="X57" s="212"/>
      <c r="Y57" s="213" t="e">
        <f t="shared" ref="Y57:Y62" si="307">X57/W57*100</f>
        <v>#DIV/0!</v>
      </c>
      <c r="Z57" s="212"/>
      <c r="AA57" s="212"/>
      <c r="AB57" s="213" t="e">
        <f t="shared" ref="AB57:AB62" si="308">AA57/Z57*100</f>
        <v>#DIV/0!</v>
      </c>
      <c r="AC57" s="212"/>
      <c r="AD57" s="212"/>
      <c r="AE57" s="213" t="e">
        <f t="shared" ref="AE57:AE62" si="309">AD57/AC57*100</f>
        <v>#DIV/0!</v>
      </c>
      <c r="AF57" s="212"/>
      <c r="AG57" s="212"/>
      <c r="AH57" s="213" t="e">
        <f t="shared" ref="AH57:AH62" si="310">AG57/AF57*100</f>
        <v>#DIV/0!</v>
      </c>
      <c r="AI57" s="210">
        <f t="shared" ref="AI57:AJ57" si="311">AI226</f>
        <v>0</v>
      </c>
      <c r="AJ57" s="212">
        <f t="shared" si="311"/>
        <v>0</v>
      </c>
      <c r="AK57" s="213" t="e">
        <f t="shared" ref="AK57:AK63" si="312">AJ57/AI57</f>
        <v>#DIV/0!</v>
      </c>
      <c r="AL57" s="212">
        <f t="shared" ref="AL57:AM57" si="313">AL226</f>
        <v>0</v>
      </c>
      <c r="AM57" s="212">
        <f t="shared" si="313"/>
        <v>0</v>
      </c>
      <c r="AN57" s="213" t="e">
        <f t="shared" ref="AN57:AN62" si="314">AM57/AL57*100</f>
        <v>#DIV/0!</v>
      </c>
      <c r="AO57" s="212">
        <f>AO226</f>
        <v>0</v>
      </c>
      <c r="AP57" s="212">
        <f>AP226</f>
        <v>0</v>
      </c>
      <c r="AQ57" s="390" t="e">
        <f t="shared" ref="AQ57:AQ62" si="315">AP57/AO57*100</f>
        <v>#DIV/0!</v>
      </c>
      <c r="AR57" s="201"/>
    </row>
    <row r="58" spans="1:44" ht="63.75" customHeight="1" thickBot="1">
      <c r="A58" s="795"/>
      <c r="B58" s="798"/>
      <c r="C58" s="700"/>
      <c r="D58" s="165" t="s">
        <v>2</v>
      </c>
      <c r="E58" s="211">
        <f t="shared" si="97"/>
        <v>0</v>
      </c>
      <c r="F58" s="211">
        <f t="shared" si="98"/>
        <v>0</v>
      </c>
      <c r="G58" s="278" t="e">
        <f t="shared" si="302"/>
        <v>#DIV/0!</v>
      </c>
      <c r="H58" s="212"/>
      <c r="I58" s="212"/>
      <c r="J58" s="213" t="e">
        <f t="shared" si="99"/>
        <v>#DIV/0!</v>
      </c>
      <c r="K58" s="212"/>
      <c r="L58" s="212"/>
      <c r="M58" s="213" t="e">
        <f t="shared" si="303"/>
        <v>#DIV/0!</v>
      </c>
      <c r="N58" s="212"/>
      <c r="O58" s="212"/>
      <c r="P58" s="213" t="e">
        <f t="shared" si="304"/>
        <v>#DIV/0!</v>
      </c>
      <c r="Q58" s="212"/>
      <c r="R58" s="212"/>
      <c r="S58" s="213" t="e">
        <f t="shared" si="305"/>
        <v>#DIV/0!</v>
      </c>
      <c r="T58" s="212"/>
      <c r="U58" s="212"/>
      <c r="V58" s="213" t="e">
        <f t="shared" si="306"/>
        <v>#DIV/0!</v>
      </c>
      <c r="W58" s="212"/>
      <c r="X58" s="212"/>
      <c r="Y58" s="213" t="e">
        <f t="shared" si="307"/>
        <v>#DIV/0!</v>
      </c>
      <c r="Z58" s="212"/>
      <c r="AA58" s="212"/>
      <c r="AB58" s="213" t="e">
        <f t="shared" si="308"/>
        <v>#DIV/0!</v>
      </c>
      <c r="AC58" s="212"/>
      <c r="AD58" s="212"/>
      <c r="AE58" s="213" t="e">
        <f t="shared" si="309"/>
        <v>#DIV/0!</v>
      </c>
      <c r="AF58" s="212"/>
      <c r="AG58" s="212"/>
      <c r="AH58" s="213" t="e">
        <f t="shared" si="310"/>
        <v>#DIV/0!</v>
      </c>
      <c r="AI58" s="210">
        <f t="shared" ref="AI58:AJ58" si="316">AI227</f>
        <v>0</v>
      </c>
      <c r="AJ58" s="212">
        <f t="shared" si="316"/>
        <v>0</v>
      </c>
      <c r="AK58" s="213" t="e">
        <f t="shared" si="312"/>
        <v>#DIV/0!</v>
      </c>
      <c r="AL58" s="212">
        <f t="shared" ref="AL58:AM58" si="317">AL227</f>
        <v>0</v>
      </c>
      <c r="AM58" s="212">
        <f t="shared" si="317"/>
        <v>0</v>
      </c>
      <c r="AN58" s="213" t="e">
        <f t="shared" si="314"/>
        <v>#DIV/0!</v>
      </c>
      <c r="AO58" s="212">
        <f t="shared" ref="AO58:AP58" si="318">AO227</f>
        <v>0</v>
      </c>
      <c r="AP58" s="212">
        <f t="shared" si="318"/>
        <v>0</v>
      </c>
      <c r="AQ58" s="390" t="e">
        <f t="shared" si="315"/>
        <v>#DIV/0!</v>
      </c>
      <c r="AR58" s="201"/>
    </row>
    <row r="59" spans="1:44" ht="162" customHeight="1">
      <c r="A59" s="795"/>
      <c r="B59" s="798"/>
      <c r="C59" s="700"/>
      <c r="D59" s="158" t="s">
        <v>285</v>
      </c>
      <c r="E59" s="211">
        <f>AI59+AL59+AO59</f>
        <v>710742.3</v>
      </c>
      <c r="F59" s="211">
        <f t="shared" si="98"/>
        <v>558761.19999999995</v>
      </c>
      <c r="G59" s="278">
        <f t="shared" si="302"/>
        <v>0.78616567495701317</v>
      </c>
      <c r="H59" s="212"/>
      <c r="I59" s="212"/>
      <c r="J59" s="213" t="e">
        <f t="shared" si="99"/>
        <v>#DIV/0!</v>
      </c>
      <c r="K59" s="212"/>
      <c r="L59" s="212"/>
      <c r="M59" s="213" t="e">
        <f t="shared" si="303"/>
        <v>#DIV/0!</v>
      </c>
      <c r="N59" s="212"/>
      <c r="O59" s="212"/>
      <c r="P59" s="213" t="e">
        <f t="shared" si="304"/>
        <v>#DIV/0!</v>
      </c>
      <c r="Q59" s="212"/>
      <c r="R59" s="212"/>
      <c r="S59" s="213" t="e">
        <f t="shared" si="305"/>
        <v>#DIV/0!</v>
      </c>
      <c r="T59" s="212"/>
      <c r="U59" s="212"/>
      <c r="V59" s="213" t="e">
        <f t="shared" si="306"/>
        <v>#DIV/0!</v>
      </c>
      <c r="W59" s="212"/>
      <c r="X59" s="212"/>
      <c r="Y59" s="213" t="e">
        <f t="shared" si="307"/>
        <v>#DIV/0!</v>
      </c>
      <c r="Z59" s="212"/>
      <c r="AA59" s="212"/>
      <c r="AB59" s="213" t="e">
        <f t="shared" si="308"/>
        <v>#DIV/0!</v>
      </c>
      <c r="AC59" s="212"/>
      <c r="AD59" s="212"/>
      <c r="AE59" s="213" t="e">
        <f t="shared" si="309"/>
        <v>#DIV/0!</v>
      </c>
      <c r="AF59" s="212"/>
      <c r="AG59" s="212"/>
      <c r="AH59" s="213" t="e">
        <f t="shared" si="310"/>
        <v>#DIV/0!</v>
      </c>
      <c r="AI59" s="210">
        <v>388882.3</v>
      </c>
      <c r="AJ59" s="212">
        <v>388882.3</v>
      </c>
      <c r="AK59" s="269">
        <f t="shared" si="312"/>
        <v>1</v>
      </c>
      <c r="AL59" s="212">
        <v>16268.8</v>
      </c>
      <c r="AM59" s="212">
        <v>16268.8</v>
      </c>
      <c r="AN59" s="269">
        <f t="shared" ref="AN59" si="319">AM59/AL59</f>
        <v>1</v>
      </c>
      <c r="AO59" s="212">
        <v>305591.2</v>
      </c>
      <c r="AP59" s="212">
        <v>153610.1</v>
      </c>
      <c r="AQ59" s="279">
        <v>0.503</v>
      </c>
      <c r="AR59" s="201" t="s">
        <v>512</v>
      </c>
    </row>
    <row r="60" spans="1:44" ht="110.25" customHeight="1">
      <c r="A60" s="795"/>
      <c r="B60" s="798"/>
      <c r="C60" s="700"/>
      <c r="D60" s="158" t="s">
        <v>291</v>
      </c>
      <c r="E60" s="211">
        <f t="shared" si="97"/>
        <v>0</v>
      </c>
      <c r="F60" s="211">
        <f t="shared" si="98"/>
        <v>0</v>
      </c>
      <c r="G60" s="278" t="e">
        <f t="shared" si="302"/>
        <v>#DIV/0!</v>
      </c>
      <c r="H60" s="212"/>
      <c r="I60" s="212"/>
      <c r="J60" s="213" t="e">
        <f t="shared" si="99"/>
        <v>#DIV/0!</v>
      </c>
      <c r="K60" s="212"/>
      <c r="L60" s="212"/>
      <c r="M60" s="213" t="e">
        <f t="shared" si="303"/>
        <v>#DIV/0!</v>
      </c>
      <c r="N60" s="212"/>
      <c r="O60" s="212"/>
      <c r="P60" s="213" t="e">
        <f t="shared" si="304"/>
        <v>#DIV/0!</v>
      </c>
      <c r="Q60" s="212"/>
      <c r="R60" s="212"/>
      <c r="S60" s="213" t="e">
        <f t="shared" si="305"/>
        <v>#DIV/0!</v>
      </c>
      <c r="T60" s="212"/>
      <c r="U60" s="212"/>
      <c r="V60" s="213" t="e">
        <f t="shared" si="306"/>
        <v>#DIV/0!</v>
      </c>
      <c r="W60" s="212"/>
      <c r="X60" s="212"/>
      <c r="Y60" s="213" t="e">
        <f t="shared" si="307"/>
        <v>#DIV/0!</v>
      </c>
      <c r="Z60" s="212"/>
      <c r="AA60" s="212"/>
      <c r="AB60" s="213" t="e">
        <f t="shared" si="308"/>
        <v>#DIV/0!</v>
      </c>
      <c r="AC60" s="212"/>
      <c r="AD60" s="212"/>
      <c r="AE60" s="213" t="e">
        <f t="shared" si="309"/>
        <v>#DIV/0!</v>
      </c>
      <c r="AF60" s="212"/>
      <c r="AG60" s="212"/>
      <c r="AH60" s="213" t="e">
        <f t="shared" si="310"/>
        <v>#DIV/0!</v>
      </c>
      <c r="AI60" s="210">
        <f t="shared" ref="AI60:AJ60" si="320">AI229</f>
        <v>0</v>
      </c>
      <c r="AJ60" s="212">
        <f t="shared" si="320"/>
        <v>0</v>
      </c>
      <c r="AK60" s="213" t="e">
        <f t="shared" si="312"/>
        <v>#DIV/0!</v>
      </c>
      <c r="AL60" s="212">
        <f t="shared" ref="AL60:AM60" si="321">AL229</f>
        <v>0</v>
      </c>
      <c r="AM60" s="212">
        <f t="shared" si="321"/>
        <v>0</v>
      </c>
      <c r="AN60" s="213" t="e">
        <f t="shared" si="314"/>
        <v>#DIV/0!</v>
      </c>
      <c r="AO60" s="212">
        <f t="shared" ref="AO60:AP60" si="322">AO229</f>
        <v>0</v>
      </c>
      <c r="AP60" s="212">
        <f t="shared" si="322"/>
        <v>0</v>
      </c>
      <c r="AQ60" s="390" t="e">
        <f t="shared" si="315"/>
        <v>#DIV/0!</v>
      </c>
      <c r="AR60" s="201"/>
    </row>
    <row r="61" spans="1:44" ht="37.5" customHeight="1">
      <c r="A61" s="795"/>
      <c r="B61" s="798"/>
      <c r="C61" s="700"/>
      <c r="D61" s="158" t="s">
        <v>286</v>
      </c>
      <c r="E61" s="211">
        <f t="shared" si="97"/>
        <v>0</v>
      </c>
      <c r="F61" s="211">
        <f t="shared" si="98"/>
        <v>0</v>
      </c>
      <c r="G61" s="278" t="e">
        <f t="shared" si="302"/>
        <v>#DIV/0!</v>
      </c>
      <c r="H61" s="212"/>
      <c r="I61" s="212"/>
      <c r="J61" s="213" t="e">
        <f t="shared" si="99"/>
        <v>#DIV/0!</v>
      </c>
      <c r="K61" s="212"/>
      <c r="L61" s="212"/>
      <c r="M61" s="213" t="e">
        <f t="shared" si="303"/>
        <v>#DIV/0!</v>
      </c>
      <c r="N61" s="212"/>
      <c r="O61" s="212"/>
      <c r="P61" s="213" t="e">
        <f t="shared" si="304"/>
        <v>#DIV/0!</v>
      </c>
      <c r="Q61" s="212"/>
      <c r="R61" s="212"/>
      <c r="S61" s="213" t="e">
        <f t="shared" si="305"/>
        <v>#DIV/0!</v>
      </c>
      <c r="T61" s="212"/>
      <c r="U61" s="212"/>
      <c r="V61" s="213" t="e">
        <f t="shared" si="306"/>
        <v>#DIV/0!</v>
      </c>
      <c r="W61" s="212"/>
      <c r="X61" s="212"/>
      <c r="Y61" s="213" t="e">
        <f t="shared" si="307"/>
        <v>#DIV/0!</v>
      </c>
      <c r="Z61" s="212"/>
      <c r="AA61" s="212"/>
      <c r="AB61" s="213" t="e">
        <f t="shared" si="308"/>
        <v>#DIV/0!</v>
      </c>
      <c r="AC61" s="212"/>
      <c r="AD61" s="212"/>
      <c r="AE61" s="213" t="e">
        <f t="shared" si="309"/>
        <v>#DIV/0!</v>
      </c>
      <c r="AF61" s="212"/>
      <c r="AG61" s="212"/>
      <c r="AH61" s="213" t="e">
        <f t="shared" si="310"/>
        <v>#DIV/0!</v>
      </c>
      <c r="AI61" s="210">
        <f t="shared" ref="AI61:AJ61" si="323">AI230</f>
        <v>0</v>
      </c>
      <c r="AJ61" s="212">
        <f t="shared" si="323"/>
        <v>0</v>
      </c>
      <c r="AK61" s="213" t="e">
        <f t="shared" si="312"/>
        <v>#DIV/0!</v>
      </c>
      <c r="AL61" s="212">
        <f t="shared" ref="AL61:AM61" si="324">AL230</f>
        <v>0</v>
      </c>
      <c r="AM61" s="212">
        <f t="shared" si="324"/>
        <v>0</v>
      </c>
      <c r="AN61" s="213" t="e">
        <f t="shared" si="314"/>
        <v>#DIV/0!</v>
      </c>
      <c r="AO61" s="212">
        <f t="shared" ref="AO61:AP61" si="325">AO230</f>
        <v>0</v>
      </c>
      <c r="AP61" s="212">
        <f t="shared" si="325"/>
        <v>0</v>
      </c>
      <c r="AQ61" s="390" t="e">
        <f t="shared" si="315"/>
        <v>#DIV/0!</v>
      </c>
      <c r="AR61" s="201"/>
    </row>
    <row r="62" spans="1:44" ht="43.5" customHeight="1" thickBot="1">
      <c r="A62" s="796"/>
      <c r="B62" s="799"/>
      <c r="C62" s="758"/>
      <c r="D62" s="220" t="s">
        <v>43</v>
      </c>
      <c r="E62" s="399">
        <f t="shared" si="97"/>
        <v>0</v>
      </c>
      <c r="F62" s="399">
        <f t="shared" si="98"/>
        <v>0</v>
      </c>
      <c r="G62" s="405" t="e">
        <f t="shared" si="302"/>
        <v>#DIV/0!</v>
      </c>
      <c r="H62" s="386"/>
      <c r="I62" s="386"/>
      <c r="J62" s="385" t="e">
        <f t="shared" si="99"/>
        <v>#DIV/0!</v>
      </c>
      <c r="K62" s="386"/>
      <c r="L62" s="386"/>
      <c r="M62" s="385" t="e">
        <f t="shared" si="303"/>
        <v>#DIV/0!</v>
      </c>
      <c r="N62" s="386"/>
      <c r="O62" s="386"/>
      <c r="P62" s="385" t="e">
        <f t="shared" si="304"/>
        <v>#DIV/0!</v>
      </c>
      <c r="Q62" s="386"/>
      <c r="R62" s="386"/>
      <c r="S62" s="385" t="e">
        <f t="shared" si="305"/>
        <v>#DIV/0!</v>
      </c>
      <c r="T62" s="386"/>
      <c r="U62" s="386"/>
      <c r="V62" s="385" t="e">
        <f t="shared" si="306"/>
        <v>#DIV/0!</v>
      </c>
      <c r="W62" s="386"/>
      <c r="X62" s="386"/>
      <c r="Y62" s="385" t="e">
        <f t="shared" si="307"/>
        <v>#DIV/0!</v>
      </c>
      <c r="Z62" s="386"/>
      <c r="AA62" s="386"/>
      <c r="AB62" s="385" t="e">
        <f t="shared" si="308"/>
        <v>#DIV/0!</v>
      </c>
      <c r="AC62" s="386"/>
      <c r="AD62" s="386"/>
      <c r="AE62" s="385" t="e">
        <f t="shared" si="309"/>
        <v>#DIV/0!</v>
      </c>
      <c r="AF62" s="386"/>
      <c r="AG62" s="386"/>
      <c r="AH62" s="385" t="e">
        <f t="shared" si="310"/>
        <v>#DIV/0!</v>
      </c>
      <c r="AI62" s="387">
        <f t="shared" ref="AI62:AJ62" si="326">AI231</f>
        <v>0</v>
      </c>
      <c r="AJ62" s="386">
        <f t="shared" si="326"/>
        <v>0</v>
      </c>
      <c r="AK62" s="385" t="e">
        <f t="shared" si="312"/>
        <v>#DIV/0!</v>
      </c>
      <c r="AL62" s="386">
        <f t="shared" ref="AL62:AM62" si="327">AL231</f>
        <v>0</v>
      </c>
      <c r="AM62" s="386">
        <f t="shared" si="327"/>
        <v>0</v>
      </c>
      <c r="AN62" s="385" t="e">
        <f t="shared" si="314"/>
        <v>#DIV/0!</v>
      </c>
      <c r="AO62" s="386">
        <f t="shared" ref="AO62:AP62" si="328">AO231</f>
        <v>0</v>
      </c>
      <c r="AP62" s="386">
        <f t="shared" si="328"/>
        <v>0</v>
      </c>
      <c r="AQ62" s="556" t="e">
        <f t="shared" si="315"/>
        <v>#DIV/0!</v>
      </c>
      <c r="AR62" s="202"/>
    </row>
    <row r="63" spans="1:44" ht="30" customHeight="1">
      <c r="A63" s="732" t="s">
        <v>298</v>
      </c>
      <c r="B63" s="736" t="s">
        <v>455</v>
      </c>
      <c r="C63" s="774"/>
      <c r="D63" s="440" t="s">
        <v>41</v>
      </c>
      <c r="E63" s="420">
        <f>E64+E65+E66</f>
        <v>35043</v>
      </c>
      <c r="F63" s="420">
        <f>F64+F65+F66</f>
        <v>32682</v>
      </c>
      <c r="G63" s="419">
        <f>F63/E63</f>
        <v>0.93262563136717747</v>
      </c>
      <c r="H63" s="420">
        <f>H64+H65+H66+H67+H68+H69</f>
        <v>0</v>
      </c>
      <c r="I63" s="420">
        <f>I64+I65+I66+I67+I68+I69</f>
        <v>0</v>
      </c>
      <c r="J63" s="418" t="e">
        <f t="shared" si="99"/>
        <v>#DIV/0!</v>
      </c>
      <c r="K63" s="420">
        <f>K64+K65+K66+K67+K68+K69</f>
        <v>0</v>
      </c>
      <c r="L63" s="420">
        <f>L64+L65+L66+L67+L68+L69</f>
        <v>0</v>
      </c>
      <c r="M63" s="418" t="e">
        <f>L63/K63*100</f>
        <v>#DIV/0!</v>
      </c>
      <c r="N63" s="420">
        <f>N64+N65+N66+N67+N68+N69</f>
        <v>0</v>
      </c>
      <c r="O63" s="420">
        <f>O64+O65+O66+O67+O68+O69</f>
        <v>0</v>
      </c>
      <c r="P63" s="418" t="e">
        <f>O63/N63*100</f>
        <v>#DIV/0!</v>
      </c>
      <c r="Q63" s="420">
        <f>Q64+Q65+Q66+Q67+Q68+Q69</f>
        <v>0</v>
      </c>
      <c r="R63" s="420">
        <f>R64+R65+R66+R67+R68+R69</f>
        <v>0</v>
      </c>
      <c r="S63" s="418" t="e">
        <f>R63/Q63*100</f>
        <v>#DIV/0!</v>
      </c>
      <c r="T63" s="420">
        <f>T64+T65+T66+T67+T68+T69</f>
        <v>0</v>
      </c>
      <c r="U63" s="420">
        <f>U64+U65+U66+U67+U68+U69</f>
        <v>0</v>
      </c>
      <c r="V63" s="418" t="e">
        <f>U63/T63*100</f>
        <v>#DIV/0!</v>
      </c>
      <c r="W63" s="420">
        <f>W64+W65+W66+W67+W68+W69</f>
        <v>0</v>
      </c>
      <c r="X63" s="420">
        <f>X64+X65+X66+X67+X68+X69</f>
        <v>0</v>
      </c>
      <c r="Y63" s="418" t="e">
        <f>X63/W63*100</f>
        <v>#DIV/0!</v>
      </c>
      <c r="Z63" s="420">
        <f t="shared" ref="Z63" si="329">Z64+Z65+Z66+Z67+Z68+Z69</f>
        <v>0</v>
      </c>
      <c r="AA63" s="420">
        <f t="shared" ref="AA63" si="330">AA64+AA65+AA66+AA67+AA68+AA69</f>
        <v>0</v>
      </c>
      <c r="AB63" s="418" t="e">
        <f>AA63/Z63*100</f>
        <v>#DIV/0!</v>
      </c>
      <c r="AC63" s="420">
        <f t="shared" ref="AC63" si="331">AC64+AC65+AC66+AC67+AC68+AC69</f>
        <v>0</v>
      </c>
      <c r="AD63" s="420">
        <f t="shared" ref="AD63" si="332">AD64+AD65+AD66+AD67+AD68+AD69</f>
        <v>0</v>
      </c>
      <c r="AE63" s="418" t="e">
        <f>AD63/AC63*100</f>
        <v>#DIV/0!</v>
      </c>
      <c r="AF63" s="420">
        <f t="shared" ref="AF63" si="333">AF64+AF65+AF66+AF67+AF68+AF69</f>
        <v>0</v>
      </c>
      <c r="AG63" s="420">
        <f t="shared" ref="AG63" si="334">AG64+AG65+AG66+AG67+AG68+AG69</f>
        <v>0</v>
      </c>
      <c r="AH63" s="418" t="e">
        <f>AG63/AF63*100</f>
        <v>#DIV/0!</v>
      </c>
      <c r="AI63" s="421">
        <f>AI64+AI65+AI66</f>
        <v>26024.2</v>
      </c>
      <c r="AJ63" s="420">
        <f>AJ64+AJ65+AJ66</f>
        <v>26024.2</v>
      </c>
      <c r="AK63" s="417">
        <f t="shared" si="312"/>
        <v>1</v>
      </c>
      <c r="AL63" s="420">
        <f>AL64+AL65+AL66</f>
        <v>2813.2</v>
      </c>
      <c r="AM63" s="420">
        <f t="shared" ref="AM63" si="335">AM64+AM65+AM66+AM67+AM68+AM69</f>
        <v>2813.2</v>
      </c>
      <c r="AN63" s="417">
        <f t="shared" ref="AN63" si="336">AM63/AL63</f>
        <v>1</v>
      </c>
      <c r="AO63" s="420">
        <f>AO64+AO65+AO66</f>
        <v>6205.6</v>
      </c>
      <c r="AP63" s="420">
        <f>AP64+AP65+AP66+AP67+AP68+AP69</f>
        <v>3844.6000000000004</v>
      </c>
      <c r="AQ63" s="417">
        <f t="shared" ref="AQ63" si="337">AP63/AO63</f>
        <v>0.61953719221348458</v>
      </c>
      <c r="AR63" s="441" t="s">
        <v>476</v>
      </c>
    </row>
    <row r="64" spans="1:44" ht="63.75" customHeight="1">
      <c r="A64" s="697"/>
      <c r="B64" s="694"/>
      <c r="C64" s="700"/>
      <c r="D64" s="164" t="s">
        <v>37</v>
      </c>
      <c r="E64" s="211">
        <f>E71+E78+E85+E92+E99+E106</f>
        <v>0</v>
      </c>
      <c r="F64" s="211">
        <f t="shared" ref="F64:AQ69" si="338">F71+F78+F85+F92+F99+F106</f>
        <v>0</v>
      </c>
      <c r="G64" s="211" t="e">
        <f t="shared" si="338"/>
        <v>#DIV/0!</v>
      </c>
      <c r="H64" s="211">
        <f t="shared" si="338"/>
        <v>0</v>
      </c>
      <c r="I64" s="211">
        <f t="shared" si="338"/>
        <v>0</v>
      </c>
      <c r="J64" s="211" t="e">
        <f t="shared" si="338"/>
        <v>#DIV/0!</v>
      </c>
      <c r="K64" s="211">
        <f t="shared" si="338"/>
        <v>0</v>
      </c>
      <c r="L64" s="211">
        <f t="shared" si="338"/>
        <v>0</v>
      </c>
      <c r="M64" s="211" t="e">
        <f t="shared" si="338"/>
        <v>#DIV/0!</v>
      </c>
      <c r="N64" s="211">
        <f t="shared" si="338"/>
        <v>0</v>
      </c>
      <c r="O64" s="211">
        <f t="shared" si="338"/>
        <v>0</v>
      </c>
      <c r="P64" s="211" t="e">
        <f t="shared" si="338"/>
        <v>#DIV/0!</v>
      </c>
      <c r="Q64" s="211">
        <f t="shared" si="338"/>
        <v>0</v>
      </c>
      <c r="R64" s="211">
        <f t="shared" si="338"/>
        <v>0</v>
      </c>
      <c r="S64" s="211" t="e">
        <f t="shared" si="338"/>
        <v>#DIV/0!</v>
      </c>
      <c r="T64" s="211">
        <f t="shared" si="338"/>
        <v>0</v>
      </c>
      <c r="U64" s="211">
        <f t="shared" si="338"/>
        <v>0</v>
      </c>
      <c r="V64" s="211" t="e">
        <f t="shared" si="338"/>
        <v>#DIV/0!</v>
      </c>
      <c r="W64" s="211">
        <f t="shared" si="338"/>
        <v>0</v>
      </c>
      <c r="X64" s="211">
        <f t="shared" si="338"/>
        <v>0</v>
      </c>
      <c r="Y64" s="211" t="e">
        <f t="shared" si="338"/>
        <v>#DIV/0!</v>
      </c>
      <c r="Z64" s="211">
        <f t="shared" si="338"/>
        <v>0</v>
      </c>
      <c r="AA64" s="211">
        <f t="shared" si="338"/>
        <v>0</v>
      </c>
      <c r="AB64" s="211" t="e">
        <f t="shared" si="338"/>
        <v>#DIV/0!</v>
      </c>
      <c r="AC64" s="211">
        <f t="shared" si="338"/>
        <v>0</v>
      </c>
      <c r="AD64" s="211">
        <f t="shared" si="338"/>
        <v>0</v>
      </c>
      <c r="AE64" s="211" t="e">
        <f t="shared" si="338"/>
        <v>#DIV/0!</v>
      </c>
      <c r="AF64" s="211">
        <f t="shared" si="338"/>
        <v>0</v>
      </c>
      <c r="AG64" s="211">
        <f t="shared" si="338"/>
        <v>0</v>
      </c>
      <c r="AH64" s="211" t="e">
        <f t="shared" si="338"/>
        <v>#DIV/0!</v>
      </c>
      <c r="AI64" s="381">
        <f t="shared" si="338"/>
        <v>0</v>
      </c>
      <c r="AJ64" s="211">
        <f t="shared" si="338"/>
        <v>0</v>
      </c>
      <c r="AK64" s="211" t="e">
        <f t="shared" si="338"/>
        <v>#DIV/0!</v>
      </c>
      <c r="AL64" s="211">
        <f t="shared" si="338"/>
        <v>0</v>
      </c>
      <c r="AM64" s="211">
        <f t="shared" si="338"/>
        <v>0</v>
      </c>
      <c r="AN64" s="211" t="e">
        <f t="shared" si="338"/>
        <v>#DIV/0!</v>
      </c>
      <c r="AO64" s="211">
        <f t="shared" si="338"/>
        <v>0</v>
      </c>
      <c r="AP64" s="211">
        <f t="shared" si="338"/>
        <v>0</v>
      </c>
      <c r="AQ64" s="333" t="e">
        <f t="shared" si="338"/>
        <v>#DIV/0!</v>
      </c>
      <c r="AR64" s="201"/>
    </row>
    <row r="65" spans="1:44" ht="60" customHeight="1">
      <c r="A65" s="697"/>
      <c r="B65" s="694"/>
      <c r="C65" s="700"/>
      <c r="D65" s="165" t="s">
        <v>2</v>
      </c>
      <c r="E65" s="211">
        <f t="shared" ref="E65:T69" si="339">E72+E79+E86+E93+E100+E107</f>
        <v>1429.9</v>
      </c>
      <c r="F65" s="211">
        <f t="shared" si="339"/>
        <v>1429.9</v>
      </c>
      <c r="G65" s="269">
        <f t="shared" ref="G65" si="340">F65/E65</f>
        <v>1</v>
      </c>
      <c r="H65" s="211">
        <f t="shared" si="339"/>
        <v>0</v>
      </c>
      <c r="I65" s="211">
        <f t="shared" si="339"/>
        <v>0</v>
      </c>
      <c r="J65" s="211" t="e">
        <f t="shared" si="339"/>
        <v>#DIV/0!</v>
      </c>
      <c r="K65" s="211">
        <f t="shared" si="339"/>
        <v>0</v>
      </c>
      <c r="L65" s="211">
        <f t="shared" si="339"/>
        <v>0</v>
      </c>
      <c r="M65" s="211" t="e">
        <f t="shared" si="339"/>
        <v>#DIV/0!</v>
      </c>
      <c r="N65" s="211">
        <f t="shared" si="339"/>
        <v>0</v>
      </c>
      <c r="O65" s="211">
        <f t="shared" si="339"/>
        <v>0</v>
      </c>
      <c r="P65" s="211" t="e">
        <f t="shared" si="339"/>
        <v>#DIV/0!</v>
      </c>
      <c r="Q65" s="211">
        <f t="shared" si="339"/>
        <v>0</v>
      </c>
      <c r="R65" s="211">
        <f t="shared" si="339"/>
        <v>0</v>
      </c>
      <c r="S65" s="211" t="e">
        <f t="shared" si="339"/>
        <v>#DIV/0!</v>
      </c>
      <c r="T65" s="211">
        <f t="shared" si="339"/>
        <v>0</v>
      </c>
      <c r="U65" s="211">
        <f t="shared" si="338"/>
        <v>0</v>
      </c>
      <c r="V65" s="211" t="e">
        <f t="shared" si="338"/>
        <v>#DIV/0!</v>
      </c>
      <c r="W65" s="211">
        <f t="shared" si="338"/>
        <v>0</v>
      </c>
      <c r="X65" s="211">
        <f t="shared" si="338"/>
        <v>0</v>
      </c>
      <c r="Y65" s="211" t="e">
        <f t="shared" si="338"/>
        <v>#DIV/0!</v>
      </c>
      <c r="Z65" s="211">
        <f t="shared" si="338"/>
        <v>0</v>
      </c>
      <c r="AA65" s="211">
        <f t="shared" si="338"/>
        <v>0</v>
      </c>
      <c r="AB65" s="211" t="e">
        <f t="shared" si="338"/>
        <v>#DIV/0!</v>
      </c>
      <c r="AC65" s="211">
        <f t="shared" si="338"/>
        <v>0</v>
      </c>
      <c r="AD65" s="211">
        <f t="shared" si="338"/>
        <v>0</v>
      </c>
      <c r="AE65" s="211" t="e">
        <f t="shared" si="338"/>
        <v>#DIV/0!</v>
      </c>
      <c r="AF65" s="211">
        <f t="shared" si="338"/>
        <v>0</v>
      </c>
      <c r="AG65" s="211">
        <f t="shared" si="338"/>
        <v>0</v>
      </c>
      <c r="AH65" s="211" t="e">
        <f t="shared" si="338"/>
        <v>#DIV/0!</v>
      </c>
      <c r="AI65" s="381">
        <f t="shared" si="338"/>
        <v>195</v>
      </c>
      <c r="AJ65" s="211">
        <f t="shared" si="338"/>
        <v>195</v>
      </c>
      <c r="AK65" s="269">
        <f t="shared" ref="AK65" si="341">AJ65/AI65</f>
        <v>1</v>
      </c>
      <c r="AL65" s="211">
        <f t="shared" si="338"/>
        <v>1234.9000000000001</v>
      </c>
      <c r="AM65" s="211">
        <f t="shared" si="338"/>
        <v>1234.9000000000001</v>
      </c>
      <c r="AN65" s="269">
        <f t="shared" ref="AN65:AN66" si="342">AM65/AL65</f>
        <v>1</v>
      </c>
      <c r="AO65" s="211">
        <f t="shared" si="338"/>
        <v>0</v>
      </c>
      <c r="AP65" s="211">
        <f t="shared" si="338"/>
        <v>0</v>
      </c>
      <c r="AQ65" s="333" t="e">
        <f t="shared" si="338"/>
        <v>#DIV/0!</v>
      </c>
      <c r="AR65" s="201"/>
    </row>
    <row r="66" spans="1:44" ht="165" customHeight="1">
      <c r="A66" s="697"/>
      <c r="B66" s="694"/>
      <c r="C66" s="700"/>
      <c r="D66" s="158" t="s">
        <v>285</v>
      </c>
      <c r="E66" s="211">
        <f>AI66+AL66+AO66</f>
        <v>33613.1</v>
      </c>
      <c r="F66" s="211">
        <f t="shared" si="339"/>
        <v>31252.1</v>
      </c>
      <c r="G66" s="269">
        <f t="shared" ref="G66" si="343">F66/E66</f>
        <v>0.92975952827915309</v>
      </c>
      <c r="H66" s="211">
        <f t="shared" si="339"/>
        <v>0</v>
      </c>
      <c r="I66" s="211">
        <f t="shared" si="339"/>
        <v>0</v>
      </c>
      <c r="J66" s="211" t="e">
        <f t="shared" si="339"/>
        <v>#DIV/0!</v>
      </c>
      <c r="K66" s="211">
        <f t="shared" si="339"/>
        <v>0</v>
      </c>
      <c r="L66" s="211">
        <f t="shared" si="339"/>
        <v>0</v>
      </c>
      <c r="M66" s="211" t="e">
        <f t="shared" si="339"/>
        <v>#DIV/0!</v>
      </c>
      <c r="N66" s="211">
        <f t="shared" si="339"/>
        <v>0</v>
      </c>
      <c r="O66" s="211">
        <f t="shared" si="339"/>
        <v>0</v>
      </c>
      <c r="P66" s="211" t="e">
        <f t="shared" si="339"/>
        <v>#DIV/0!</v>
      </c>
      <c r="Q66" s="211">
        <f t="shared" si="339"/>
        <v>0</v>
      </c>
      <c r="R66" s="211">
        <f t="shared" si="339"/>
        <v>0</v>
      </c>
      <c r="S66" s="211" t="e">
        <f t="shared" si="339"/>
        <v>#DIV/0!</v>
      </c>
      <c r="T66" s="211">
        <f t="shared" si="339"/>
        <v>0</v>
      </c>
      <c r="U66" s="211">
        <f t="shared" si="338"/>
        <v>0</v>
      </c>
      <c r="V66" s="211" t="e">
        <f t="shared" si="338"/>
        <v>#DIV/0!</v>
      </c>
      <c r="W66" s="211">
        <f t="shared" si="338"/>
        <v>0</v>
      </c>
      <c r="X66" s="211">
        <f t="shared" si="338"/>
        <v>0</v>
      </c>
      <c r="Y66" s="211" t="e">
        <f t="shared" si="338"/>
        <v>#DIV/0!</v>
      </c>
      <c r="Z66" s="211">
        <f t="shared" si="338"/>
        <v>0</v>
      </c>
      <c r="AA66" s="211">
        <f t="shared" si="338"/>
        <v>0</v>
      </c>
      <c r="AB66" s="211" t="e">
        <f t="shared" si="338"/>
        <v>#DIV/0!</v>
      </c>
      <c r="AC66" s="211">
        <f t="shared" si="338"/>
        <v>0</v>
      </c>
      <c r="AD66" s="211">
        <f t="shared" si="338"/>
        <v>0</v>
      </c>
      <c r="AE66" s="211" t="e">
        <f t="shared" si="338"/>
        <v>#DIV/0!</v>
      </c>
      <c r="AF66" s="211">
        <f t="shared" si="338"/>
        <v>0</v>
      </c>
      <c r="AG66" s="211">
        <f t="shared" si="338"/>
        <v>0</v>
      </c>
      <c r="AH66" s="211" t="e">
        <f t="shared" si="338"/>
        <v>#DIV/0!</v>
      </c>
      <c r="AI66" s="381">
        <f>AI73+AI80+AI87+AI94+AI101+AI108</f>
        <v>25829.200000000001</v>
      </c>
      <c r="AJ66" s="211">
        <f t="shared" si="338"/>
        <v>25829.200000000001</v>
      </c>
      <c r="AK66" s="269">
        <f t="shared" ref="AK66" si="344">AJ66/AI66</f>
        <v>1</v>
      </c>
      <c r="AL66" s="211">
        <f>AL73+AL80+AL87+AL94+AL101+AL108</f>
        <v>1578.3</v>
      </c>
      <c r="AM66" s="211">
        <f t="shared" si="338"/>
        <v>1578.3</v>
      </c>
      <c r="AN66" s="269">
        <f t="shared" si="342"/>
        <v>1</v>
      </c>
      <c r="AO66" s="211">
        <f t="shared" si="338"/>
        <v>6205.6</v>
      </c>
      <c r="AP66" s="211">
        <f t="shared" si="338"/>
        <v>3844.6000000000004</v>
      </c>
      <c r="AQ66" s="269">
        <f t="shared" ref="AQ66" si="345">AP66/AO66</f>
        <v>0.61953719221348458</v>
      </c>
      <c r="AR66" s="201" t="s">
        <v>485</v>
      </c>
    </row>
    <row r="67" spans="1:44" ht="113.25" customHeight="1">
      <c r="A67" s="697"/>
      <c r="B67" s="694"/>
      <c r="C67" s="700"/>
      <c r="D67" s="158" t="s">
        <v>291</v>
      </c>
      <c r="E67" s="211">
        <f t="shared" si="339"/>
        <v>0</v>
      </c>
      <c r="F67" s="211">
        <f t="shared" si="339"/>
        <v>0</v>
      </c>
      <c r="G67" s="211" t="e">
        <f t="shared" si="339"/>
        <v>#DIV/0!</v>
      </c>
      <c r="H67" s="211">
        <f t="shared" si="339"/>
        <v>0</v>
      </c>
      <c r="I67" s="211">
        <f t="shared" si="339"/>
        <v>0</v>
      </c>
      <c r="J67" s="211" t="e">
        <f t="shared" si="339"/>
        <v>#DIV/0!</v>
      </c>
      <c r="K67" s="211">
        <f t="shared" si="339"/>
        <v>0</v>
      </c>
      <c r="L67" s="211">
        <f t="shared" si="339"/>
        <v>0</v>
      </c>
      <c r="M67" s="211" t="e">
        <f t="shared" si="339"/>
        <v>#DIV/0!</v>
      </c>
      <c r="N67" s="211">
        <f t="shared" si="339"/>
        <v>0</v>
      </c>
      <c r="O67" s="211">
        <f t="shared" si="339"/>
        <v>0</v>
      </c>
      <c r="P67" s="211" t="e">
        <f t="shared" si="339"/>
        <v>#DIV/0!</v>
      </c>
      <c r="Q67" s="211">
        <f t="shared" si="339"/>
        <v>0</v>
      </c>
      <c r="R67" s="211">
        <f t="shared" si="339"/>
        <v>0</v>
      </c>
      <c r="S67" s="211" t="e">
        <f t="shared" si="339"/>
        <v>#DIV/0!</v>
      </c>
      <c r="T67" s="211">
        <f t="shared" si="339"/>
        <v>0</v>
      </c>
      <c r="U67" s="211">
        <f t="shared" si="338"/>
        <v>0</v>
      </c>
      <c r="V67" s="211" t="e">
        <f t="shared" si="338"/>
        <v>#DIV/0!</v>
      </c>
      <c r="W67" s="211">
        <f t="shared" si="338"/>
        <v>0</v>
      </c>
      <c r="X67" s="211">
        <f t="shared" si="338"/>
        <v>0</v>
      </c>
      <c r="Y67" s="211" t="e">
        <f t="shared" si="338"/>
        <v>#DIV/0!</v>
      </c>
      <c r="Z67" s="211">
        <f t="shared" si="338"/>
        <v>0</v>
      </c>
      <c r="AA67" s="211">
        <f t="shared" si="338"/>
        <v>0</v>
      </c>
      <c r="AB67" s="211" t="e">
        <f t="shared" si="338"/>
        <v>#DIV/0!</v>
      </c>
      <c r="AC67" s="211">
        <f t="shared" si="338"/>
        <v>0</v>
      </c>
      <c r="AD67" s="211">
        <f t="shared" si="338"/>
        <v>0</v>
      </c>
      <c r="AE67" s="211" t="e">
        <f t="shared" si="338"/>
        <v>#DIV/0!</v>
      </c>
      <c r="AF67" s="211">
        <f t="shared" si="338"/>
        <v>0</v>
      </c>
      <c r="AG67" s="211">
        <f t="shared" si="338"/>
        <v>0</v>
      </c>
      <c r="AH67" s="211" t="e">
        <f t="shared" si="338"/>
        <v>#DIV/0!</v>
      </c>
      <c r="AI67" s="381">
        <f t="shared" si="338"/>
        <v>0</v>
      </c>
      <c r="AJ67" s="211">
        <f t="shared" si="338"/>
        <v>0</v>
      </c>
      <c r="AK67" s="211" t="e">
        <f t="shared" si="338"/>
        <v>#DIV/0!</v>
      </c>
      <c r="AL67" s="211">
        <f t="shared" si="338"/>
        <v>0</v>
      </c>
      <c r="AM67" s="211">
        <f t="shared" si="338"/>
        <v>0</v>
      </c>
      <c r="AN67" s="211" t="e">
        <f t="shared" si="338"/>
        <v>#DIV/0!</v>
      </c>
      <c r="AO67" s="211">
        <f t="shared" si="338"/>
        <v>0</v>
      </c>
      <c r="AP67" s="211">
        <f t="shared" si="338"/>
        <v>0</v>
      </c>
      <c r="AQ67" s="333" t="e">
        <f t="shared" si="338"/>
        <v>#DIV/0!</v>
      </c>
      <c r="AR67" s="201"/>
    </row>
    <row r="68" spans="1:44" ht="63.75" customHeight="1">
      <c r="A68" s="697"/>
      <c r="B68" s="694"/>
      <c r="C68" s="700"/>
      <c r="D68" s="158" t="s">
        <v>286</v>
      </c>
      <c r="E68" s="211">
        <f t="shared" si="339"/>
        <v>0</v>
      </c>
      <c r="F68" s="211">
        <f t="shared" si="339"/>
        <v>0</v>
      </c>
      <c r="G68" s="211" t="e">
        <f t="shared" si="339"/>
        <v>#DIV/0!</v>
      </c>
      <c r="H68" s="211">
        <f t="shared" si="339"/>
        <v>0</v>
      </c>
      <c r="I68" s="211">
        <f t="shared" si="339"/>
        <v>0</v>
      </c>
      <c r="J68" s="211" t="e">
        <f t="shared" si="339"/>
        <v>#DIV/0!</v>
      </c>
      <c r="K68" s="211">
        <f t="shared" si="339"/>
        <v>0</v>
      </c>
      <c r="L68" s="211">
        <f t="shared" si="339"/>
        <v>0</v>
      </c>
      <c r="M68" s="211" t="e">
        <f t="shared" si="339"/>
        <v>#DIV/0!</v>
      </c>
      <c r="N68" s="211">
        <f t="shared" si="339"/>
        <v>0</v>
      </c>
      <c r="O68" s="211">
        <f t="shared" si="339"/>
        <v>0</v>
      </c>
      <c r="P68" s="211" t="e">
        <f t="shared" si="339"/>
        <v>#DIV/0!</v>
      </c>
      <c r="Q68" s="211">
        <f t="shared" si="339"/>
        <v>0</v>
      </c>
      <c r="R68" s="211">
        <f t="shared" si="339"/>
        <v>0</v>
      </c>
      <c r="S68" s="211" t="e">
        <f t="shared" si="339"/>
        <v>#DIV/0!</v>
      </c>
      <c r="T68" s="211">
        <f t="shared" si="339"/>
        <v>0</v>
      </c>
      <c r="U68" s="211">
        <f t="shared" si="338"/>
        <v>0</v>
      </c>
      <c r="V68" s="211" t="e">
        <f t="shared" si="338"/>
        <v>#DIV/0!</v>
      </c>
      <c r="W68" s="211">
        <f t="shared" si="338"/>
        <v>0</v>
      </c>
      <c r="X68" s="211">
        <f t="shared" si="338"/>
        <v>0</v>
      </c>
      <c r="Y68" s="211" t="e">
        <f t="shared" si="338"/>
        <v>#DIV/0!</v>
      </c>
      <c r="Z68" s="211">
        <f t="shared" si="338"/>
        <v>0</v>
      </c>
      <c r="AA68" s="211">
        <f t="shared" si="338"/>
        <v>0</v>
      </c>
      <c r="AB68" s="211" t="e">
        <f t="shared" si="338"/>
        <v>#DIV/0!</v>
      </c>
      <c r="AC68" s="211">
        <f t="shared" si="338"/>
        <v>0</v>
      </c>
      <c r="AD68" s="211">
        <f t="shared" si="338"/>
        <v>0</v>
      </c>
      <c r="AE68" s="211" t="e">
        <f t="shared" si="338"/>
        <v>#DIV/0!</v>
      </c>
      <c r="AF68" s="211">
        <f t="shared" si="338"/>
        <v>0</v>
      </c>
      <c r="AG68" s="211">
        <f t="shared" si="338"/>
        <v>0</v>
      </c>
      <c r="AH68" s="211" t="e">
        <f t="shared" si="338"/>
        <v>#DIV/0!</v>
      </c>
      <c r="AI68" s="381">
        <f t="shared" si="338"/>
        <v>0</v>
      </c>
      <c r="AJ68" s="211">
        <f t="shared" si="338"/>
        <v>0</v>
      </c>
      <c r="AK68" s="211" t="e">
        <f t="shared" si="338"/>
        <v>#DIV/0!</v>
      </c>
      <c r="AL68" s="211">
        <f t="shared" si="338"/>
        <v>0</v>
      </c>
      <c r="AM68" s="211">
        <f t="shared" si="338"/>
        <v>0</v>
      </c>
      <c r="AN68" s="211" t="e">
        <f t="shared" si="338"/>
        <v>#DIV/0!</v>
      </c>
      <c r="AO68" s="211">
        <f t="shared" si="338"/>
        <v>0</v>
      </c>
      <c r="AP68" s="211">
        <f t="shared" si="338"/>
        <v>0</v>
      </c>
      <c r="AQ68" s="333" t="e">
        <f t="shared" si="338"/>
        <v>#DIV/0!</v>
      </c>
      <c r="AR68" s="201"/>
    </row>
    <row r="69" spans="1:44" ht="63.75" customHeight="1" thickBot="1">
      <c r="A69" s="698"/>
      <c r="B69" s="695"/>
      <c r="C69" s="701"/>
      <c r="D69" s="189" t="s">
        <v>43</v>
      </c>
      <c r="E69" s="366">
        <f t="shared" si="339"/>
        <v>0</v>
      </c>
      <c r="F69" s="366">
        <f t="shared" si="339"/>
        <v>0</v>
      </c>
      <c r="G69" s="367" t="e">
        <f t="shared" si="339"/>
        <v>#DIV/0!</v>
      </c>
      <c r="H69" s="366">
        <f t="shared" si="339"/>
        <v>0</v>
      </c>
      <c r="I69" s="366">
        <f t="shared" si="339"/>
        <v>0</v>
      </c>
      <c r="J69" s="366" t="e">
        <f t="shared" si="339"/>
        <v>#DIV/0!</v>
      </c>
      <c r="K69" s="366">
        <f t="shared" si="339"/>
        <v>0</v>
      </c>
      <c r="L69" s="366">
        <f t="shared" si="339"/>
        <v>0</v>
      </c>
      <c r="M69" s="366" t="e">
        <f t="shared" si="339"/>
        <v>#DIV/0!</v>
      </c>
      <c r="N69" s="366">
        <f t="shared" si="339"/>
        <v>0</v>
      </c>
      <c r="O69" s="366">
        <f t="shared" si="339"/>
        <v>0</v>
      </c>
      <c r="P69" s="366" t="e">
        <f t="shared" si="339"/>
        <v>#DIV/0!</v>
      </c>
      <c r="Q69" s="366">
        <f t="shared" si="339"/>
        <v>0</v>
      </c>
      <c r="R69" s="366">
        <f t="shared" si="339"/>
        <v>0</v>
      </c>
      <c r="S69" s="366" t="e">
        <f t="shared" si="339"/>
        <v>#DIV/0!</v>
      </c>
      <c r="T69" s="366">
        <f t="shared" si="339"/>
        <v>0</v>
      </c>
      <c r="U69" s="366">
        <f t="shared" si="338"/>
        <v>0</v>
      </c>
      <c r="V69" s="366" t="e">
        <f t="shared" si="338"/>
        <v>#DIV/0!</v>
      </c>
      <c r="W69" s="366">
        <f t="shared" si="338"/>
        <v>0</v>
      </c>
      <c r="X69" s="366">
        <f t="shared" si="338"/>
        <v>0</v>
      </c>
      <c r="Y69" s="366" t="e">
        <f t="shared" si="338"/>
        <v>#DIV/0!</v>
      </c>
      <c r="Z69" s="366">
        <f t="shared" si="338"/>
        <v>0</v>
      </c>
      <c r="AA69" s="366">
        <f t="shared" si="338"/>
        <v>0</v>
      </c>
      <c r="AB69" s="366" t="e">
        <f t="shared" si="338"/>
        <v>#DIV/0!</v>
      </c>
      <c r="AC69" s="366">
        <f t="shared" si="338"/>
        <v>0</v>
      </c>
      <c r="AD69" s="366">
        <f t="shared" si="338"/>
        <v>0</v>
      </c>
      <c r="AE69" s="366" t="e">
        <f t="shared" si="338"/>
        <v>#DIV/0!</v>
      </c>
      <c r="AF69" s="366">
        <f t="shared" si="338"/>
        <v>0</v>
      </c>
      <c r="AG69" s="366">
        <f t="shared" si="338"/>
        <v>0</v>
      </c>
      <c r="AH69" s="366" t="e">
        <f t="shared" si="338"/>
        <v>#DIV/0!</v>
      </c>
      <c r="AI69" s="401">
        <f t="shared" si="338"/>
        <v>0</v>
      </c>
      <c r="AJ69" s="366">
        <f t="shared" si="338"/>
        <v>0</v>
      </c>
      <c r="AK69" s="366" t="e">
        <f t="shared" si="338"/>
        <v>#DIV/0!</v>
      </c>
      <c r="AL69" s="366">
        <f t="shared" si="338"/>
        <v>0</v>
      </c>
      <c r="AM69" s="366">
        <f t="shared" si="338"/>
        <v>0</v>
      </c>
      <c r="AN69" s="366" t="e">
        <f t="shared" si="338"/>
        <v>#DIV/0!</v>
      </c>
      <c r="AO69" s="366">
        <f t="shared" si="338"/>
        <v>0</v>
      </c>
      <c r="AP69" s="366">
        <f t="shared" si="338"/>
        <v>0</v>
      </c>
      <c r="AQ69" s="560" t="e">
        <f t="shared" si="338"/>
        <v>#DIV/0!</v>
      </c>
      <c r="AR69" s="225"/>
    </row>
    <row r="70" spans="1:44" ht="24.75" customHeight="1">
      <c r="A70" s="696" t="s">
        <v>300</v>
      </c>
      <c r="B70" s="693" t="s">
        <v>299</v>
      </c>
      <c r="C70" s="699"/>
      <c r="D70" s="226" t="s">
        <v>41</v>
      </c>
      <c r="E70" s="248">
        <f t="shared" si="97"/>
        <v>18939.5</v>
      </c>
      <c r="F70" s="248">
        <f t="shared" si="98"/>
        <v>18939.5</v>
      </c>
      <c r="G70" s="249">
        <f>F70/E70</f>
        <v>1</v>
      </c>
      <c r="H70" s="248">
        <f>H71+H72+H73+H74+H75+H76</f>
        <v>0</v>
      </c>
      <c r="I70" s="248">
        <f>I71+I72+I73+I74+I75+I76</f>
        <v>0</v>
      </c>
      <c r="J70" s="276" t="e">
        <f t="shared" si="99"/>
        <v>#DIV/0!</v>
      </c>
      <c r="K70" s="248">
        <f>K71+K72+K73+K74+K75+K76</f>
        <v>0</v>
      </c>
      <c r="L70" s="248">
        <f>L71+L72+L73+L74+L75+L76</f>
        <v>0</v>
      </c>
      <c r="M70" s="276" t="e">
        <f>L70/K70*100</f>
        <v>#DIV/0!</v>
      </c>
      <c r="N70" s="248">
        <f>N71+N72+N73+N74+N75+N76</f>
        <v>0</v>
      </c>
      <c r="O70" s="248">
        <f>O71+O72+O73+O74+O75+O76</f>
        <v>0</v>
      </c>
      <c r="P70" s="276" t="e">
        <f>O70/N70*100</f>
        <v>#DIV/0!</v>
      </c>
      <c r="Q70" s="248">
        <f>Q71+Q72+Q73+Q74+Q75+Q76</f>
        <v>0</v>
      </c>
      <c r="R70" s="248">
        <f>R71+R72+R73+R74+R75+R76</f>
        <v>0</v>
      </c>
      <c r="S70" s="276" t="e">
        <f>R70/Q70*100</f>
        <v>#DIV/0!</v>
      </c>
      <c r="T70" s="248">
        <f>T71+T72+T73+T74+T75+T76</f>
        <v>0</v>
      </c>
      <c r="U70" s="248">
        <f>U71+U72+U73+U74+U75+U76</f>
        <v>0</v>
      </c>
      <c r="V70" s="276" t="e">
        <f>U70/T70*100</f>
        <v>#DIV/0!</v>
      </c>
      <c r="W70" s="248">
        <f>W71+W72+W73+W74+W75+W76</f>
        <v>0</v>
      </c>
      <c r="X70" s="248">
        <f>X71+X72+X73+X74+X75+X76</f>
        <v>0</v>
      </c>
      <c r="Y70" s="276" t="e">
        <f>X70/W70*100</f>
        <v>#DIV/0!</v>
      </c>
      <c r="Z70" s="248">
        <f t="shared" ref="Z70" si="346">Z71+Z72+Z73+Z74+Z75+Z76</f>
        <v>0</v>
      </c>
      <c r="AA70" s="248">
        <f t="shared" ref="AA70" si="347">AA71+AA72+AA73+AA74+AA75+AA76</f>
        <v>0</v>
      </c>
      <c r="AB70" s="276" t="e">
        <f>AA70/Z70*100</f>
        <v>#DIV/0!</v>
      </c>
      <c r="AC70" s="248">
        <f t="shared" ref="AC70" si="348">AC71+AC72+AC73+AC74+AC75+AC76</f>
        <v>0</v>
      </c>
      <c r="AD70" s="248">
        <f t="shared" ref="AD70" si="349">AD71+AD72+AD73+AD74+AD75+AD76</f>
        <v>0</v>
      </c>
      <c r="AE70" s="276" t="e">
        <f>AD70/AC70*100</f>
        <v>#DIV/0!</v>
      </c>
      <c r="AF70" s="248">
        <f t="shared" ref="AF70" si="350">AF71+AF72+AF73+AF74+AF75+AF76</f>
        <v>0</v>
      </c>
      <c r="AG70" s="248">
        <f t="shared" ref="AG70" si="351">AG71+AG72+AG73+AG74+AG75+AG76</f>
        <v>0</v>
      </c>
      <c r="AH70" s="276" t="e">
        <f>AG70/AF70*100</f>
        <v>#DIV/0!</v>
      </c>
      <c r="AI70" s="277">
        <f t="shared" ref="AI70" si="352">AI71+AI72+AI73+AI74+AI75+AI76</f>
        <v>15782.9</v>
      </c>
      <c r="AJ70" s="248">
        <f t="shared" ref="AJ70" si="353">AJ71+AJ72+AJ73+AJ74+AJ75+AJ76</f>
        <v>15782.9</v>
      </c>
      <c r="AK70" s="249">
        <f t="shared" ref="AK70" si="354">AJ70/AI70</f>
        <v>1</v>
      </c>
      <c r="AL70" s="248">
        <f t="shared" ref="AL70" si="355">AL71+AL72+AL73+AL74+AL75+AL76</f>
        <v>1578.3</v>
      </c>
      <c r="AM70" s="248">
        <f t="shared" ref="AM70" si="356">AM71+AM72+AM73+AM74+AM75+AM76</f>
        <v>1578.3</v>
      </c>
      <c r="AN70" s="249">
        <f t="shared" ref="AN70" si="357">AM70/AL70</f>
        <v>1</v>
      </c>
      <c r="AO70" s="248">
        <f>AO71+AO72+AO73+AO74+AO75+AO76</f>
        <v>1578.3</v>
      </c>
      <c r="AP70" s="248">
        <f>AP71+AP72+AP73+AP74+AP75+AP76</f>
        <v>1578.3</v>
      </c>
      <c r="AQ70" s="249">
        <f t="shared" ref="AQ70" si="358">AP70/AO70</f>
        <v>1</v>
      </c>
      <c r="AR70" s="200" t="s">
        <v>456</v>
      </c>
    </row>
    <row r="71" spans="1:44" ht="41.25" customHeight="1">
      <c r="A71" s="697"/>
      <c r="B71" s="694"/>
      <c r="C71" s="700"/>
      <c r="D71" s="164" t="s">
        <v>37</v>
      </c>
      <c r="E71" s="211">
        <f t="shared" si="97"/>
        <v>0</v>
      </c>
      <c r="F71" s="211">
        <f t="shared" si="98"/>
        <v>0</v>
      </c>
      <c r="G71" s="278" t="e">
        <f t="shared" ref="G71:G76" si="359">F71/E71</f>
        <v>#DIV/0!</v>
      </c>
      <c r="H71" s="212"/>
      <c r="I71" s="212"/>
      <c r="J71" s="213" t="e">
        <f t="shared" si="99"/>
        <v>#DIV/0!</v>
      </c>
      <c r="K71" s="212"/>
      <c r="L71" s="212"/>
      <c r="M71" s="213" t="e">
        <f t="shared" ref="M71:M76" si="360">L71/K71*100</f>
        <v>#DIV/0!</v>
      </c>
      <c r="N71" s="212"/>
      <c r="O71" s="212"/>
      <c r="P71" s="213" t="e">
        <f t="shared" ref="P71:P76" si="361">O71/N71*100</f>
        <v>#DIV/0!</v>
      </c>
      <c r="Q71" s="212"/>
      <c r="R71" s="212"/>
      <c r="S71" s="213" t="e">
        <f t="shared" ref="S71:S76" si="362">R71/Q71*100</f>
        <v>#DIV/0!</v>
      </c>
      <c r="T71" s="212"/>
      <c r="U71" s="212"/>
      <c r="V71" s="213" t="e">
        <f t="shared" ref="V71:V76" si="363">U71/T71*100</f>
        <v>#DIV/0!</v>
      </c>
      <c r="W71" s="212"/>
      <c r="X71" s="212"/>
      <c r="Y71" s="213" t="e">
        <f t="shared" ref="Y71:Y76" si="364">X71/W71*100</f>
        <v>#DIV/0!</v>
      </c>
      <c r="Z71" s="212"/>
      <c r="AA71" s="212"/>
      <c r="AB71" s="213" t="e">
        <f t="shared" ref="AB71:AB76" si="365">AA71/Z71*100</f>
        <v>#DIV/0!</v>
      </c>
      <c r="AC71" s="212"/>
      <c r="AD71" s="212"/>
      <c r="AE71" s="213" t="e">
        <f t="shared" ref="AE71:AE76" si="366">AD71/AC71*100</f>
        <v>#DIV/0!</v>
      </c>
      <c r="AF71" s="212"/>
      <c r="AG71" s="212"/>
      <c r="AH71" s="213" t="e">
        <f t="shared" ref="AH71:AH76" si="367">AG71/AF71*100</f>
        <v>#DIV/0!</v>
      </c>
      <c r="AI71" s="210"/>
      <c r="AJ71" s="212"/>
      <c r="AK71" s="213" t="e">
        <f t="shared" ref="AK71:AK77" si="368">AJ71/AI71</f>
        <v>#DIV/0!</v>
      </c>
      <c r="AL71" s="212"/>
      <c r="AM71" s="212"/>
      <c r="AN71" s="213" t="e">
        <f t="shared" ref="AN71:AN76" si="369">AM71/AL71*100</f>
        <v>#DIV/0!</v>
      </c>
      <c r="AO71" s="212"/>
      <c r="AP71" s="212"/>
      <c r="AQ71" s="390" t="e">
        <f t="shared" ref="AQ71:AQ76" si="370">AP71/AO71*100</f>
        <v>#DIV/0!</v>
      </c>
      <c r="AR71" s="201"/>
    </row>
    <row r="72" spans="1:44" ht="63.75" customHeight="1">
      <c r="A72" s="697"/>
      <c r="B72" s="694"/>
      <c r="C72" s="700"/>
      <c r="D72" s="165" t="s">
        <v>2</v>
      </c>
      <c r="E72" s="211">
        <f t="shared" si="97"/>
        <v>0</v>
      </c>
      <c r="F72" s="211">
        <f t="shared" si="98"/>
        <v>0</v>
      </c>
      <c r="G72" s="278" t="e">
        <f t="shared" si="359"/>
        <v>#DIV/0!</v>
      </c>
      <c r="H72" s="212"/>
      <c r="I72" s="212"/>
      <c r="J72" s="213" t="e">
        <f t="shared" si="99"/>
        <v>#DIV/0!</v>
      </c>
      <c r="K72" s="212"/>
      <c r="L72" s="212"/>
      <c r="M72" s="213" t="e">
        <f t="shared" si="360"/>
        <v>#DIV/0!</v>
      </c>
      <c r="N72" s="212"/>
      <c r="O72" s="212"/>
      <c r="P72" s="213" t="e">
        <f t="shared" si="361"/>
        <v>#DIV/0!</v>
      </c>
      <c r="Q72" s="212"/>
      <c r="R72" s="212"/>
      <c r="S72" s="213" t="e">
        <f t="shared" si="362"/>
        <v>#DIV/0!</v>
      </c>
      <c r="T72" s="212"/>
      <c r="U72" s="212"/>
      <c r="V72" s="213" t="e">
        <f t="shared" si="363"/>
        <v>#DIV/0!</v>
      </c>
      <c r="W72" s="212"/>
      <c r="X72" s="212"/>
      <c r="Y72" s="213" t="e">
        <f t="shared" si="364"/>
        <v>#DIV/0!</v>
      </c>
      <c r="Z72" s="212"/>
      <c r="AA72" s="212"/>
      <c r="AB72" s="213" t="e">
        <f t="shared" si="365"/>
        <v>#DIV/0!</v>
      </c>
      <c r="AC72" s="212"/>
      <c r="AD72" s="212"/>
      <c r="AE72" s="213" t="e">
        <f t="shared" si="366"/>
        <v>#DIV/0!</v>
      </c>
      <c r="AF72" s="212"/>
      <c r="AG72" s="212"/>
      <c r="AH72" s="213" t="e">
        <f t="shared" si="367"/>
        <v>#DIV/0!</v>
      </c>
      <c r="AI72" s="210"/>
      <c r="AJ72" s="212"/>
      <c r="AK72" s="213" t="e">
        <f t="shared" si="368"/>
        <v>#DIV/0!</v>
      </c>
      <c r="AL72" s="212"/>
      <c r="AM72" s="212"/>
      <c r="AN72" s="213" t="e">
        <f t="shared" si="369"/>
        <v>#DIV/0!</v>
      </c>
      <c r="AO72" s="212"/>
      <c r="AP72" s="212"/>
      <c r="AQ72" s="390" t="e">
        <f t="shared" si="370"/>
        <v>#DIV/0!</v>
      </c>
      <c r="AR72" s="201"/>
    </row>
    <row r="73" spans="1:44" ht="114.75" customHeight="1">
      <c r="A73" s="697"/>
      <c r="B73" s="694"/>
      <c r="C73" s="700"/>
      <c r="D73" s="158" t="s">
        <v>285</v>
      </c>
      <c r="E73" s="211">
        <f t="shared" si="97"/>
        <v>18939.5</v>
      </c>
      <c r="F73" s="211">
        <f t="shared" si="98"/>
        <v>18939.5</v>
      </c>
      <c r="G73" s="269">
        <f t="shared" si="359"/>
        <v>1</v>
      </c>
      <c r="H73" s="212"/>
      <c r="I73" s="212"/>
      <c r="J73" s="213" t="e">
        <f t="shared" si="99"/>
        <v>#DIV/0!</v>
      </c>
      <c r="K73" s="212"/>
      <c r="L73" s="212"/>
      <c r="M73" s="213" t="e">
        <f t="shared" si="360"/>
        <v>#DIV/0!</v>
      </c>
      <c r="N73" s="212"/>
      <c r="O73" s="212"/>
      <c r="P73" s="213" t="e">
        <f t="shared" si="361"/>
        <v>#DIV/0!</v>
      </c>
      <c r="Q73" s="212"/>
      <c r="R73" s="212"/>
      <c r="S73" s="213" t="e">
        <f t="shared" si="362"/>
        <v>#DIV/0!</v>
      </c>
      <c r="T73" s="212"/>
      <c r="U73" s="212"/>
      <c r="V73" s="213" t="e">
        <f t="shared" si="363"/>
        <v>#DIV/0!</v>
      </c>
      <c r="W73" s="212"/>
      <c r="X73" s="212"/>
      <c r="Y73" s="213" t="e">
        <f t="shared" si="364"/>
        <v>#DIV/0!</v>
      </c>
      <c r="Z73" s="212"/>
      <c r="AA73" s="212"/>
      <c r="AB73" s="213" t="e">
        <f t="shared" si="365"/>
        <v>#DIV/0!</v>
      </c>
      <c r="AC73" s="212"/>
      <c r="AD73" s="212"/>
      <c r="AE73" s="213" t="e">
        <f t="shared" si="366"/>
        <v>#DIV/0!</v>
      </c>
      <c r="AF73" s="212"/>
      <c r="AG73" s="212"/>
      <c r="AH73" s="213" t="e">
        <f t="shared" si="367"/>
        <v>#DIV/0!</v>
      </c>
      <c r="AI73" s="210">
        <v>15782.9</v>
      </c>
      <c r="AJ73" s="212">
        <v>15782.9</v>
      </c>
      <c r="AK73" s="269">
        <f t="shared" si="368"/>
        <v>1</v>
      </c>
      <c r="AL73" s="212">
        <v>1578.3</v>
      </c>
      <c r="AM73" s="212">
        <v>1578.3</v>
      </c>
      <c r="AN73" s="269">
        <f t="shared" ref="AN73" si="371">AM73/AL73</f>
        <v>1</v>
      </c>
      <c r="AO73" s="212">
        <v>1578.3</v>
      </c>
      <c r="AP73" s="212">
        <v>1578.3</v>
      </c>
      <c r="AQ73" s="269">
        <f t="shared" ref="AQ73" si="372">AP73/AO73</f>
        <v>1</v>
      </c>
      <c r="AR73" s="201" t="s">
        <v>457</v>
      </c>
    </row>
    <row r="74" spans="1:44" ht="114.75" customHeight="1">
      <c r="A74" s="697"/>
      <c r="B74" s="694"/>
      <c r="C74" s="700"/>
      <c r="D74" s="158" t="s">
        <v>291</v>
      </c>
      <c r="E74" s="211">
        <f t="shared" si="97"/>
        <v>0</v>
      </c>
      <c r="F74" s="211">
        <f t="shared" si="98"/>
        <v>0</v>
      </c>
      <c r="G74" s="278" t="e">
        <f t="shared" si="359"/>
        <v>#DIV/0!</v>
      </c>
      <c r="H74" s="212"/>
      <c r="I74" s="212"/>
      <c r="J74" s="213" t="e">
        <f t="shared" si="99"/>
        <v>#DIV/0!</v>
      </c>
      <c r="K74" s="212"/>
      <c r="L74" s="212"/>
      <c r="M74" s="213" t="e">
        <f t="shared" si="360"/>
        <v>#DIV/0!</v>
      </c>
      <c r="N74" s="212"/>
      <c r="O74" s="212"/>
      <c r="P74" s="213" t="e">
        <f t="shared" si="361"/>
        <v>#DIV/0!</v>
      </c>
      <c r="Q74" s="212"/>
      <c r="R74" s="212"/>
      <c r="S74" s="213" t="e">
        <f t="shared" si="362"/>
        <v>#DIV/0!</v>
      </c>
      <c r="T74" s="212"/>
      <c r="U74" s="212"/>
      <c r="V74" s="213" t="e">
        <f t="shared" si="363"/>
        <v>#DIV/0!</v>
      </c>
      <c r="W74" s="212"/>
      <c r="X74" s="212"/>
      <c r="Y74" s="213" t="e">
        <f t="shared" si="364"/>
        <v>#DIV/0!</v>
      </c>
      <c r="Z74" s="212"/>
      <c r="AA74" s="212"/>
      <c r="AB74" s="213" t="e">
        <f t="shared" si="365"/>
        <v>#DIV/0!</v>
      </c>
      <c r="AC74" s="212"/>
      <c r="AD74" s="212"/>
      <c r="AE74" s="213" t="e">
        <f t="shared" si="366"/>
        <v>#DIV/0!</v>
      </c>
      <c r="AF74" s="212"/>
      <c r="AG74" s="212"/>
      <c r="AH74" s="213" t="e">
        <f t="shared" si="367"/>
        <v>#DIV/0!</v>
      </c>
      <c r="AI74" s="210"/>
      <c r="AJ74" s="212"/>
      <c r="AK74" s="213" t="e">
        <f t="shared" si="368"/>
        <v>#DIV/0!</v>
      </c>
      <c r="AL74" s="212"/>
      <c r="AM74" s="212"/>
      <c r="AN74" s="213" t="e">
        <f t="shared" si="369"/>
        <v>#DIV/0!</v>
      </c>
      <c r="AO74" s="212"/>
      <c r="AP74" s="212"/>
      <c r="AQ74" s="390" t="e">
        <f t="shared" si="370"/>
        <v>#DIV/0!</v>
      </c>
      <c r="AR74" s="201"/>
    </row>
    <row r="75" spans="1:44" ht="39.75" customHeight="1">
      <c r="A75" s="697"/>
      <c r="B75" s="694"/>
      <c r="C75" s="700"/>
      <c r="D75" s="158" t="s">
        <v>286</v>
      </c>
      <c r="E75" s="211">
        <f t="shared" si="97"/>
        <v>0</v>
      </c>
      <c r="F75" s="211">
        <f t="shared" si="98"/>
        <v>0</v>
      </c>
      <c r="G75" s="213" t="e">
        <f t="shared" si="359"/>
        <v>#DIV/0!</v>
      </c>
      <c r="H75" s="212"/>
      <c r="I75" s="212"/>
      <c r="J75" s="213" t="e">
        <f t="shared" si="99"/>
        <v>#DIV/0!</v>
      </c>
      <c r="K75" s="212"/>
      <c r="L75" s="212"/>
      <c r="M75" s="213" t="e">
        <f t="shared" si="360"/>
        <v>#DIV/0!</v>
      </c>
      <c r="N75" s="212"/>
      <c r="O75" s="212"/>
      <c r="P75" s="213" t="e">
        <f t="shared" si="361"/>
        <v>#DIV/0!</v>
      </c>
      <c r="Q75" s="212"/>
      <c r="R75" s="212"/>
      <c r="S75" s="213" t="e">
        <f t="shared" si="362"/>
        <v>#DIV/0!</v>
      </c>
      <c r="T75" s="212"/>
      <c r="U75" s="212"/>
      <c r="V75" s="213" t="e">
        <f t="shared" si="363"/>
        <v>#DIV/0!</v>
      </c>
      <c r="W75" s="212"/>
      <c r="X75" s="212"/>
      <c r="Y75" s="213" t="e">
        <f t="shared" si="364"/>
        <v>#DIV/0!</v>
      </c>
      <c r="Z75" s="212"/>
      <c r="AA75" s="212"/>
      <c r="AB75" s="213" t="e">
        <f t="shared" si="365"/>
        <v>#DIV/0!</v>
      </c>
      <c r="AC75" s="212"/>
      <c r="AD75" s="212"/>
      <c r="AE75" s="213" t="e">
        <f t="shared" si="366"/>
        <v>#DIV/0!</v>
      </c>
      <c r="AF75" s="212"/>
      <c r="AG75" s="212"/>
      <c r="AH75" s="213" t="e">
        <f t="shared" si="367"/>
        <v>#DIV/0!</v>
      </c>
      <c r="AI75" s="210"/>
      <c r="AJ75" s="212"/>
      <c r="AK75" s="213" t="e">
        <f t="shared" si="368"/>
        <v>#DIV/0!</v>
      </c>
      <c r="AL75" s="212"/>
      <c r="AM75" s="212"/>
      <c r="AN75" s="213" t="e">
        <f t="shared" si="369"/>
        <v>#DIV/0!</v>
      </c>
      <c r="AO75" s="212"/>
      <c r="AP75" s="212"/>
      <c r="AQ75" s="390" t="e">
        <f t="shared" si="370"/>
        <v>#DIV/0!</v>
      </c>
      <c r="AR75" s="201"/>
    </row>
    <row r="76" spans="1:44" ht="42.75" customHeight="1" thickBot="1">
      <c r="A76" s="776"/>
      <c r="B76" s="784"/>
      <c r="C76" s="758"/>
      <c r="D76" s="220" t="s">
        <v>43</v>
      </c>
      <c r="E76" s="399">
        <f t="shared" si="97"/>
        <v>0</v>
      </c>
      <c r="F76" s="399">
        <f t="shared" si="98"/>
        <v>0</v>
      </c>
      <c r="G76" s="385" t="e">
        <f t="shared" si="359"/>
        <v>#DIV/0!</v>
      </c>
      <c r="H76" s="386"/>
      <c r="I76" s="386"/>
      <c r="J76" s="385" t="e">
        <f t="shared" si="99"/>
        <v>#DIV/0!</v>
      </c>
      <c r="K76" s="386"/>
      <c r="L76" s="386"/>
      <c r="M76" s="385" t="e">
        <f t="shared" si="360"/>
        <v>#DIV/0!</v>
      </c>
      <c r="N76" s="386"/>
      <c r="O76" s="386"/>
      <c r="P76" s="385" t="e">
        <f t="shared" si="361"/>
        <v>#DIV/0!</v>
      </c>
      <c r="Q76" s="386"/>
      <c r="R76" s="386"/>
      <c r="S76" s="385" t="e">
        <f t="shared" si="362"/>
        <v>#DIV/0!</v>
      </c>
      <c r="T76" s="386"/>
      <c r="U76" s="386"/>
      <c r="V76" s="385" t="e">
        <f t="shared" si="363"/>
        <v>#DIV/0!</v>
      </c>
      <c r="W76" s="386"/>
      <c r="X76" s="386"/>
      <c r="Y76" s="385" t="e">
        <f t="shared" si="364"/>
        <v>#DIV/0!</v>
      </c>
      <c r="Z76" s="386"/>
      <c r="AA76" s="386"/>
      <c r="AB76" s="385" t="e">
        <f t="shared" si="365"/>
        <v>#DIV/0!</v>
      </c>
      <c r="AC76" s="386"/>
      <c r="AD76" s="386"/>
      <c r="AE76" s="385" t="e">
        <f t="shared" si="366"/>
        <v>#DIV/0!</v>
      </c>
      <c r="AF76" s="386"/>
      <c r="AG76" s="386"/>
      <c r="AH76" s="385" t="e">
        <f t="shared" si="367"/>
        <v>#DIV/0!</v>
      </c>
      <c r="AI76" s="387"/>
      <c r="AJ76" s="386"/>
      <c r="AK76" s="385" t="e">
        <f t="shared" si="368"/>
        <v>#DIV/0!</v>
      </c>
      <c r="AL76" s="386"/>
      <c r="AM76" s="386"/>
      <c r="AN76" s="385" t="e">
        <f t="shared" si="369"/>
        <v>#DIV/0!</v>
      </c>
      <c r="AO76" s="386"/>
      <c r="AP76" s="386"/>
      <c r="AQ76" s="556" t="e">
        <f t="shared" si="370"/>
        <v>#DIV/0!</v>
      </c>
      <c r="AR76" s="202"/>
    </row>
    <row r="77" spans="1:44" ht="30" customHeight="1">
      <c r="A77" s="696" t="s">
        <v>302</v>
      </c>
      <c r="B77" s="693" t="s">
        <v>301</v>
      </c>
      <c r="C77" s="699"/>
      <c r="D77" s="226" t="s">
        <v>41</v>
      </c>
      <c r="E77" s="248">
        <f t="shared" si="97"/>
        <v>8691.6</v>
      </c>
      <c r="F77" s="248">
        <f t="shared" si="98"/>
        <v>8691.6</v>
      </c>
      <c r="G77" s="249">
        <f>F77/E77</f>
        <v>1</v>
      </c>
      <c r="H77" s="248">
        <f>H78+H79+H80+H81+H82+H83</f>
        <v>0</v>
      </c>
      <c r="I77" s="248">
        <f>I78+I79+I80+I81+I82+I83</f>
        <v>0</v>
      </c>
      <c r="J77" s="276" t="e">
        <f t="shared" si="99"/>
        <v>#DIV/0!</v>
      </c>
      <c r="K77" s="248">
        <f>K78+K79+K80+K81+K82+K83</f>
        <v>0</v>
      </c>
      <c r="L77" s="248">
        <f>L78+L79+L80+L81+L82+L83</f>
        <v>0</v>
      </c>
      <c r="M77" s="276" t="e">
        <f>L77/K77*100</f>
        <v>#DIV/0!</v>
      </c>
      <c r="N77" s="248">
        <f>N78+N79+N80+N81+N82+N83</f>
        <v>0</v>
      </c>
      <c r="O77" s="248">
        <f>O78+O79+O80+O81+O82+O83</f>
        <v>0</v>
      </c>
      <c r="P77" s="276" t="e">
        <f>O77/N77*100</f>
        <v>#DIV/0!</v>
      </c>
      <c r="Q77" s="248">
        <f>Q78+Q79+Q80+Q81+Q82+Q83</f>
        <v>0</v>
      </c>
      <c r="R77" s="248">
        <f>R78+R79+R80+R81+R82+R83</f>
        <v>0</v>
      </c>
      <c r="S77" s="276" t="e">
        <f>R77/Q77*100</f>
        <v>#DIV/0!</v>
      </c>
      <c r="T77" s="248">
        <f>T78+T79+T80+T81+T82+T83</f>
        <v>0</v>
      </c>
      <c r="U77" s="248">
        <f>U78+U79+U80+U81+U82+U83</f>
        <v>0</v>
      </c>
      <c r="V77" s="276" t="e">
        <f>U77/T77*100</f>
        <v>#DIV/0!</v>
      </c>
      <c r="W77" s="248">
        <f>W78+W79+W80+W81+W82+W83</f>
        <v>0</v>
      </c>
      <c r="X77" s="248">
        <f>X78+X79+X80+X81+X82+X83</f>
        <v>0</v>
      </c>
      <c r="Y77" s="276" t="e">
        <f>X77/W77*100</f>
        <v>#DIV/0!</v>
      </c>
      <c r="Z77" s="248">
        <f t="shared" ref="Z77" si="373">Z78+Z79+Z80+Z81+Z82+Z83</f>
        <v>0</v>
      </c>
      <c r="AA77" s="248">
        <f t="shared" ref="AA77" si="374">AA78+AA79+AA80+AA81+AA82+AA83</f>
        <v>0</v>
      </c>
      <c r="AB77" s="276" t="e">
        <f>AA77/Z77*100</f>
        <v>#DIV/0!</v>
      </c>
      <c r="AC77" s="248">
        <f t="shared" ref="AC77" si="375">AC78+AC79+AC80+AC81+AC82+AC83</f>
        <v>0</v>
      </c>
      <c r="AD77" s="248">
        <f t="shared" ref="AD77" si="376">AD78+AD79+AD80+AD81+AD82+AD83</f>
        <v>0</v>
      </c>
      <c r="AE77" s="276" t="e">
        <f>AD77/AC77*100</f>
        <v>#DIV/0!</v>
      </c>
      <c r="AF77" s="248">
        <f t="shared" ref="AF77" si="377">AF78+AF79+AF80+AF81+AF82+AF83</f>
        <v>0</v>
      </c>
      <c r="AG77" s="248">
        <f t="shared" ref="AG77" si="378">AG78+AG79+AG80+AG81+AG82+AG83</f>
        <v>0</v>
      </c>
      <c r="AH77" s="276" t="e">
        <f>AG77/AF77*100</f>
        <v>#DIV/0!</v>
      </c>
      <c r="AI77" s="277">
        <f t="shared" ref="AI77" si="379">AI78+AI79+AI80+AI81+AI82+AI83</f>
        <v>6623.3</v>
      </c>
      <c r="AJ77" s="248">
        <f t="shared" ref="AJ77" si="380">AJ78+AJ79+AJ80+AJ81+AJ82+AJ83</f>
        <v>6623.3</v>
      </c>
      <c r="AK77" s="249">
        <f t="shared" si="368"/>
        <v>1</v>
      </c>
      <c r="AL77" s="248">
        <f t="shared" ref="AL77" si="381">AL78+AL79+AL80+AL81+AL82+AL83</f>
        <v>0</v>
      </c>
      <c r="AM77" s="248">
        <f t="shared" ref="AM77" si="382">AM78+AM79+AM80+AM81+AM82+AM83</f>
        <v>0</v>
      </c>
      <c r="AN77" s="276" t="e">
        <f>AM77/AL77*100</f>
        <v>#DIV/0!</v>
      </c>
      <c r="AO77" s="248">
        <f>AO78+AO79+AO80+AO81+AO82+AO83</f>
        <v>2068.3000000000002</v>
      </c>
      <c r="AP77" s="248">
        <f>AP78+AP79+AP80+AP81+AP82+AP83</f>
        <v>2068.3000000000002</v>
      </c>
      <c r="AQ77" s="249">
        <f t="shared" ref="AQ77" si="383">AP77/AO77</f>
        <v>1</v>
      </c>
      <c r="AR77" s="243" t="s">
        <v>473</v>
      </c>
    </row>
    <row r="78" spans="1:44" ht="41.25" customHeight="1">
      <c r="A78" s="697"/>
      <c r="B78" s="694"/>
      <c r="C78" s="700"/>
      <c r="D78" s="164" t="s">
        <v>37</v>
      </c>
      <c r="E78" s="211">
        <f t="shared" si="97"/>
        <v>0</v>
      </c>
      <c r="F78" s="211">
        <f t="shared" si="98"/>
        <v>0</v>
      </c>
      <c r="G78" s="278" t="e">
        <f t="shared" ref="G78:G83" si="384">F78/E78</f>
        <v>#DIV/0!</v>
      </c>
      <c r="H78" s="212"/>
      <c r="I78" s="212"/>
      <c r="J78" s="213" t="e">
        <f t="shared" si="99"/>
        <v>#DIV/0!</v>
      </c>
      <c r="K78" s="212"/>
      <c r="L78" s="212"/>
      <c r="M78" s="213" t="e">
        <f t="shared" ref="M78:M83" si="385">L78/K78*100</f>
        <v>#DIV/0!</v>
      </c>
      <c r="N78" s="212"/>
      <c r="O78" s="212"/>
      <c r="P78" s="213" t="e">
        <f t="shared" ref="P78:P83" si="386">O78/N78*100</f>
        <v>#DIV/0!</v>
      </c>
      <c r="Q78" s="212"/>
      <c r="R78" s="212"/>
      <c r="S78" s="213" t="e">
        <f t="shared" ref="S78:S83" si="387">R78/Q78*100</f>
        <v>#DIV/0!</v>
      </c>
      <c r="T78" s="212"/>
      <c r="U78" s="212"/>
      <c r="V78" s="213" t="e">
        <f t="shared" ref="V78:V83" si="388">U78/T78*100</f>
        <v>#DIV/0!</v>
      </c>
      <c r="W78" s="212"/>
      <c r="X78" s="212"/>
      <c r="Y78" s="213" t="e">
        <f t="shared" ref="Y78:Y83" si="389">X78/W78*100</f>
        <v>#DIV/0!</v>
      </c>
      <c r="Z78" s="212"/>
      <c r="AA78" s="212"/>
      <c r="AB78" s="213" t="e">
        <f t="shared" ref="AB78:AB83" si="390">AA78/Z78*100</f>
        <v>#DIV/0!</v>
      </c>
      <c r="AC78" s="212"/>
      <c r="AD78" s="212"/>
      <c r="AE78" s="213" t="e">
        <f t="shared" ref="AE78:AE83" si="391">AD78/AC78*100</f>
        <v>#DIV/0!</v>
      </c>
      <c r="AF78" s="212"/>
      <c r="AG78" s="212"/>
      <c r="AH78" s="213" t="e">
        <f t="shared" ref="AH78:AH83" si="392">AG78/AF78*100</f>
        <v>#DIV/0!</v>
      </c>
      <c r="AI78" s="210"/>
      <c r="AJ78" s="212"/>
      <c r="AK78" s="213" t="e">
        <f t="shared" ref="AK78:AK84" si="393">AJ78/AI78</f>
        <v>#DIV/0!</v>
      </c>
      <c r="AL78" s="212"/>
      <c r="AM78" s="212"/>
      <c r="AN78" s="213" t="e">
        <f t="shared" ref="AN78:AN83" si="394">AM78/AL78*100</f>
        <v>#DIV/0!</v>
      </c>
      <c r="AO78" s="212"/>
      <c r="AP78" s="212"/>
      <c r="AQ78" s="390" t="e">
        <f t="shared" ref="AQ78:AQ83" si="395">AP78/AO78*100</f>
        <v>#DIV/0!</v>
      </c>
      <c r="AR78" s="201"/>
    </row>
    <row r="79" spans="1:44" ht="63.75" customHeight="1">
      <c r="A79" s="697"/>
      <c r="B79" s="694"/>
      <c r="C79" s="700"/>
      <c r="D79" s="165" t="s">
        <v>2</v>
      </c>
      <c r="E79" s="211">
        <f t="shared" si="97"/>
        <v>0</v>
      </c>
      <c r="F79" s="211">
        <f t="shared" si="98"/>
        <v>0</v>
      </c>
      <c r="G79" s="278" t="e">
        <f t="shared" si="384"/>
        <v>#DIV/0!</v>
      </c>
      <c r="H79" s="212"/>
      <c r="I79" s="212"/>
      <c r="J79" s="213" t="e">
        <f t="shared" si="99"/>
        <v>#DIV/0!</v>
      </c>
      <c r="K79" s="212"/>
      <c r="L79" s="212"/>
      <c r="M79" s="213" t="e">
        <f t="shared" si="385"/>
        <v>#DIV/0!</v>
      </c>
      <c r="N79" s="212"/>
      <c r="O79" s="212"/>
      <c r="P79" s="213" t="e">
        <f t="shared" si="386"/>
        <v>#DIV/0!</v>
      </c>
      <c r="Q79" s="212"/>
      <c r="R79" s="212"/>
      <c r="S79" s="213" t="e">
        <f t="shared" si="387"/>
        <v>#DIV/0!</v>
      </c>
      <c r="T79" s="212"/>
      <c r="U79" s="212"/>
      <c r="V79" s="213" t="e">
        <f t="shared" si="388"/>
        <v>#DIV/0!</v>
      </c>
      <c r="W79" s="212"/>
      <c r="X79" s="212"/>
      <c r="Y79" s="213" t="e">
        <f t="shared" si="389"/>
        <v>#DIV/0!</v>
      </c>
      <c r="Z79" s="212"/>
      <c r="AA79" s="212"/>
      <c r="AB79" s="213" t="e">
        <f t="shared" si="390"/>
        <v>#DIV/0!</v>
      </c>
      <c r="AC79" s="212"/>
      <c r="AD79" s="212"/>
      <c r="AE79" s="213" t="e">
        <f t="shared" si="391"/>
        <v>#DIV/0!</v>
      </c>
      <c r="AF79" s="212"/>
      <c r="AG79" s="212"/>
      <c r="AH79" s="213" t="e">
        <f t="shared" si="392"/>
        <v>#DIV/0!</v>
      </c>
      <c r="AI79" s="210"/>
      <c r="AJ79" s="212"/>
      <c r="AK79" s="213" t="e">
        <f t="shared" si="393"/>
        <v>#DIV/0!</v>
      </c>
      <c r="AL79" s="212"/>
      <c r="AM79" s="212"/>
      <c r="AN79" s="213" t="e">
        <f t="shared" si="394"/>
        <v>#DIV/0!</v>
      </c>
      <c r="AO79" s="212"/>
      <c r="AP79" s="212"/>
      <c r="AQ79" s="390" t="e">
        <f t="shared" si="395"/>
        <v>#DIV/0!</v>
      </c>
      <c r="AR79" s="201"/>
    </row>
    <row r="80" spans="1:44" ht="94.5" customHeight="1">
      <c r="A80" s="697"/>
      <c r="B80" s="694"/>
      <c r="C80" s="700"/>
      <c r="D80" s="158" t="s">
        <v>285</v>
      </c>
      <c r="E80" s="211">
        <f t="shared" si="97"/>
        <v>8691.6</v>
      </c>
      <c r="F80" s="211">
        <f t="shared" si="98"/>
        <v>8691.6</v>
      </c>
      <c r="G80" s="269">
        <f t="shared" si="384"/>
        <v>1</v>
      </c>
      <c r="H80" s="212"/>
      <c r="I80" s="212"/>
      <c r="J80" s="213" t="e">
        <f t="shared" si="99"/>
        <v>#DIV/0!</v>
      </c>
      <c r="K80" s="212"/>
      <c r="L80" s="212"/>
      <c r="M80" s="213" t="e">
        <f t="shared" si="385"/>
        <v>#DIV/0!</v>
      </c>
      <c r="N80" s="212"/>
      <c r="O80" s="212"/>
      <c r="P80" s="213" t="e">
        <f t="shared" si="386"/>
        <v>#DIV/0!</v>
      </c>
      <c r="Q80" s="212"/>
      <c r="R80" s="212"/>
      <c r="S80" s="213" t="e">
        <f t="shared" si="387"/>
        <v>#DIV/0!</v>
      </c>
      <c r="T80" s="212"/>
      <c r="U80" s="212"/>
      <c r="V80" s="213" t="e">
        <f t="shared" si="388"/>
        <v>#DIV/0!</v>
      </c>
      <c r="W80" s="212"/>
      <c r="X80" s="212"/>
      <c r="Y80" s="213" t="e">
        <f t="shared" si="389"/>
        <v>#DIV/0!</v>
      </c>
      <c r="Z80" s="212"/>
      <c r="AA80" s="212"/>
      <c r="AB80" s="213" t="e">
        <f t="shared" si="390"/>
        <v>#DIV/0!</v>
      </c>
      <c r="AC80" s="212"/>
      <c r="AD80" s="212"/>
      <c r="AE80" s="213" t="e">
        <f t="shared" si="391"/>
        <v>#DIV/0!</v>
      </c>
      <c r="AF80" s="212"/>
      <c r="AG80" s="212"/>
      <c r="AH80" s="213" t="e">
        <f t="shared" si="392"/>
        <v>#DIV/0!</v>
      </c>
      <c r="AI80" s="210">
        <v>6623.3</v>
      </c>
      <c r="AJ80" s="212">
        <v>6623.3</v>
      </c>
      <c r="AK80" s="269">
        <f t="shared" si="393"/>
        <v>1</v>
      </c>
      <c r="AL80" s="212">
        <v>0</v>
      </c>
      <c r="AM80" s="212"/>
      <c r="AN80" s="213" t="e">
        <f t="shared" si="394"/>
        <v>#DIV/0!</v>
      </c>
      <c r="AO80" s="212">
        <v>2068.3000000000002</v>
      </c>
      <c r="AP80" s="212">
        <v>2068.3000000000002</v>
      </c>
      <c r="AQ80" s="269">
        <f t="shared" ref="AQ80" si="396">AP80/AO80</f>
        <v>1</v>
      </c>
      <c r="AR80" s="201" t="s">
        <v>478</v>
      </c>
    </row>
    <row r="81" spans="1:44" ht="114" customHeight="1">
      <c r="A81" s="697"/>
      <c r="B81" s="694"/>
      <c r="C81" s="700"/>
      <c r="D81" s="158" t="s">
        <v>291</v>
      </c>
      <c r="E81" s="211">
        <f t="shared" si="97"/>
        <v>0</v>
      </c>
      <c r="F81" s="211">
        <f t="shared" si="98"/>
        <v>0</v>
      </c>
      <c r="G81" s="278" t="e">
        <f t="shared" si="384"/>
        <v>#DIV/0!</v>
      </c>
      <c r="H81" s="212"/>
      <c r="I81" s="212"/>
      <c r="J81" s="213" t="e">
        <f t="shared" si="99"/>
        <v>#DIV/0!</v>
      </c>
      <c r="K81" s="212"/>
      <c r="L81" s="212"/>
      <c r="M81" s="213" t="e">
        <f t="shared" si="385"/>
        <v>#DIV/0!</v>
      </c>
      <c r="N81" s="212"/>
      <c r="O81" s="212"/>
      <c r="P81" s="213" t="e">
        <f t="shared" si="386"/>
        <v>#DIV/0!</v>
      </c>
      <c r="Q81" s="212"/>
      <c r="R81" s="212"/>
      <c r="S81" s="213" t="e">
        <f t="shared" si="387"/>
        <v>#DIV/0!</v>
      </c>
      <c r="T81" s="212"/>
      <c r="U81" s="212"/>
      <c r="V81" s="213" t="e">
        <f t="shared" si="388"/>
        <v>#DIV/0!</v>
      </c>
      <c r="W81" s="212"/>
      <c r="X81" s="212"/>
      <c r="Y81" s="213" t="e">
        <f t="shared" si="389"/>
        <v>#DIV/0!</v>
      </c>
      <c r="Z81" s="212"/>
      <c r="AA81" s="212"/>
      <c r="AB81" s="213" t="e">
        <f t="shared" si="390"/>
        <v>#DIV/0!</v>
      </c>
      <c r="AC81" s="212"/>
      <c r="AD81" s="212"/>
      <c r="AE81" s="213" t="e">
        <f t="shared" si="391"/>
        <v>#DIV/0!</v>
      </c>
      <c r="AF81" s="212"/>
      <c r="AG81" s="212"/>
      <c r="AH81" s="213" t="e">
        <f t="shared" si="392"/>
        <v>#DIV/0!</v>
      </c>
      <c r="AI81" s="210"/>
      <c r="AJ81" s="212"/>
      <c r="AK81" s="213" t="e">
        <f t="shared" si="393"/>
        <v>#DIV/0!</v>
      </c>
      <c r="AL81" s="212"/>
      <c r="AM81" s="212"/>
      <c r="AN81" s="213" t="e">
        <f t="shared" si="394"/>
        <v>#DIV/0!</v>
      </c>
      <c r="AO81" s="212"/>
      <c r="AP81" s="212"/>
      <c r="AQ81" s="390" t="e">
        <f t="shared" si="395"/>
        <v>#DIV/0!</v>
      </c>
      <c r="AR81" s="201"/>
    </row>
    <row r="82" spans="1:44" ht="43.5" customHeight="1">
      <c r="A82" s="697"/>
      <c r="B82" s="694"/>
      <c r="C82" s="700"/>
      <c r="D82" s="158" t="s">
        <v>286</v>
      </c>
      <c r="E82" s="211">
        <f t="shared" si="97"/>
        <v>0</v>
      </c>
      <c r="F82" s="211">
        <f t="shared" si="98"/>
        <v>0</v>
      </c>
      <c r="G82" s="278" t="e">
        <f t="shared" si="384"/>
        <v>#DIV/0!</v>
      </c>
      <c r="H82" s="212"/>
      <c r="I82" s="212"/>
      <c r="J82" s="213" t="e">
        <f t="shared" si="99"/>
        <v>#DIV/0!</v>
      </c>
      <c r="K82" s="212"/>
      <c r="L82" s="212"/>
      <c r="M82" s="213" t="e">
        <f t="shared" si="385"/>
        <v>#DIV/0!</v>
      </c>
      <c r="N82" s="212"/>
      <c r="O82" s="212"/>
      <c r="P82" s="213" t="e">
        <f t="shared" si="386"/>
        <v>#DIV/0!</v>
      </c>
      <c r="Q82" s="212"/>
      <c r="R82" s="212"/>
      <c r="S82" s="213" t="e">
        <f t="shared" si="387"/>
        <v>#DIV/0!</v>
      </c>
      <c r="T82" s="212"/>
      <c r="U82" s="212"/>
      <c r="V82" s="213" t="e">
        <f t="shared" si="388"/>
        <v>#DIV/0!</v>
      </c>
      <c r="W82" s="212"/>
      <c r="X82" s="212"/>
      <c r="Y82" s="213" t="e">
        <f t="shared" si="389"/>
        <v>#DIV/0!</v>
      </c>
      <c r="Z82" s="212"/>
      <c r="AA82" s="212"/>
      <c r="AB82" s="213" t="e">
        <f t="shared" si="390"/>
        <v>#DIV/0!</v>
      </c>
      <c r="AC82" s="212"/>
      <c r="AD82" s="212"/>
      <c r="AE82" s="213" t="e">
        <f t="shared" si="391"/>
        <v>#DIV/0!</v>
      </c>
      <c r="AF82" s="212"/>
      <c r="AG82" s="212"/>
      <c r="AH82" s="213" t="e">
        <f t="shared" si="392"/>
        <v>#DIV/0!</v>
      </c>
      <c r="AI82" s="210"/>
      <c r="AJ82" s="212"/>
      <c r="AK82" s="213" t="e">
        <f t="shared" si="393"/>
        <v>#DIV/0!</v>
      </c>
      <c r="AL82" s="212"/>
      <c r="AM82" s="212"/>
      <c r="AN82" s="213" t="e">
        <f t="shared" si="394"/>
        <v>#DIV/0!</v>
      </c>
      <c r="AO82" s="212"/>
      <c r="AP82" s="212"/>
      <c r="AQ82" s="390" t="e">
        <f t="shared" si="395"/>
        <v>#DIV/0!</v>
      </c>
      <c r="AR82" s="201"/>
    </row>
    <row r="83" spans="1:44" ht="42.75" customHeight="1" thickBot="1">
      <c r="A83" s="776"/>
      <c r="B83" s="784"/>
      <c r="C83" s="758"/>
      <c r="D83" s="220" t="s">
        <v>43</v>
      </c>
      <c r="E83" s="399">
        <f t="shared" si="97"/>
        <v>0</v>
      </c>
      <c r="F83" s="399">
        <f t="shared" si="98"/>
        <v>0</v>
      </c>
      <c r="G83" s="405" t="e">
        <f t="shared" si="384"/>
        <v>#DIV/0!</v>
      </c>
      <c r="H83" s="386"/>
      <c r="I83" s="386"/>
      <c r="J83" s="385" t="e">
        <f t="shared" si="99"/>
        <v>#DIV/0!</v>
      </c>
      <c r="K83" s="386"/>
      <c r="L83" s="386"/>
      <c r="M83" s="385" t="e">
        <f t="shared" si="385"/>
        <v>#DIV/0!</v>
      </c>
      <c r="N83" s="386"/>
      <c r="O83" s="386"/>
      <c r="P83" s="385" t="e">
        <f t="shared" si="386"/>
        <v>#DIV/0!</v>
      </c>
      <c r="Q83" s="386"/>
      <c r="R83" s="386"/>
      <c r="S83" s="385" t="e">
        <f t="shared" si="387"/>
        <v>#DIV/0!</v>
      </c>
      <c r="T83" s="386"/>
      <c r="U83" s="386"/>
      <c r="V83" s="385" t="e">
        <f t="shared" si="388"/>
        <v>#DIV/0!</v>
      </c>
      <c r="W83" s="386"/>
      <c r="X83" s="386"/>
      <c r="Y83" s="385" t="e">
        <f t="shared" si="389"/>
        <v>#DIV/0!</v>
      </c>
      <c r="Z83" s="386"/>
      <c r="AA83" s="386"/>
      <c r="AB83" s="385" t="e">
        <f t="shared" si="390"/>
        <v>#DIV/0!</v>
      </c>
      <c r="AC83" s="386"/>
      <c r="AD83" s="386"/>
      <c r="AE83" s="385" t="e">
        <f t="shared" si="391"/>
        <v>#DIV/0!</v>
      </c>
      <c r="AF83" s="386"/>
      <c r="AG83" s="386"/>
      <c r="AH83" s="385" t="e">
        <f t="shared" si="392"/>
        <v>#DIV/0!</v>
      </c>
      <c r="AI83" s="387"/>
      <c r="AJ83" s="386"/>
      <c r="AK83" s="385" t="e">
        <f t="shared" si="393"/>
        <v>#DIV/0!</v>
      </c>
      <c r="AL83" s="386"/>
      <c r="AM83" s="386"/>
      <c r="AN83" s="385" t="e">
        <f t="shared" si="394"/>
        <v>#DIV/0!</v>
      </c>
      <c r="AO83" s="386"/>
      <c r="AP83" s="386"/>
      <c r="AQ83" s="556" t="e">
        <f t="shared" si="395"/>
        <v>#DIV/0!</v>
      </c>
      <c r="AR83" s="202"/>
    </row>
    <row r="84" spans="1:44" ht="35.25" customHeight="1">
      <c r="A84" s="696" t="s">
        <v>303</v>
      </c>
      <c r="B84" s="693" t="s">
        <v>426</v>
      </c>
      <c r="C84" s="699"/>
      <c r="D84" s="226" t="s">
        <v>41</v>
      </c>
      <c r="E84" s="248">
        <f t="shared" si="97"/>
        <v>3513</v>
      </c>
      <c r="F84" s="248">
        <f t="shared" si="98"/>
        <v>1152</v>
      </c>
      <c r="G84" s="279">
        <f>F84/E84</f>
        <v>0.32792485055508114</v>
      </c>
      <c r="H84" s="248">
        <f>H85+H86+H87+H88+H89+H90</f>
        <v>0</v>
      </c>
      <c r="I84" s="248">
        <f>I85+I86+I87+I88+I89+I90</f>
        <v>0</v>
      </c>
      <c r="J84" s="276" t="e">
        <f t="shared" si="99"/>
        <v>#DIV/0!</v>
      </c>
      <c r="K84" s="248">
        <f>K85+K86+K87+K88+K89+K90</f>
        <v>0</v>
      </c>
      <c r="L84" s="248">
        <f>L85+L86+L87+L88+L89+L90</f>
        <v>0</v>
      </c>
      <c r="M84" s="276" t="e">
        <f>L84/K84*100</f>
        <v>#DIV/0!</v>
      </c>
      <c r="N84" s="248">
        <f>N85+N86+N87+N88+N89+N90</f>
        <v>0</v>
      </c>
      <c r="O84" s="248">
        <f>O85+O86+O87+O88+O89+O90</f>
        <v>0</v>
      </c>
      <c r="P84" s="276" t="e">
        <f>O84/N84*100</f>
        <v>#DIV/0!</v>
      </c>
      <c r="Q84" s="248">
        <f>Q85+Q86+Q87+Q88+Q89+Q90</f>
        <v>0</v>
      </c>
      <c r="R84" s="248">
        <f>R85+R86+R87+R88+R89+R90</f>
        <v>0</v>
      </c>
      <c r="S84" s="276" t="e">
        <f>R84/Q84*100</f>
        <v>#DIV/0!</v>
      </c>
      <c r="T84" s="248">
        <f>T85+T86+T87+T88+T89+T90</f>
        <v>0</v>
      </c>
      <c r="U84" s="248">
        <f>U85+U86+U87+U88+U89+U90</f>
        <v>0</v>
      </c>
      <c r="V84" s="276" t="e">
        <f>U84/T84*100</f>
        <v>#DIV/0!</v>
      </c>
      <c r="W84" s="248">
        <f>W85+W86+W87+W88+W89+W90</f>
        <v>0</v>
      </c>
      <c r="X84" s="248">
        <f>X85+X86+X87+X88+X89+X90</f>
        <v>0</v>
      </c>
      <c r="Y84" s="276" t="e">
        <f>X84/W84*100</f>
        <v>#DIV/0!</v>
      </c>
      <c r="Z84" s="248">
        <f t="shared" ref="Z84" si="397">Z85+Z86+Z87+Z88+Z89+Z90</f>
        <v>0</v>
      </c>
      <c r="AA84" s="248">
        <f t="shared" ref="AA84" si="398">AA85+AA86+AA87+AA88+AA89+AA90</f>
        <v>0</v>
      </c>
      <c r="AB84" s="276" t="e">
        <f>AA84/Z84*100</f>
        <v>#DIV/0!</v>
      </c>
      <c r="AC84" s="248">
        <f t="shared" ref="AC84" si="399">AC85+AC86+AC87+AC88+AC89+AC90</f>
        <v>0</v>
      </c>
      <c r="AD84" s="248">
        <f t="shared" ref="AD84" si="400">AD85+AD86+AD87+AD88+AD89+AD90</f>
        <v>0</v>
      </c>
      <c r="AE84" s="276" t="e">
        <f>AD84/AC84*100</f>
        <v>#DIV/0!</v>
      </c>
      <c r="AF84" s="248">
        <f t="shared" ref="AF84" si="401">AF85+AF86+AF87+AF88+AF89+AF90</f>
        <v>0</v>
      </c>
      <c r="AG84" s="248">
        <f t="shared" ref="AG84" si="402">AG85+AG86+AG87+AG88+AG89+AG90</f>
        <v>0</v>
      </c>
      <c r="AH84" s="276" t="e">
        <f>AG84/AF84*100</f>
        <v>#DIV/0!</v>
      </c>
      <c r="AI84" s="277">
        <f t="shared" ref="AI84" si="403">AI85+AI86+AI87+AI88+AI89+AI90</f>
        <v>954</v>
      </c>
      <c r="AJ84" s="248">
        <f t="shared" ref="AJ84" si="404">AJ85+AJ86+AJ87+AJ88+AJ89+AJ90</f>
        <v>954</v>
      </c>
      <c r="AK84" s="249">
        <f t="shared" si="393"/>
        <v>1</v>
      </c>
      <c r="AL84" s="248">
        <f t="shared" ref="AL84" si="405">AL85+AL86+AL87+AL88+AL89+AL90</f>
        <v>0</v>
      </c>
      <c r="AM84" s="248">
        <f t="shared" ref="AM84" si="406">AM85+AM86+AM87+AM88+AM89+AM90</f>
        <v>0</v>
      </c>
      <c r="AN84" s="276" t="e">
        <f>AM84/AL84*100</f>
        <v>#DIV/0!</v>
      </c>
      <c r="AO84" s="248">
        <f>AO85+AO86+AO87+AO88+AO89+AO90</f>
        <v>2559</v>
      </c>
      <c r="AP84" s="248">
        <f>AP85+AP86+AP87+AP88+AP89+AP90</f>
        <v>198</v>
      </c>
      <c r="AQ84" s="249">
        <f t="shared" ref="AQ84" si="407">AP84/AO84</f>
        <v>7.737397420867527E-2</v>
      </c>
      <c r="AR84" s="243" t="s">
        <v>475</v>
      </c>
    </row>
    <row r="85" spans="1:44" ht="36" customHeight="1">
      <c r="A85" s="697"/>
      <c r="B85" s="694"/>
      <c r="C85" s="700"/>
      <c r="D85" s="164" t="s">
        <v>37</v>
      </c>
      <c r="E85" s="212">
        <f t="shared" si="97"/>
        <v>0</v>
      </c>
      <c r="F85" s="212">
        <f t="shared" si="98"/>
        <v>0</v>
      </c>
      <c r="G85" s="380" t="e">
        <f t="shared" ref="G85:G104" si="408">F85/E85</f>
        <v>#DIV/0!</v>
      </c>
      <c r="H85" s="212"/>
      <c r="I85" s="212"/>
      <c r="J85" s="402" t="e">
        <f t="shared" si="99"/>
        <v>#DIV/0!</v>
      </c>
      <c r="K85" s="212"/>
      <c r="L85" s="212"/>
      <c r="M85" s="402" t="e">
        <f t="shared" ref="M85:M90" si="409">L85/K85*100</f>
        <v>#DIV/0!</v>
      </c>
      <c r="N85" s="212"/>
      <c r="O85" s="212"/>
      <c r="P85" s="402" t="e">
        <f t="shared" ref="P85:P90" si="410">O85/N85*100</f>
        <v>#DIV/0!</v>
      </c>
      <c r="Q85" s="212"/>
      <c r="R85" s="212"/>
      <c r="S85" s="402" t="e">
        <f t="shared" ref="S85:S90" si="411">R85/Q85*100</f>
        <v>#DIV/0!</v>
      </c>
      <c r="T85" s="212"/>
      <c r="U85" s="212"/>
      <c r="V85" s="402" t="e">
        <f t="shared" ref="V85:V90" si="412">U85/T85*100</f>
        <v>#DIV/0!</v>
      </c>
      <c r="W85" s="212"/>
      <c r="X85" s="212"/>
      <c r="Y85" s="402" t="e">
        <f t="shared" ref="Y85:Y90" si="413">X85/W85*100</f>
        <v>#DIV/0!</v>
      </c>
      <c r="Z85" s="212"/>
      <c r="AA85" s="212"/>
      <c r="AB85" s="402" t="e">
        <f t="shared" ref="AB85:AB90" si="414">AA85/Z85*100</f>
        <v>#DIV/0!</v>
      </c>
      <c r="AC85" s="212"/>
      <c r="AD85" s="212"/>
      <c r="AE85" s="402" t="e">
        <f t="shared" ref="AE85:AE90" si="415">AD85/AC85*100</f>
        <v>#DIV/0!</v>
      </c>
      <c r="AF85" s="212"/>
      <c r="AG85" s="212"/>
      <c r="AH85" s="402" t="e">
        <f t="shared" ref="AH85:AH90" si="416">AG85/AF85*100</f>
        <v>#DIV/0!</v>
      </c>
      <c r="AI85" s="210"/>
      <c r="AJ85" s="212"/>
      <c r="AK85" s="402" t="e">
        <f t="shared" ref="AK85:AK91" si="417">AJ85/AI85</f>
        <v>#DIV/0!</v>
      </c>
      <c r="AL85" s="212"/>
      <c r="AM85" s="212"/>
      <c r="AN85" s="402" t="e">
        <f t="shared" ref="AN85:AN90" si="418">AM85/AL85*100</f>
        <v>#DIV/0!</v>
      </c>
      <c r="AO85" s="212"/>
      <c r="AP85" s="212"/>
      <c r="AQ85" s="209" t="e">
        <f t="shared" ref="AQ85:AQ90" si="419">AP85/AO85*100</f>
        <v>#DIV/0!</v>
      </c>
      <c r="AR85" s="201"/>
    </row>
    <row r="86" spans="1:44" ht="63.75" customHeight="1">
      <c r="A86" s="697"/>
      <c r="B86" s="694"/>
      <c r="C86" s="700"/>
      <c r="D86" s="165" t="s">
        <v>2</v>
      </c>
      <c r="E86" s="212">
        <f t="shared" si="97"/>
        <v>0</v>
      </c>
      <c r="F86" s="212">
        <f t="shared" si="98"/>
        <v>0</v>
      </c>
      <c r="G86" s="380" t="e">
        <f t="shared" si="408"/>
        <v>#DIV/0!</v>
      </c>
      <c r="H86" s="212"/>
      <c r="I86" s="212"/>
      <c r="J86" s="402" t="e">
        <f t="shared" si="99"/>
        <v>#DIV/0!</v>
      </c>
      <c r="K86" s="212"/>
      <c r="L86" s="212"/>
      <c r="M86" s="402" t="e">
        <f t="shared" si="409"/>
        <v>#DIV/0!</v>
      </c>
      <c r="N86" s="212"/>
      <c r="O86" s="212"/>
      <c r="P86" s="402" t="e">
        <f t="shared" si="410"/>
        <v>#DIV/0!</v>
      </c>
      <c r="Q86" s="212"/>
      <c r="R86" s="212"/>
      <c r="S86" s="402" t="e">
        <f t="shared" si="411"/>
        <v>#DIV/0!</v>
      </c>
      <c r="T86" s="212"/>
      <c r="U86" s="212"/>
      <c r="V86" s="402" t="e">
        <f t="shared" si="412"/>
        <v>#DIV/0!</v>
      </c>
      <c r="W86" s="212"/>
      <c r="X86" s="212"/>
      <c r="Y86" s="402" t="e">
        <f t="shared" si="413"/>
        <v>#DIV/0!</v>
      </c>
      <c r="Z86" s="212"/>
      <c r="AA86" s="212"/>
      <c r="AB86" s="402" t="e">
        <f t="shared" si="414"/>
        <v>#DIV/0!</v>
      </c>
      <c r="AC86" s="212"/>
      <c r="AD86" s="212"/>
      <c r="AE86" s="402" t="e">
        <f t="shared" si="415"/>
        <v>#DIV/0!</v>
      </c>
      <c r="AF86" s="212"/>
      <c r="AG86" s="212"/>
      <c r="AH86" s="402" t="e">
        <f t="shared" si="416"/>
        <v>#DIV/0!</v>
      </c>
      <c r="AI86" s="210"/>
      <c r="AJ86" s="212"/>
      <c r="AK86" s="402" t="e">
        <f t="shared" si="417"/>
        <v>#DIV/0!</v>
      </c>
      <c r="AL86" s="212"/>
      <c r="AM86" s="212"/>
      <c r="AN86" s="402" t="e">
        <f t="shared" si="418"/>
        <v>#DIV/0!</v>
      </c>
      <c r="AO86" s="212"/>
      <c r="AP86" s="212"/>
      <c r="AQ86" s="209" t="e">
        <f t="shared" si="419"/>
        <v>#DIV/0!</v>
      </c>
      <c r="AR86" s="201"/>
    </row>
    <row r="87" spans="1:44" ht="63.75" customHeight="1">
      <c r="A87" s="697"/>
      <c r="B87" s="694"/>
      <c r="C87" s="700"/>
      <c r="D87" s="158" t="s">
        <v>285</v>
      </c>
      <c r="E87" s="211">
        <f t="shared" si="97"/>
        <v>3513</v>
      </c>
      <c r="F87" s="212">
        <f t="shared" si="98"/>
        <v>1152</v>
      </c>
      <c r="G87" s="380">
        <f t="shared" si="408"/>
        <v>0.32792485055508114</v>
      </c>
      <c r="H87" s="212"/>
      <c r="I87" s="212"/>
      <c r="J87" s="402" t="e">
        <f t="shared" si="99"/>
        <v>#DIV/0!</v>
      </c>
      <c r="K87" s="212"/>
      <c r="L87" s="212"/>
      <c r="M87" s="402" t="e">
        <f t="shared" si="409"/>
        <v>#DIV/0!</v>
      </c>
      <c r="N87" s="212"/>
      <c r="O87" s="212"/>
      <c r="P87" s="402" t="e">
        <f t="shared" si="410"/>
        <v>#DIV/0!</v>
      </c>
      <c r="Q87" s="212"/>
      <c r="R87" s="212"/>
      <c r="S87" s="402" t="e">
        <f t="shared" si="411"/>
        <v>#DIV/0!</v>
      </c>
      <c r="T87" s="212"/>
      <c r="U87" s="212"/>
      <c r="V87" s="402" t="e">
        <f t="shared" si="412"/>
        <v>#DIV/0!</v>
      </c>
      <c r="W87" s="212"/>
      <c r="X87" s="212"/>
      <c r="Y87" s="402" t="e">
        <f t="shared" si="413"/>
        <v>#DIV/0!</v>
      </c>
      <c r="Z87" s="212"/>
      <c r="AA87" s="212"/>
      <c r="AB87" s="402" t="e">
        <f t="shared" si="414"/>
        <v>#DIV/0!</v>
      </c>
      <c r="AC87" s="212"/>
      <c r="AD87" s="212"/>
      <c r="AE87" s="402" t="e">
        <f t="shared" si="415"/>
        <v>#DIV/0!</v>
      </c>
      <c r="AF87" s="212"/>
      <c r="AG87" s="212"/>
      <c r="AH87" s="402" t="e">
        <f t="shared" si="416"/>
        <v>#DIV/0!</v>
      </c>
      <c r="AI87" s="210">
        <v>954</v>
      </c>
      <c r="AJ87" s="212">
        <v>954</v>
      </c>
      <c r="AK87" s="269">
        <f t="shared" si="417"/>
        <v>1</v>
      </c>
      <c r="AL87" s="212">
        <v>0</v>
      </c>
      <c r="AM87" s="212"/>
      <c r="AN87" s="402" t="e">
        <f t="shared" si="418"/>
        <v>#DIV/0!</v>
      </c>
      <c r="AO87" s="212">
        <v>2559</v>
      </c>
      <c r="AP87" s="212">
        <v>198</v>
      </c>
      <c r="AQ87" s="269">
        <f t="shared" ref="AQ87" si="420">AP87/AO87</f>
        <v>7.737397420867527E-2</v>
      </c>
      <c r="AR87" s="201" t="s">
        <v>474</v>
      </c>
    </row>
    <row r="88" spans="1:44" ht="119.25" customHeight="1">
      <c r="A88" s="697"/>
      <c r="B88" s="694"/>
      <c r="C88" s="700"/>
      <c r="D88" s="158" t="s">
        <v>291</v>
      </c>
      <c r="E88" s="212">
        <f t="shared" si="97"/>
        <v>0</v>
      </c>
      <c r="F88" s="212">
        <f t="shared" si="98"/>
        <v>0</v>
      </c>
      <c r="G88" s="380" t="e">
        <f t="shared" si="408"/>
        <v>#DIV/0!</v>
      </c>
      <c r="H88" s="212"/>
      <c r="I88" s="212"/>
      <c r="J88" s="402" t="e">
        <f t="shared" si="99"/>
        <v>#DIV/0!</v>
      </c>
      <c r="K88" s="212"/>
      <c r="L88" s="212"/>
      <c r="M88" s="402" t="e">
        <f t="shared" si="409"/>
        <v>#DIV/0!</v>
      </c>
      <c r="N88" s="212"/>
      <c r="O88" s="212"/>
      <c r="P88" s="402" t="e">
        <f t="shared" si="410"/>
        <v>#DIV/0!</v>
      </c>
      <c r="Q88" s="212"/>
      <c r="R88" s="212"/>
      <c r="S88" s="402" t="e">
        <f t="shared" si="411"/>
        <v>#DIV/0!</v>
      </c>
      <c r="T88" s="212"/>
      <c r="U88" s="212"/>
      <c r="V88" s="402" t="e">
        <f t="shared" si="412"/>
        <v>#DIV/0!</v>
      </c>
      <c r="W88" s="212"/>
      <c r="X88" s="212"/>
      <c r="Y88" s="402" t="e">
        <f t="shared" si="413"/>
        <v>#DIV/0!</v>
      </c>
      <c r="Z88" s="212"/>
      <c r="AA88" s="212"/>
      <c r="AB88" s="402" t="e">
        <f t="shared" si="414"/>
        <v>#DIV/0!</v>
      </c>
      <c r="AC88" s="212"/>
      <c r="AD88" s="212"/>
      <c r="AE88" s="402" t="e">
        <f t="shared" si="415"/>
        <v>#DIV/0!</v>
      </c>
      <c r="AF88" s="212"/>
      <c r="AG88" s="212"/>
      <c r="AH88" s="402" t="e">
        <f t="shared" si="416"/>
        <v>#DIV/0!</v>
      </c>
      <c r="AI88" s="210"/>
      <c r="AJ88" s="212"/>
      <c r="AK88" s="402" t="e">
        <f t="shared" si="417"/>
        <v>#DIV/0!</v>
      </c>
      <c r="AL88" s="212"/>
      <c r="AM88" s="212"/>
      <c r="AN88" s="402" t="e">
        <f t="shared" si="418"/>
        <v>#DIV/0!</v>
      </c>
      <c r="AO88" s="212"/>
      <c r="AP88" s="212"/>
      <c r="AQ88" s="209" t="e">
        <f t="shared" si="419"/>
        <v>#DIV/0!</v>
      </c>
      <c r="AR88" s="201"/>
    </row>
    <row r="89" spans="1:44" ht="39.75" customHeight="1">
      <c r="A89" s="697"/>
      <c r="B89" s="694"/>
      <c r="C89" s="700"/>
      <c r="D89" s="158" t="s">
        <v>286</v>
      </c>
      <c r="E89" s="212">
        <f t="shared" si="97"/>
        <v>0</v>
      </c>
      <c r="F89" s="212">
        <f t="shared" si="98"/>
        <v>0</v>
      </c>
      <c r="G89" s="380" t="e">
        <f t="shared" si="408"/>
        <v>#DIV/0!</v>
      </c>
      <c r="H89" s="212"/>
      <c r="I89" s="212"/>
      <c r="J89" s="402" t="e">
        <f t="shared" si="99"/>
        <v>#DIV/0!</v>
      </c>
      <c r="K89" s="212"/>
      <c r="L89" s="212"/>
      <c r="M89" s="402" t="e">
        <f t="shared" si="409"/>
        <v>#DIV/0!</v>
      </c>
      <c r="N89" s="212"/>
      <c r="O89" s="212"/>
      <c r="P89" s="402" t="e">
        <f t="shared" si="410"/>
        <v>#DIV/0!</v>
      </c>
      <c r="Q89" s="212"/>
      <c r="R89" s="212"/>
      <c r="S89" s="402" t="e">
        <f t="shared" si="411"/>
        <v>#DIV/0!</v>
      </c>
      <c r="T89" s="212"/>
      <c r="U89" s="212"/>
      <c r="V89" s="402" t="e">
        <f t="shared" si="412"/>
        <v>#DIV/0!</v>
      </c>
      <c r="W89" s="212"/>
      <c r="X89" s="212"/>
      <c r="Y89" s="402" t="e">
        <f t="shared" si="413"/>
        <v>#DIV/0!</v>
      </c>
      <c r="Z89" s="212"/>
      <c r="AA89" s="212"/>
      <c r="AB89" s="402" t="e">
        <f t="shared" si="414"/>
        <v>#DIV/0!</v>
      </c>
      <c r="AC89" s="212"/>
      <c r="AD89" s="212"/>
      <c r="AE89" s="402" t="e">
        <f t="shared" si="415"/>
        <v>#DIV/0!</v>
      </c>
      <c r="AF89" s="212"/>
      <c r="AG89" s="212"/>
      <c r="AH89" s="402" t="e">
        <f t="shared" si="416"/>
        <v>#DIV/0!</v>
      </c>
      <c r="AI89" s="210"/>
      <c r="AJ89" s="212"/>
      <c r="AK89" s="402" t="e">
        <f t="shared" si="417"/>
        <v>#DIV/0!</v>
      </c>
      <c r="AL89" s="212"/>
      <c r="AM89" s="212"/>
      <c r="AN89" s="402" t="e">
        <f t="shared" si="418"/>
        <v>#DIV/0!</v>
      </c>
      <c r="AO89" s="212"/>
      <c r="AP89" s="212"/>
      <c r="AQ89" s="209" t="e">
        <f t="shared" si="419"/>
        <v>#DIV/0!</v>
      </c>
      <c r="AR89" s="201"/>
    </row>
    <row r="90" spans="1:44" ht="42.75" customHeight="1" thickBot="1">
      <c r="A90" s="776"/>
      <c r="B90" s="784"/>
      <c r="C90" s="758"/>
      <c r="D90" s="220" t="s">
        <v>43</v>
      </c>
      <c r="E90" s="386">
        <f t="shared" si="97"/>
        <v>0</v>
      </c>
      <c r="F90" s="386">
        <f t="shared" si="98"/>
        <v>0</v>
      </c>
      <c r="G90" s="443" t="e">
        <f t="shared" si="408"/>
        <v>#DIV/0!</v>
      </c>
      <c r="H90" s="386"/>
      <c r="I90" s="386"/>
      <c r="J90" s="444" t="e">
        <f t="shared" si="99"/>
        <v>#DIV/0!</v>
      </c>
      <c r="K90" s="386"/>
      <c r="L90" s="386"/>
      <c r="M90" s="444" t="e">
        <f t="shared" si="409"/>
        <v>#DIV/0!</v>
      </c>
      <c r="N90" s="386"/>
      <c r="O90" s="386"/>
      <c r="P90" s="444" t="e">
        <f t="shared" si="410"/>
        <v>#DIV/0!</v>
      </c>
      <c r="Q90" s="386"/>
      <c r="R90" s="386"/>
      <c r="S90" s="444" t="e">
        <f t="shared" si="411"/>
        <v>#DIV/0!</v>
      </c>
      <c r="T90" s="386"/>
      <c r="U90" s="386"/>
      <c r="V90" s="444" t="e">
        <f t="shared" si="412"/>
        <v>#DIV/0!</v>
      </c>
      <c r="W90" s="386"/>
      <c r="X90" s="386"/>
      <c r="Y90" s="444" t="e">
        <f t="shared" si="413"/>
        <v>#DIV/0!</v>
      </c>
      <c r="Z90" s="386"/>
      <c r="AA90" s="386"/>
      <c r="AB90" s="444" t="e">
        <f t="shared" si="414"/>
        <v>#DIV/0!</v>
      </c>
      <c r="AC90" s="386"/>
      <c r="AD90" s="386"/>
      <c r="AE90" s="444" t="e">
        <f t="shared" si="415"/>
        <v>#DIV/0!</v>
      </c>
      <c r="AF90" s="386"/>
      <c r="AG90" s="386"/>
      <c r="AH90" s="444" t="e">
        <f t="shared" si="416"/>
        <v>#DIV/0!</v>
      </c>
      <c r="AI90" s="387"/>
      <c r="AJ90" s="386"/>
      <c r="AK90" s="444" t="e">
        <f t="shared" si="417"/>
        <v>#DIV/0!</v>
      </c>
      <c r="AL90" s="386"/>
      <c r="AM90" s="386"/>
      <c r="AN90" s="444" t="e">
        <f t="shared" si="418"/>
        <v>#DIV/0!</v>
      </c>
      <c r="AO90" s="386"/>
      <c r="AP90" s="386"/>
      <c r="AQ90" s="339" t="e">
        <f t="shared" si="419"/>
        <v>#DIV/0!</v>
      </c>
      <c r="AR90" s="202"/>
    </row>
    <row r="91" spans="1:44" ht="32.25" customHeight="1">
      <c r="A91" s="732" t="s">
        <v>304</v>
      </c>
      <c r="B91" s="736" t="s">
        <v>435</v>
      </c>
      <c r="C91" s="774"/>
      <c r="D91" s="440" t="s">
        <v>41</v>
      </c>
      <c r="E91" s="420">
        <f t="shared" si="97"/>
        <v>1429.9</v>
      </c>
      <c r="F91" s="420">
        <f t="shared" si="98"/>
        <v>1429.9</v>
      </c>
      <c r="G91" s="417">
        <f t="shared" si="408"/>
        <v>1</v>
      </c>
      <c r="H91" s="420">
        <f>H92+H93+H94+H95+H96+H97</f>
        <v>0</v>
      </c>
      <c r="I91" s="420">
        <f>I92+I93+I94+I95+I96+I97</f>
        <v>0</v>
      </c>
      <c r="J91" s="418" t="e">
        <f t="shared" si="99"/>
        <v>#DIV/0!</v>
      </c>
      <c r="K91" s="420">
        <f>K92+K93+K94+K95+K96+K97</f>
        <v>0</v>
      </c>
      <c r="L91" s="420">
        <f>L92+L93+L94+L95+L96+L97</f>
        <v>0</v>
      </c>
      <c r="M91" s="418" t="e">
        <f>L91/K91*100</f>
        <v>#DIV/0!</v>
      </c>
      <c r="N91" s="420">
        <f>N92+N93+N94+N95+N96+N97</f>
        <v>0</v>
      </c>
      <c r="O91" s="420">
        <f>O92+O93+O94+O95+O96+O97</f>
        <v>0</v>
      </c>
      <c r="P91" s="418" t="e">
        <f>O91/N91*100</f>
        <v>#DIV/0!</v>
      </c>
      <c r="Q91" s="420">
        <f>Q92+Q93+Q94+Q95+Q96+Q97</f>
        <v>0</v>
      </c>
      <c r="R91" s="420">
        <f>R92+R93+R94+R95+R96+R97</f>
        <v>0</v>
      </c>
      <c r="S91" s="418" t="e">
        <f>R91/Q91*100</f>
        <v>#DIV/0!</v>
      </c>
      <c r="T91" s="420">
        <f>T92+T93+T94+T95+T96+T97</f>
        <v>0</v>
      </c>
      <c r="U91" s="420">
        <f>U92+U93+U94+U95+U96+U97</f>
        <v>0</v>
      </c>
      <c r="V91" s="418" t="e">
        <f>U91/T91*100</f>
        <v>#DIV/0!</v>
      </c>
      <c r="W91" s="420">
        <f>W92+W93+W94+W95+W96+W97</f>
        <v>0</v>
      </c>
      <c r="X91" s="420">
        <f>X92+X93+X94+X95+X96+X97</f>
        <v>0</v>
      </c>
      <c r="Y91" s="418" t="e">
        <f>X91/W91*100</f>
        <v>#DIV/0!</v>
      </c>
      <c r="Z91" s="420">
        <f t="shared" ref="Z91" si="421">Z92+Z93+Z94+Z95+Z96+Z97</f>
        <v>0</v>
      </c>
      <c r="AA91" s="420">
        <f t="shared" ref="AA91" si="422">AA92+AA93+AA94+AA95+AA96+AA97</f>
        <v>0</v>
      </c>
      <c r="AB91" s="418" t="e">
        <f>AA91/Z91*100</f>
        <v>#DIV/0!</v>
      </c>
      <c r="AC91" s="420">
        <f t="shared" ref="AC91" si="423">AC92+AC93+AC94+AC95+AC96+AC97</f>
        <v>0</v>
      </c>
      <c r="AD91" s="420">
        <f t="shared" ref="AD91" si="424">AD92+AD93+AD94+AD95+AD96+AD97</f>
        <v>0</v>
      </c>
      <c r="AE91" s="418" t="e">
        <f>AD91/AC91*100</f>
        <v>#DIV/0!</v>
      </c>
      <c r="AF91" s="420">
        <f t="shared" ref="AF91" si="425">AF92+AF93+AF94+AF95+AF96+AF97</f>
        <v>0</v>
      </c>
      <c r="AG91" s="420">
        <f t="shared" ref="AG91" si="426">AG92+AG93+AG94+AG95+AG96+AG97</f>
        <v>0</v>
      </c>
      <c r="AH91" s="418" t="e">
        <f>AG91/AF91*100</f>
        <v>#DIV/0!</v>
      </c>
      <c r="AI91" s="421">
        <f t="shared" ref="AI91" si="427">AI92+AI93+AI94+AI95+AI96+AI97</f>
        <v>195</v>
      </c>
      <c r="AJ91" s="420">
        <f t="shared" ref="AJ91" si="428">AJ92+AJ93+AJ94+AJ95+AJ96+AJ97</f>
        <v>195</v>
      </c>
      <c r="AK91" s="417">
        <f t="shared" si="417"/>
        <v>1</v>
      </c>
      <c r="AL91" s="420">
        <f t="shared" ref="AL91" si="429">AL92+AL93+AL94+AL95+AL96+AL97</f>
        <v>1234.9000000000001</v>
      </c>
      <c r="AM91" s="420">
        <f t="shared" ref="AM91" si="430">AM92+AM93+AM94+AM95+AM96+AM97</f>
        <v>1234.9000000000001</v>
      </c>
      <c r="AN91" s="417">
        <f t="shared" ref="AN91" si="431">AM91/AL91</f>
        <v>1</v>
      </c>
      <c r="AO91" s="420">
        <f>AO92+AO93+AO94+AO95+AO96+AO97</f>
        <v>0</v>
      </c>
      <c r="AP91" s="420">
        <f>AP92+AP93+AP94+AP95+AP96+AP97</f>
        <v>0</v>
      </c>
      <c r="AQ91" s="551" t="e">
        <f>AP91/AO91*100</f>
        <v>#DIV/0!</v>
      </c>
      <c r="AR91" s="441"/>
    </row>
    <row r="92" spans="1:44" ht="46.5" customHeight="1">
      <c r="A92" s="697"/>
      <c r="B92" s="694"/>
      <c r="C92" s="700"/>
      <c r="D92" s="164" t="s">
        <v>37</v>
      </c>
      <c r="E92" s="211">
        <f t="shared" si="97"/>
        <v>0</v>
      </c>
      <c r="F92" s="211">
        <f t="shared" si="98"/>
        <v>0</v>
      </c>
      <c r="G92" s="278" t="e">
        <f t="shared" si="408"/>
        <v>#DIV/0!</v>
      </c>
      <c r="H92" s="212"/>
      <c r="I92" s="212"/>
      <c r="J92" s="213" t="e">
        <f t="shared" si="99"/>
        <v>#DIV/0!</v>
      </c>
      <c r="K92" s="212"/>
      <c r="L92" s="212"/>
      <c r="M92" s="213" t="e">
        <f t="shared" ref="M92:M97" si="432">L92/K92*100</f>
        <v>#DIV/0!</v>
      </c>
      <c r="N92" s="212"/>
      <c r="O92" s="212"/>
      <c r="P92" s="213" t="e">
        <f t="shared" ref="P92:P97" si="433">O92/N92*100</f>
        <v>#DIV/0!</v>
      </c>
      <c r="Q92" s="212"/>
      <c r="R92" s="212"/>
      <c r="S92" s="213" t="e">
        <f t="shared" ref="S92:S97" si="434">R92/Q92*100</f>
        <v>#DIV/0!</v>
      </c>
      <c r="T92" s="212"/>
      <c r="U92" s="212"/>
      <c r="V92" s="213" t="e">
        <f t="shared" ref="V92:V97" si="435">U92/T92*100</f>
        <v>#DIV/0!</v>
      </c>
      <c r="W92" s="212"/>
      <c r="X92" s="212"/>
      <c r="Y92" s="213" t="e">
        <f t="shared" ref="Y92:Y97" si="436">X92/W92*100</f>
        <v>#DIV/0!</v>
      </c>
      <c r="Z92" s="212"/>
      <c r="AA92" s="212"/>
      <c r="AB92" s="213" t="e">
        <f t="shared" ref="AB92:AB97" si="437">AA92/Z92*100</f>
        <v>#DIV/0!</v>
      </c>
      <c r="AC92" s="212"/>
      <c r="AD92" s="212"/>
      <c r="AE92" s="213" t="e">
        <f t="shared" ref="AE92:AE97" si="438">AD92/AC92*100</f>
        <v>#DIV/0!</v>
      </c>
      <c r="AF92" s="212"/>
      <c r="AG92" s="212"/>
      <c r="AH92" s="213" t="e">
        <f t="shared" ref="AH92:AH97" si="439">AG92/AF92*100</f>
        <v>#DIV/0!</v>
      </c>
      <c r="AI92" s="210"/>
      <c r="AJ92" s="212"/>
      <c r="AK92" s="213" t="e">
        <f t="shared" ref="AK92:AK97" si="440">AJ92/AI92</f>
        <v>#DIV/0!</v>
      </c>
      <c r="AL92" s="212"/>
      <c r="AM92" s="212"/>
      <c r="AN92" s="213" t="e">
        <f t="shared" ref="AN92:AN97" si="441">AM92/AL92*100</f>
        <v>#DIV/0!</v>
      </c>
      <c r="AO92" s="212"/>
      <c r="AP92" s="212"/>
      <c r="AQ92" s="390" t="e">
        <f t="shared" ref="AQ92:AQ97" si="442">AP92/AO92*100</f>
        <v>#DIV/0!</v>
      </c>
      <c r="AR92" s="201"/>
    </row>
    <row r="93" spans="1:44" ht="92.25" customHeight="1">
      <c r="A93" s="697"/>
      <c r="B93" s="694"/>
      <c r="C93" s="700"/>
      <c r="D93" s="165" t="s">
        <v>2</v>
      </c>
      <c r="E93" s="211">
        <f t="shared" si="97"/>
        <v>1429.9</v>
      </c>
      <c r="F93" s="211">
        <f t="shared" si="98"/>
        <v>1429.9</v>
      </c>
      <c r="G93" s="269">
        <f t="shared" si="408"/>
        <v>1</v>
      </c>
      <c r="H93" s="212"/>
      <c r="I93" s="212"/>
      <c r="J93" s="213" t="e">
        <f t="shared" si="99"/>
        <v>#DIV/0!</v>
      </c>
      <c r="K93" s="212"/>
      <c r="L93" s="212"/>
      <c r="M93" s="213" t="e">
        <f t="shared" si="432"/>
        <v>#DIV/0!</v>
      </c>
      <c r="N93" s="212"/>
      <c r="O93" s="212"/>
      <c r="P93" s="213" t="e">
        <f t="shared" si="433"/>
        <v>#DIV/0!</v>
      </c>
      <c r="Q93" s="212"/>
      <c r="R93" s="212"/>
      <c r="S93" s="213" t="e">
        <f t="shared" si="434"/>
        <v>#DIV/0!</v>
      </c>
      <c r="T93" s="212"/>
      <c r="U93" s="212"/>
      <c r="V93" s="213" t="e">
        <f t="shared" si="435"/>
        <v>#DIV/0!</v>
      </c>
      <c r="W93" s="212"/>
      <c r="X93" s="212"/>
      <c r="Y93" s="213" t="e">
        <f t="shared" si="436"/>
        <v>#DIV/0!</v>
      </c>
      <c r="Z93" s="212"/>
      <c r="AA93" s="212"/>
      <c r="AB93" s="213" t="e">
        <f t="shared" si="437"/>
        <v>#DIV/0!</v>
      </c>
      <c r="AC93" s="212"/>
      <c r="AD93" s="212"/>
      <c r="AE93" s="213" t="e">
        <f t="shared" si="438"/>
        <v>#DIV/0!</v>
      </c>
      <c r="AF93" s="212"/>
      <c r="AG93" s="212"/>
      <c r="AH93" s="213" t="e">
        <f t="shared" si="439"/>
        <v>#DIV/0!</v>
      </c>
      <c r="AI93" s="210">
        <v>195</v>
      </c>
      <c r="AJ93" s="212">
        <v>195</v>
      </c>
      <c r="AK93" s="269">
        <f t="shared" si="440"/>
        <v>1</v>
      </c>
      <c r="AL93" s="212">
        <v>1234.9000000000001</v>
      </c>
      <c r="AM93" s="212">
        <v>1234.9000000000001</v>
      </c>
      <c r="AN93" s="269">
        <f t="shared" ref="AN93" si="443">AM93/AL93</f>
        <v>1</v>
      </c>
      <c r="AO93" s="212">
        <v>0</v>
      </c>
      <c r="AP93" s="212"/>
      <c r="AQ93" s="390" t="e">
        <f t="shared" si="442"/>
        <v>#DIV/0!</v>
      </c>
      <c r="AR93" s="201"/>
    </row>
    <row r="94" spans="1:44" ht="21" customHeight="1">
      <c r="A94" s="697"/>
      <c r="B94" s="694"/>
      <c r="C94" s="700"/>
      <c r="D94" s="158" t="s">
        <v>285</v>
      </c>
      <c r="E94" s="211">
        <f t="shared" si="97"/>
        <v>0</v>
      </c>
      <c r="F94" s="211">
        <f t="shared" si="98"/>
        <v>0</v>
      </c>
      <c r="G94" s="213" t="e">
        <f t="shared" si="408"/>
        <v>#DIV/0!</v>
      </c>
      <c r="H94" s="212"/>
      <c r="I94" s="212"/>
      <c r="J94" s="213" t="e">
        <f t="shared" si="99"/>
        <v>#DIV/0!</v>
      </c>
      <c r="K94" s="212"/>
      <c r="L94" s="212"/>
      <c r="M94" s="213" t="e">
        <f t="shared" si="432"/>
        <v>#DIV/0!</v>
      </c>
      <c r="N94" s="212"/>
      <c r="O94" s="212"/>
      <c r="P94" s="213" t="e">
        <f t="shared" si="433"/>
        <v>#DIV/0!</v>
      </c>
      <c r="Q94" s="212"/>
      <c r="R94" s="212"/>
      <c r="S94" s="213" t="e">
        <f t="shared" si="434"/>
        <v>#DIV/0!</v>
      </c>
      <c r="T94" s="212"/>
      <c r="U94" s="212"/>
      <c r="V94" s="213" t="e">
        <f t="shared" si="435"/>
        <v>#DIV/0!</v>
      </c>
      <c r="W94" s="212"/>
      <c r="X94" s="212"/>
      <c r="Y94" s="213" t="e">
        <f t="shared" si="436"/>
        <v>#DIV/0!</v>
      </c>
      <c r="Z94" s="212"/>
      <c r="AA94" s="212"/>
      <c r="AB94" s="213" t="e">
        <f t="shared" si="437"/>
        <v>#DIV/0!</v>
      </c>
      <c r="AC94" s="212"/>
      <c r="AD94" s="212"/>
      <c r="AE94" s="213" t="e">
        <f t="shared" si="438"/>
        <v>#DIV/0!</v>
      </c>
      <c r="AF94" s="212"/>
      <c r="AG94" s="212"/>
      <c r="AH94" s="213" t="e">
        <f t="shared" si="439"/>
        <v>#DIV/0!</v>
      </c>
      <c r="AI94" s="210"/>
      <c r="AJ94" s="212"/>
      <c r="AK94" s="213" t="e">
        <f t="shared" si="440"/>
        <v>#DIV/0!</v>
      </c>
      <c r="AL94" s="212"/>
      <c r="AM94" s="212"/>
      <c r="AN94" s="213" t="e">
        <f t="shared" si="441"/>
        <v>#DIV/0!</v>
      </c>
      <c r="AO94" s="212"/>
      <c r="AP94" s="212"/>
      <c r="AQ94" s="390" t="e">
        <f t="shared" si="442"/>
        <v>#DIV/0!</v>
      </c>
      <c r="AR94" s="201"/>
    </row>
    <row r="95" spans="1:44" ht="117" customHeight="1">
      <c r="A95" s="697"/>
      <c r="B95" s="694"/>
      <c r="C95" s="700"/>
      <c r="D95" s="158" t="s">
        <v>291</v>
      </c>
      <c r="E95" s="211">
        <f t="shared" si="97"/>
        <v>0</v>
      </c>
      <c r="F95" s="211">
        <f t="shared" si="98"/>
        <v>0</v>
      </c>
      <c r="G95" s="213" t="e">
        <f t="shared" si="408"/>
        <v>#DIV/0!</v>
      </c>
      <c r="H95" s="212"/>
      <c r="I95" s="212"/>
      <c r="J95" s="213" t="e">
        <f t="shared" si="99"/>
        <v>#DIV/0!</v>
      </c>
      <c r="K95" s="212"/>
      <c r="L95" s="212"/>
      <c r="M95" s="213" t="e">
        <f t="shared" si="432"/>
        <v>#DIV/0!</v>
      </c>
      <c r="N95" s="212"/>
      <c r="O95" s="212"/>
      <c r="P95" s="213" t="e">
        <f t="shared" si="433"/>
        <v>#DIV/0!</v>
      </c>
      <c r="Q95" s="212"/>
      <c r="R95" s="212"/>
      <c r="S95" s="213" t="e">
        <f t="shared" si="434"/>
        <v>#DIV/0!</v>
      </c>
      <c r="T95" s="212"/>
      <c r="U95" s="212"/>
      <c r="V95" s="213" t="e">
        <f t="shared" si="435"/>
        <v>#DIV/0!</v>
      </c>
      <c r="W95" s="212"/>
      <c r="X95" s="212"/>
      <c r="Y95" s="213" t="e">
        <f t="shared" si="436"/>
        <v>#DIV/0!</v>
      </c>
      <c r="Z95" s="212"/>
      <c r="AA95" s="212"/>
      <c r="AB95" s="213" t="e">
        <f t="shared" si="437"/>
        <v>#DIV/0!</v>
      </c>
      <c r="AC95" s="212"/>
      <c r="AD95" s="212"/>
      <c r="AE95" s="213" t="e">
        <f t="shared" si="438"/>
        <v>#DIV/0!</v>
      </c>
      <c r="AF95" s="212"/>
      <c r="AG95" s="212"/>
      <c r="AH95" s="213" t="e">
        <f t="shared" si="439"/>
        <v>#DIV/0!</v>
      </c>
      <c r="AI95" s="210"/>
      <c r="AJ95" s="212"/>
      <c r="AK95" s="213" t="e">
        <f t="shared" si="440"/>
        <v>#DIV/0!</v>
      </c>
      <c r="AL95" s="212"/>
      <c r="AM95" s="212"/>
      <c r="AN95" s="213" t="e">
        <f t="shared" si="441"/>
        <v>#DIV/0!</v>
      </c>
      <c r="AO95" s="212"/>
      <c r="AP95" s="212"/>
      <c r="AQ95" s="390" t="e">
        <f t="shared" si="442"/>
        <v>#DIV/0!</v>
      </c>
      <c r="AR95" s="201"/>
    </row>
    <row r="96" spans="1:44" ht="35.25" customHeight="1">
      <c r="A96" s="697"/>
      <c r="B96" s="694"/>
      <c r="C96" s="700"/>
      <c r="D96" s="158" t="s">
        <v>286</v>
      </c>
      <c r="E96" s="211">
        <f t="shared" si="97"/>
        <v>0</v>
      </c>
      <c r="F96" s="211">
        <f t="shared" si="98"/>
        <v>0</v>
      </c>
      <c r="G96" s="269" t="e">
        <f t="shared" si="408"/>
        <v>#DIV/0!</v>
      </c>
      <c r="H96" s="212"/>
      <c r="I96" s="212"/>
      <c r="J96" s="213" t="e">
        <f t="shared" si="99"/>
        <v>#DIV/0!</v>
      </c>
      <c r="K96" s="212"/>
      <c r="L96" s="212"/>
      <c r="M96" s="213" t="e">
        <f t="shared" si="432"/>
        <v>#DIV/0!</v>
      </c>
      <c r="N96" s="212"/>
      <c r="O96" s="212"/>
      <c r="P96" s="213" t="e">
        <f t="shared" si="433"/>
        <v>#DIV/0!</v>
      </c>
      <c r="Q96" s="212"/>
      <c r="R96" s="212"/>
      <c r="S96" s="213" t="e">
        <f t="shared" si="434"/>
        <v>#DIV/0!</v>
      </c>
      <c r="T96" s="212"/>
      <c r="U96" s="212"/>
      <c r="V96" s="213" t="e">
        <f t="shared" si="435"/>
        <v>#DIV/0!</v>
      </c>
      <c r="W96" s="212"/>
      <c r="X96" s="212"/>
      <c r="Y96" s="213" t="e">
        <f t="shared" si="436"/>
        <v>#DIV/0!</v>
      </c>
      <c r="Z96" s="212"/>
      <c r="AA96" s="212"/>
      <c r="AB96" s="213" t="e">
        <f t="shared" si="437"/>
        <v>#DIV/0!</v>
      </c>
      <c r="AC96" s="212"/>
      <c r="AD96" s="212"/>
      <c r="AE96" s="213" t="e">
        <f t="shared" si="438"/>
        <v>#DIV/0!</v>
      </c>
      <c r="AF96" s="212"/>
      <c r="AG96" s="212"/>
      <c r="AH96" s="213" t="e">
        <f t="shared" si="439"/>
        <v>#DIV/0!</v>
      </c>
      <c r="AI96" s="210"/>
      <c r="AJ96" s="212"/>
      <c r="AK96" s="213" t="e">
        <f t="shared" si="440"/>
        <v>#DIV/0!</v>
      </c>
      <c r="AL96" s="212"/>
      <c r="AM96" s="212"/>
      <c r="AN96" s="213" t="e">
        <f t="shared" si="441"/>
        <v>#DIV/0!</v>
      </c>
      <c r="AO96" s="212"/>
      <c r="AP96" s="212"/>
      <c r="AQ96" s="390" t="e">
        <f t="shared" si="442"/>
        <v>#DIV/0!</v>
      </c>
      <c r="AR96" s="201"/>
    </row>
    <row r="97" spans="1:44" ht="42.75" customHeight="1" thickBot="1">
      <c r="A97" s="698"/>
      <c r="B97" s="695"/>
      <c r="C97" s="701"/>
      <c r="D97" s="189" t="s">
        <v>43</v>
      </c>
      <c r="E97" s="366">
        <f t="shared" si="97"/>
        <v>0</v>
      </c>
      <c r="F97" s="366">
        <f t="shared" si="98"/>
        <v>0</v>
      </c>
      <c r="G97" s="369" t="e">
        <f t="shared" si="408"/>
        <v>#DIV/0!</v>
      </c>
      <c r="H97" s="370"/>
      <c r="I97" s="370"/>
      <c r="J97" s="365" t="e">
        <f t="shared" si="99"/>
        <v>#DIV/0!</v>
      </c>
      <c r="K97" s="370"/>
      <c r="L97" s="370"/>
      <c r="M97" s="365" t="e">
        <f t="shared" si="432"/>
        <v>#DIV/0!</v>
      </c>
      <c r="N97" s="370"/>
      <c r="O97" s="370"/>
      <c r="P97" s="365" t="e">
        <f t="shared" si="433"/>
        <v>#DIV/0!</v>
      </c>
      <c r="Q97" s="370"/>
      <c r="R97" s="370"/>
      <c r="S97" s="365" t="e">
        <f t="shared" si="434"/>
        <v>#DIV/0!</v>
      </c>
      <c r="T97" s="370"/>
      <c r="U97" s="370"/>
      <c r="V97" s="365" t="e">
        <f t="shared" si="435"/>
        <v>#DIV/0!</v>
      </c>
      <c r="W97" s="370"/>
      <c r="X97" s="370"/>
      <c r="Y97" s="365" t="e">
        <f t="shared" si="436"/>
        <v>#DIV/0!</v>
      </c>
      <c r="Z97" s="370"/>
      <c r="AA97" s="370"/>
      <c r="AB97" s="365" t="e">
        <f t="shared" si="437"/>
        <v>#DIV/0!</v>
      </c>
      <c r="AC97" s="370"/>
      <c r="AD97" s="370"/>
      <c r="AE97" s="365" t="e">
        <f t="shared" si="438"/>
        <v>#DIV/0!</v>
      </c>
      <c r="AF97" s="370"/>
      <c r="AG97" s="370"/>
      <c r="AH97" s="365" t="e">
        <f t="shared" si="439"/>
        <v>#DIV/0!</v>
      </c>
      <c r="AI97" s="368"/>
      <c r="AJ97" s="370"/>
      <c r="AK97" s="365" t="e">
        <f t="shared" si="440"/>
        <v>#DIV/0!</v>
      </c>
      <c r="AL97" s="370"/>
      <c r="AM97" s="370"/>
      <c r="AN97" s="365" t="e">
        <f t="shared" si="441"/>
        <v>#DIV/0!</v>
      </c>
      <c r="AO97" s="370"/>
      <c r="AP97" s="370"/>
      <c r="AQ97" s="550" t="e">
        <f t="shared" si="442"/>
        <v>#DIV/0!</v>
      </c>
      <c r="AR97" s="225"/>
    </row>
    <row r="98" spans="1:44" ht="30" customHeight="1">
      <c r="A98" s="696" t="s">
        <v>305</v>
      </c>
      <c r="B98" s="693" t="s">
        <v>434</v>
      </c>
      <c r="C98" s="699"/>
      <c r="D98" s="226" t="s">
        <v>41</v>
      </c>
      <c r="E98" s="248">
        <f t="shared" si="97"/>
        <v>75.2</v>
      </c>
      <c r="F98" s="248">
        <f t="shared" si="98"/>
        <v>75.2</v>
      </c>
      <c r="G98" s="249">
        <f>F98/E98</f>
        <v>1</v>
      </c>
      <c r="H98" s="248">
        <f>H99+H100+H101+H102+H103+H104</f>
        <v>0</v>
      </c>
      <c r="I98" s="248">
        <f>I99+I100+I101+I102+I103+I104</f>
        <v>0</v>
      </c>
      <c r="J98" s="276" t="e">
        <f t="shared" si="99"/>
        <v>#DIV/0!</v>
      </c>
      <c r="K98" s="248">
        <f>K99+K100+K101+K102+K103+K104</f>
        <v>0</v>
      </c>
      <c r="L98" s="248">
        <f>L99+L100+L101+L102+L103+L104</f>
        <v>0</v>
      </c>
      <c r="M98" s="276" t="e">
        <f>L98/K98*100</f>
        <v>#DIV/0!</v>
      </c>
      <c r="N98" s="248">
        <f>N99+N100+N101+N102+N103+N104</f>
        <v>0</v>
      </c>
      <c r="O98" s="248">
        <f>O99+O100+O101+O102+O103+O104</f>
        <v>0</v>
      </c>
      <c r="P98" s="276" t="e">
        <f>O98/N98*100</f>
        <v>#DIV/0!</v>
      </c>
      <c r="Q98" s="248">
        <f>Q99+Q100+Q101+Q102+Q103+Q104</f>
        <v>0</v>
      </c>
      <c r="R98" s="248">
        <f>R99+R100+R101+R102+R103+R104</f>
        <v>0</v>
      </c>
      <c r="S98" s="276" t="e">
        <f>R98/Q98*100</f>
        <v>#DIV/0!</v>
      </c>
      <c r="T98" s="248">
        <f>T99+T100+T101+T102+T103+T104</f>
        <v>0</v>
      </c>
      <c r="U98" s="248">
        <f>U99+U100+U101+U102+U103+U104</f>
        <v>0</v>
      </c>
      <c r="V98" s="276" t="e">
        <f>U98/T98*100</f>
        <v>#DIV/0!</v>
      </c>
      <c r="W98" s="248">
        <f>W99+W100+W101+W102+W103+W104</f>
        <v>0</v>
      </c>
      <c r="X98" s="248">
        <f>X99+X100+X101+X102+X103+X104</f>
        <v>0</v>
      </c>
      <c r="Y98" s="276" t="e">
        <f>X98/W98*100</f>
        <v>#DIV/0!</v>
      </c>
      <c r="Z98" s="248">
        <f t="shared" ref="Z98" si="444">Z99+Z100+Z101+Z102+Z103+Z104</f>
        <v>0</v>
      </c>
      <c r="AA98" s="248">
        <f t="shared" ref="AA98" si="445">AA99+AA100+AA101+AA102+AA103+AA104</f>
        <v>0</v>
      </c>
      <c r="AB98" s="276" t="e">
        <f>AA98/Z98*100</f>
        <v>#DIV/0!</v>
      </c>
      <c r="AC98" s="248">
        <f t="shared" ref="AC98" si="446">AC99+AC100+AC101+AC102+AC103+AC104</f>
        <v>0</v>
      </c>
      <c r="AD98" s="248">
        <f t="shared" ref="AD98" si="447">AD99+AD100+AD101+AD102+AD103+AD104</f>
        <v>0</v>
      </c>
      <c r="AE98" s="276" t="e">
        <f>AD98/AC98*100</f>
        <v>#DIV/0!</v>
      </c>
      <c r="AF98" s="248">
        <f t="shared" ref="AF98" si="448">AF99+AF100+AF101+AF102+AF103+AF104</f>
        <v>0</v>
      </c>
      <c r="AG98" s="248">
        <f t="shared" ref="AG98" si="449">AG99+AG100+AG101+AG102+AG103+AG104</f>
        <v>0</v>
      </c>
      <c r="AH98" s="276" t="e">
        <f>AG98/AF98*100</f>
        <v>#DIV/0!</v>
      </c>
      <c r="AI98" s="277">
        <f t="shared" ref="AI98" si="450">AI99+AI100+AI101+AI102+AI103+AI104</f>
        <v>75.2</v>
      </c>
      <c r="AJ98" s="248">
        <f t="shared" ref="AJ98" si="451">AJ99+AJ100+AJ101+AJ102+AJ103+AJ104</f>
        <v>75.2</v>
      </c>
      <c r="AK98" s="249">
        <f>AJ98/AI98</f>
        <v>1</v>
      </c>
      <c r="AL98" s="248">
        <f t="shared" ref="AL98" si="452">AL99+AL100+AL101+AL102+AL103+AL104</f>
        <v>0</v>
      </c>
      <c r="AM98" s="248">
        <f t="shared" ref="AM98" si="453">AM99+AM100+AM101+AM102+AM103+AM104</f>
        <v>0</v>
      </c>
      <c r="AN98" s="276" t="e">
        <f>AM98/AL98*100</f>
        <v>#DIV/0!</v>
      </c>
      <c r="AO98" s="248">
        <f>AO99+AO100+AO101+AO102+AO103+AO104</f>
        <v>0</v>
      </c>
      <c r="AP98" s="248">
        <f>AP99+AP100+AP101+AP102+AP103+AP104</f>
        <v>0</v>
      </c>
      <c r="AQ98" s="561" t="e">
        <f>AP98/AO98*100</f>
        <v>#DIV/0!</v>
      </c>
      <c r="AR98" s="200"/>
    </row>
    <row r="99" spans="1:44" ht="42" customHeight="1">
      <c r="A99" s="697"/>
      <c r="B99" s="694"/>
      <c r="C99" s="700"/>
      <c r="D99" s="164" t="s">
        <v>37</v>
      </c>
      <c r="E99" s="211">
        <f t="shared" ref="E99:E163" si="454">H99+K99+N99+Q99+T99+W99+Z99+AC99+AF99+AI99+AL99+AO99</f>
        <v>0</v>
      </c>
      <c r="F99" s="211">
        <f t="shared" ref="F99:F163" si="455">I99+L99+O99+R99+U99+-X99+AA99+AD99+AG99+AJ99+AM99+AP99</f>
        <v>0</v>
      </c>
      <c r="G99" s="269" t="e">
        <f t="shared" si="408"/>
        <v>#DIV/0!</v>
      </c>
      <c r="H99" s="212"/>
      <c r="I99" s="212"/>
      <c r="J99" s="213" t="e">
        <f t="shared" ref="J99:J163" si="456">I99/H99*100</f>
        <v>#DIV/0!</v>
      </c>
      <c r="K99" s="212"/>
      <c r="L99" s="212"/>
      <c r="M99" s="213" t="e">
        <f t="shared" ref="M99:M104" si="457">L99/K99*100</f>
        <v>#DIV/0!</v>
      </c>
      <c r="N99" s="212"/>
      <c r="O99" s="212"/>
      <c r="P99" s="213" t="e">
        <f t="shared" ref="P99:P104" si="458">O99/N99*100</f>
        <v>#DIV/0!</v>
      </c>
      <c r="Q99" s="212"/>
      <c r="R99" s="212"/>
      <c r="S99" s="213" t="e">
        <f t="shared" ref="S99:S104" si="459">R99/Q99*100</f>
        <v>#DIV/0!</v>
      </c>
      <c r="T99" s="212"/>
      <c r="U99" s="212"/>
      <c r="V99" s="213" t="e">
        <f t="shared" ref="V99:V104" si="460">U99/T99*100</f>
        <v>#DIV/0!</v>
      </c>
      <c r="W99" s="212"/>
      <c r="X99" s="212"/>
      <c r="Y99" s="213" t="e">
        <f t="shared" ref="Y99:Y104" si="461">X99/W99*100</f>
        <v>#DIV/0!</v>
      </c>
      <c r="Z99" s="212"/>
      <c r="AA99" s="212"/>
      <c r="AB99" s="213" t="e">
        <f t="shared" ref="AB99:AB104" si="462">AA99/Z99*100</f>
        <v>#DIV/0!</v>
      </c>
      <c r="AC99" s="212"/>
      <c r="AD99" s="212"/>
      <c r="AE99" s="213" t="e">
        <f t="shared" ref="AE99:AE104" si="463">AD99/AC99*100</f>
        <v>#DIV/0!</v>
      </c>
      <c r="AF99" s="212"/>
      <c r="AG99" s="212"/>
      <c r="AH99" s="213" t="e">
        <f t="shared" ref="AH99:AH104" si="464">AG99/AF99*100</f>
        <v>#DIV/0!</v>
      </c>
      <c r="AI99" s="210"/>
      <c r="AJ99" s="212"/>
      <c r="AK99" s="213" t="e">
        <f t="shared" ref="AK99:AK104" si="465">AJ99/AI99</f>
        <v>#DIV/0!</v>
      </c>
      <c r="AL99" s="212"/>
      <c r="AM99" s="212"/>
      <c r="AN99" s="213" t="e">
        <f t="shared" ref="AN99:AN104" si="466">AM99/AL99*100</f>
        <v>#DIV/0!</v>
      </c>
      <c r="AO99" s="212"/>
      <c r="AP99" s="212"/>
      <c r="AQ99" s="390" t="e">
        <f t="shared" ref="AQ99:AQ104" si="467">AP99/AO99*100</f>
        <v>#DIV/0!</v>
      </c>
      <c r="AR99" s="201"/>
    </row>
    <row r="100" spans="1:44" ht="63.75" customHeight="1">
      <c r="A100" s="697"/>
      <c r="B100" s="694"/>
      <c r="C100" s="700"/>
      <c r="D100" s="165" t="s">
        <v>2</v>
      </c>
      <c r="E100" s="211">
        <f t="shared" si="454"/>
        <v>0</v>
      </c>
      <c r="F100" s="211">
        <f t="shared" si="455"/>
        <v>0</v>
      </c>
      <c r="G100" s="269" t="e">
        <f t="shared" si="408"/>
        <v>#DIV/0!</v>
      </c>
      <c r="H100" s="212"/>
      <c r="I100" s="212"/>
      <c r="J100" s="213" t="e">
        <f t="shared" si="456"/>
        <v>#DIV/0!</v>
      </c>
      <c r="K100" s="212"/>
      <c r="L100" s="212"/>
      <c r="M100" s="213" t="e">
        <f t="shared" si="457"/>
        <v>#DIV/0!</v>
      </c>
      <c r="N100" s="212"/>
      <c r="O100" s="212"/>
      <c r="P100" s="213" t="e">
        <f t="shared" si="458"/>
        <v>#DIV/0!</v>
      </c>
      <c r="Q100" s="212"/>
      <c r="R100" s="212"/>
      <c r="S100" s="213" t="e">
        <f t="shared" si="459"/>
        <v>#DIV/0!</v>
      </c>
      <c r="T100" s="212"/>
      <c r="U100" s="212"/>
      <c r="V100" s="213" t="e">
        <f t="shared" si="460"/>
        <v>#DIV/0!</v>
      </c>
      <c r="W100" s="212"/>
      <c r="X100" s="212"/>
      <c r="Y100" s="213" t="e">
        <f t="shared" si="461"/>
        <v>#DIV/0!</v>
      </c>
      <c r="Z100" s="212"/>
      <c r="AA100" s="212"/>
      <c r="AB100" s="213" t="e">
        <f t="shared" si="462"/>
        <v>#DIV/0!</v>
      </c>
      <c r="AC100" s="212"/>
      <c r="AD100" s="212"/>
      <c r="AE100" s="213" t="e">
        <f t="shared" si="463"/>
        <v>#DIV/0!</v>
      </c>
      <c r="AF100" s="212"/>
      <c r="AG100" s="212"/>
      <c r="AH100" s="213" t="e">
        <f t="shared" si="464"/>
        <v>#DIV/0!</v>
      </c>
      <c r="AI100" s="210"/>
      <c r="AJ100" s="212"/>
      <c r="AK100" s="213" t="e">
        <f t="shared" si="465"/>
        <v>#DIV/0!</v>
      </c>
      <c r="AL100" s="212"/>
      <c r="AM100" s="212"/>
      <c r="AN100" s="213" t="e">
        <f t="shared" si="466"/>
        <v>#DIV/0!</v>
      </c>
      <c r="AO100" s="212"/>
      <c r="AP100" s="212"/>
      <c r="AQ100" s="390" t="e">
        <f t="shared" si="467"/>
        <v>#DIV/0!</v>
      </c>
      <c r="AR100" s="201"/>
    </row>
    <row r="101" spans="1:44" ht="41.25" customHeight="1">
      <c r="A101" s="697"/>
      <c r="B101" s="694"/>
      <c r="C101" s="700"/>
      <c r="D101" s="158" t="s">
        <v>285</v>
      </c>
      <c r="E101" s="211">
        <f t="shared" si="454"/>
        <v>75.2</v>
      </c>
      <c r="F101" s="211">
        <f t="shared" si="455"/>
        <v>75.2</v>
      </c>
      <c r="G101" s="269">
        <f t="shared" si="408"/>
        <v>1</v>
      </c>
      <c r="H101" s="212"/>
      <c r="I101" s="212"/>
      <c r="J101" s="213" t="e">
        <f t="shared" si="456"/>
        <v>#DIV/0!</v>
      </c>
      <c r="K101" s="212"/>
      <c r="L101" s="212"/>
      <c r="M101" s="213" t="e">
        <f t="shared" si="457"/>
        <v>#DIV/0!</v>
      </c>
      <c r="N101" s="212"/>
      <c r="O101" s="212"/>
      <c r="P101" s="213" t="e">
        <f t="shared" si="458"/>
        <v>#DIV/0!</v>
      </c>
      <c r="Q101" s="212"/>
      <c r="R101" s="212"/>
      <c r="S101" s="213" t="e">
        <f t="shared" si="459"/>
        <v>#DIV/0!</v>
      </c>
      <c r="T101" s="212"/>
      <c r="U101" s="212"/>
      <c r="V101" s="213" t="e">
        <f t="shared" si="460"/>
        <v>#DIV/0!</v>
      </c>
      <c r="W101" s="212"/>
      <c r="X101" s="212"/>
      <c r="Y101" s="213" t="e">
        <f t="shared" si="461"/>
        <v>#DIV/0!</v>
      </c>
      <c r="Z101" s="212"/>
      <c r="AA101" s="212"/>
      <c r="AB101" s="213" t="e">
        <f t="shared" si="462"/>
        <v>#DIV/0!</v>
      </c>
      <c r="AC101" s="212"/>
      <c r="AD101" s="212"/>
      <c r="AE101" s="213" t="e">
        <f t="shared" si="463"/>
        <v>#DIV/0!</v>
      </c>
      <c r="AF101" s="212"/>
      <c r="AG101" s="212"/>
      <c r="AH101" s="213" t="e">
        <f t="shared" si="464"/>
        <v>#DIV/0!</v>
      </c>
      <c r="AI101" s="210">
        <v>75.2</v>
      </c>
      <c r="AJ101" s="212">
        <v>75.2</v>
      </c>
      <c r="AK101" s="269">
        <f t="shared" si="465"/>
        <v>1</v>
      </c>
      <c r="AL101" s="212"/>
      <c r="AM101" s="212"/>
      <c r="AN101" s="213" t="e">
        <f t="shared" si="466"/>
        <v>#DIV/0!</v>
      </c>
      <c r="AO101" s="212"/>
      <c r="AP101" s="212"/>
      <c r="AQ101" s="390" t="e">
        <f t="shared" si="467"/>
        <v>#DIV/0!</v>
      </c>
      <c r="AR101" s="201"/>
    </row>
    <row r="102" spans="1:44" ht="125.25" customHeight="1">
      <c r="A102" s="697"/>
      <c r="B102" s="694"/>
      <c r="C102" s="700"/>
      <c r="D102" s="158" t="s">
        <v>291</v>
      </c>
      <c r="E102" s="211">
        <f t="shared" si="454"/>
        <v>0</v>
      </c>
      <c r="F102" s="211">
        <f t="shared" si="455"/>
        <v>0</v>
      </c>
      <c r="G102" s="269" t="e">
        <f t="shared" si="408"/>
        <v>#DIV/0!</v>
      </c>
      <c r="H102" s="212"/>
      <c r="I102" s="212"/>
      <c r="J102" s="213" t="e">
        <f t="shared" si="456"/>
        <v>#DIV/0!</v>
      </c>
      <c r="K102" s="212"/>
      <c r="L102" s="212"/>
      <c r="M102" s="213" t="e">
        <f t="shared" si="457"/>
        <v>#DIV/0!</v>
      </c>
      <c r="N102" s="212"/>
      <c r="O102" s="212"/>
      <c r="P102" s="213" t="e">
        <f t="shared" si="458"/>
        <v>#DIV/0!</v>
      </c>
      <c r="Q102" s="212"/>
      <c r="R102" s="212"/>
      <c r="S102" s="213" t="e">
        <f t="shared" si="459"/>
        <v>#DIV/0!</v>
      </c>
      <c r="T102" s="212"/>
      <c r="U102" s="212"/>
      <c r="V102" s="213" t="e">
        <f t="shared" si="460"/>
        <v>#DIV/0!</v>
      </c>
      <c r="W102" s="212"/>
      <c r="X102" s="212"/>
      <c r="Y102" s="213" t="e">
        <f t="shared" si="461"/>
        <v>#DIV/0!</v>
      </c>
      <c r="Z102" s="212"/>
      <c r="AA102" s="212"/>
      <c r="AB102" s="213" t="e">
        <f t="shared" si="462"/>
        <v>#DIV/0!</v>
      </c>
      <c r="AC102" s="212"/>
      <c r="AD102" s="212"/>
      <c r="AE102" s="213" t="e">
        <f t="shared" si="463"/>
        <v>#DIV/0!</v>
      </c>
      <c r="AF102" s="212"/>
      <c r="AG102" s="212"/>
      <c r="AH102" s="213" t="e">
        <f t="shared" si="464"/>
        <v>#DIV/0!</v>
      </c>
      <c r="AI102" s="210"/>
      <c r="AJ102" s="212"/>
      <c r="AK102" s="213" t="e">
        <f t="shared" si="465"/>
        <v>#DIV/0!</v>
      </c>
      <c r="AL102" s="212"/>
      <c r="AM102" s="212"/>
      <c r="AN102" s="213" t="e">
        <f t="shared" si="466"/>
        <v>#DIV/0!</v>
      </c>
      <c r="AO102" s="212"/>
      <c r="AP102" s="212"/>
      <c r="AQ102" s="390" t="e">
        <f t="shared" si="467"/>
        <v>#DIV/0!</v>
      </c>
      <c r="AR102" s="201"/>
    </row>
    <row r="103" spans="1:44" ht="43.5" customHeight="1">
      <c r="A103" s="697"/>
      <c r="B103" s="694"/>
      <c r="C103" s="700"/>
      <c r="D103" s="158" t="s">
        <v>286</v>
      </c>
      <c r="E103" s="211">
        <f t="shared" si="454"/>
        <v>0</v>
      </c>
      <c r="F103" s="211">
        <f t="shared" si="455"/>
        <v>0</v>
      </c>
      <c r="G103" s="213" t="e">
        <f t="shared" si="408"/>
        <v>#DIV/0!</v>
      </c>
      <c r="H103" s="212"/>
      <c r="I103" s="212"/>
      <c r="J103" s="213" t="e">
        <f t="shared" si="456"/>
        <v>#DIV/0!</v>
      </c>
      <c r="K103" s="212"/>
      <c r="L103" s="212"/>
      <c r="M103" s="213" t="e">
        <f t="shared" si="457"/>
        <v>#DIV/0!</v>
      </c>
      <c r="N103" s="212"/>
      <c r="O103" s="212"/>
      <c r="P103" s="213" t="e">
        <f t="shared" si="458"/>
        <v>#DIV/0!</v>
      </c>
      <c r="Q103" s="212"/>
      <c r="R103" s="212"/>
      <c r="S103" s="213" t="e">
        <f t="shared" si="459"/>
        <v>#DIV/0!</v>
      </c>
      <c r="T103" s="212"/>
      <c r="U103" s="212"/>
      <c r="V103" s="213" t="e">
        <f t="shared" si="460"/>
        <v>#DIV/0!</v>
      </c>
      <c r="W103" s="212"/>
      <c r="X103" s="212"/>
      <c r="Y103" s="213" t="e">
        <f t="shared" si="461"/>
        <v>#DIV/0!</v>
      </c>
      <c r="Z103" s="212"/>
      <c r="AA103" s="212"/>
      <c r="AB103" s="213" t="e">
        <f t="shared" si="462"/>
        <v>#DIV/0!</v>
      </c>
      <c r="AC103" s="212"/>
      <c r="AD103" s="212"/>
      <c r="AE103" s="213" t="e">
        <f t="shared" si="463"/>
        <v>#DIV/0!</v>
      </c>
      <c r="AF103" s="212"/>
      <c r="AG103" s="212"/>
      <c r="AH103" s="213" t="e">
        <f t="shared" si="464"/>
        <v>#DIV/0!</v>
      </c>
      <c r="AI103" s="210"/>
      <c r="AJ103" s="212"/>
      <c r="AK103" s="213" t="e">
        <f t="shared" si="465"/>
        <v>#DIV/0!</v>
      </c>
      <c r="AL103" s="212"/>
      <c r="AM103" s="212"/>
      <c r="AN103" s="213" t="e">
        <f t="shared" si="466"/>
        <v>#DIV/0!</v>
      </c>
      <c r="AO103" s="212"/>
      <c r="AP103" s="212"/>
      <c r="AQ103" s="390" t="e">
        <f t="shared" si="467"/>
        <v>#DIV/0!</v>
      </c>
      <c r="AR103" s="201"/>
    </row>
    <row r="104" spans="1:44" ht="42.75" customHeight="1" thickBot="1">
      <c r="A104" s="698"/>
      <c r="B104" s="695"/>
      <c r="C104" s="701"/>
      <c r="D104" s="189" t="s">
        <v>43</v>
      </c>
      <c r="E104" s="366">
        <f t="shared" si="454"/>
        <v>0</v>
      </c>
      <c r="F104" s="366">
        <f t="shared" si="455"/>
        <v>0</v>
      </c>
      <c r="G104" s="369" t="e">
        <f t="shared" si="408"/>
        <v>#DIV/0!</v>
      </c>
      <c r="H104" s="370"/>
      <c r="I104" s="370"/>
      <c r="J104" s="365" t="e">
        <f t="shared" si="456"/>
        <v>#DIV/0!</v>
      </c>
      <c r="K104" s="370"/>
      <c r="L104" s="370"/>
      <c r="M104" s="365" t="e">
        <f t="shared" si="457"/>
        <v>#DIV/0!</v>
      </c>
      <c r="N104" s="370"/>
      <c r="O104" s="370"/>
      <c r="P104" s="365" t="e">
        <f t="shared" si="458"/>
        <v>#DIV/0!</v>
      </c>
      <c r="Q104" s="370"/>
      <c r="R104" s="370"/>
      <c r="S104" s="365" t="e">
        <f t="shared" si="459"/>
        <v>#DIV/0!</v>
      </c>
      <c r="T104" s="370"/>
      <c r="U104" s="370"/>
      <c r="V104" s="365" t="e">
        <f t="shared" si="460"/>
        <v>#DIV/0!</v>
      </c>
      <c r="W104" s="370"/>
      <c r="X104" s="370"/>
      <c r="Y104" s="365" t="e">
        <f t="shared" si="461"/>
        <v>#DIV/0!</v>
      </c>
      <c r="Z104" s="370"/>
      <c r="AA104" s="370"/>
      <c r="AB104" s="365" t="e">
        <f t="shared" si="462"/>
        <v>#DIV/0!</v>
      </c>
      <c r="AC104" s="370"/>
      <c r="AD104" s="370"/>
      <c r="AE104" s="365" t="e">
        <f t="shared" si="463"/>
        <v>#DIV/0!</v>
      </c>
      <c r="AF104" s="370"/>
      <c r="AG104" s="370"/>
      <c r="AH104" s="365" t="e">
        <f t="shared" si="464"/>
        <v>#DIV/0!</v>
      </c>
      <c r="AI104" s="368"/>
      <c r="AJ104" s="370"/>
      <c r="AK104" s="365" t="e">
        <f t="shared" si="465"/>
        <v>#DIV/0!</v>
      </c>
      <c r="AL104" s="370"/>
      <c r="AM104" s="370"/>
      <c r="AN104" s="365" t="e">
        <f t="shared" si="466"/>
        <v>#DIV/0!</v>
      </c>
      <c r="AO104" s="370"/>
      <c r="AP104" s="370"/>
      <c r="AQ104" s="550" t="e">
        <f t="shared" si="467"/>
        <v>#DIV/0!</v>
      </c>
      <c r="AR104" s="225"/>
    </row>
    <row r="105" spans="1:44" ht="35.25" customHeight="1">
      <c r="A105" s="696" t="s">
        <v>306</v>
      </c>
      <c r="B105" s="693" t="s">
        <v>444</v>
      </c>
      <c r="C105" s="699"/>
      <c r="D105" s="226" t="s">
        <v>41</v>
      </c>
      <c r="E105" s="248">
        <f t="shared" si="454"/>
        <v>2393.8000000000002</v>
      </c>
      <c r="F105" s="248">
        <f t="shared" si="455"/>
        <v>2393.8000000000002</v>
      </c>
      <c r="G105" s="249">
        <f>F105/E105</f>
        <v>1</v>
      </c>
      <c r="H105" s="248">
        <f>H106+H107+H108+H109+H110+H111</f>
        <v>0</v>
      </c>
      <c r="I105" s="248">
        <f>I106+I107+I108+I109+I110+I111</f>
        <v>0</v>
      </c>
      <c r="J105" s="276" t="e">
        <f t="shared" si="456"/>
        <v>#DIV/0!</v>
      </c>
      <c r="K105" s="248">
        <f>K106+K107+K108+K109+K110+K111</f>
        <v>0</v>
      </c>
      <c r="L105" s="248">
        <f>L106+L107+L108+L109+L110+L111</f>
        <v>0</v>
      </c>
      <c r="M105" s="276" t="e">
        <f>L105/K105*100</f>
        <v>#DIV/0!</v>
      </c>
      <c r="N105" s="248">
        <f>N106+N107+N108+N109+N110+N111</f>
        <v>0</v>
      </c>
      <c r="O105" s="248">
        <f>O106+O107+O108+O109+O110+O111</f>
        <v>0</v>
      </c>
      <c r="P105" s="276" t="e">
        <f>O105/N105*100</f>
        <v>#DIV/0!</v>
      </c>
      <c r="Q105" s="248">
        <f>Q106+Q107+Q108+Q109+Q110+Q111</f>
        <v>0</v>
      </c>
      <c r="R105" s="248">
        <f>R106+R107+R108+R109+R110+R111</f>
        <v>0</v>
      </c>
      <c r="S105" s="276" t="e">
        <f>R105/Q105*100</f>
        <v>#DIV/0!</v>
      </c>
      <c r="T105" s="248">
        <f>T106+T107+T108+T109+T110+T111</f>
        <v>0</v>
      </c>
      <c r="U105" s="248">
        <f>U106+U107+U108+U109+U110+U111</f>
        <v>0</v>
      </c>
      <c r="V105" s="276" t="e">
        <f>U105/T105*100</f>
        <v>#DIV/0!</v>
      </c>
      <c r="W105" s="248">
        <f>W106+W107+W108+W109+W110+W111</f>
        <v>0</v>
      </c>
      <c r="X105" s="248">
        <f>X106+X107+X108+X109+X110+X111</f>
        <v>0</v>
      </c>
      <c r="Y105" s="276" t="e">
        <f>X105/W105*100</f>
        <v>#DIV/0!</v>
      </c>
      <c r="Z105" s="248">
        <f t="shared" ref="Z105" si="468">Z106+Z107+Z108+Z109+Z110+Z111</f>
        <v>0</v>
      </c>
      <c r="AA105" s="248">
        <f t="shared" ref="AA105" si="469">AA106+AA107+AA108+AA109+AA110+AA111</f>
        <v>0</v>
      </c>
      <c r="AB105" s="276" t="e">
        <f>AA105/Z105*100</f>
        <v>#DIV/0!</v>
      </c>
      <c r="AC105" s="248">
        <f t="shared" ref="AC105" si="470">AC106+AC107+AC108+AC109+AC110+AC111</f>
        <v>0</v>
      </c>
      <c r="AD105" s="248">
        <f t="shared" ref="AD105" si="471">AD106+AD107+AD108+AD109+AD110+AD111</f>
        <v>0</v>
      </c>
      <c r="AE105" s="276" t="e">
        <f>AD105/AC105*100</f>
        <v>#DIV/0!</v>
      </c>
      <c r="AF105" s="248">
        <f t="shared" ref="AF105" si="472">AF106+AF107+AF108+AF109+AF110+AF111</f>
        <v>0</v>
      </c>
      <c r="AG105" s="248">
        <f t="shared" ref="AG105" si="473">AG106+AG107+AG108+AG109+AG110+AG111</f>
        <v>0</v>
      </c>
      <c r="AH105" s="276" t="e">
        <f>AG105/AF105*100</f>
        <v>#DIV/0!</v>
      </c>
      <c r="AI105" s="277">
        <f t="shared" ref="AI105" si="474">AI106+AI107+AI108+AI109+AI110+AI111</f>
        <v>2393.8000000000002</v>
      </c>
      <c r="AJ105" s="248">
        <f t="shared" ref="AJ105" si="475">AJ106+AJ107+AJ108+AJ109+AJ110+AJ111</f>
        <v>2393.8000000000002</v>
      </c>
      <c r="AK105" s="249">
        <f>AJ105/AI105</f>
        <v>1</v>
      </c>
      <c r="AL105" s="248">
        <f t="shared" ref="AL105" si="476">AL106+AL107+AL108+AL109+AL110+AL111</f>
        <v>0</v>
      </c>
      <c r="AM105" s="248">
        <f t="shared" ref="AM105" si="477">AM106+AM107+AM108+AM109+AM110+AM111</f>
        <v>0</v>
      </c>
      <c r="AN105" s="276" t="e">
        <f>AM105/AL105*100</f>
        <v>#DIV/0!</v>
      </c>
      <c r="AO105" s="248">
        <f>AO106+AO107+AO108+AO109+AO110+AO111</f>
        <v>0</v>
      </c>
      <c r="AP105" s="248">
        <f>AP106+AP107+AP108+AP109+AP110+AP111</f>
        <v>0</v>
      </c>
      <c r="AQ105" s="561" t="e">
        <f>AP105/AO105*100</f>
        <v>#DIV/0!</v>
      </c>
      <c r="AR105" s="200"/>
    </row>
    <row r="106" spans="1:44" ht="42.75" customHeight="1">
      <c r="A106" s="697"/>
      <c r="B106" s="694"/>
      <c r="C106" s="700"/>
      <c r="D106" s="164" t="s">
        <v>37</v>
      </c>
      <c r="E106" s="211">
        <f t="shared" si="454"/>
        <v>0</v>
      </c>
      <c r="F106" s="211">
        <f t="shared" si="455"/>
        <v>0</v>
      </c>
      <c r="G106" s="269" t="e">
        <f t="shared" ref="G106:G111" si="478">F106/E106</f>
        <v>#DIV/0!</v>
      </c>
      <c r="H106" s="212"/>
      <c r="I106" s="212"/>
      <c r="J106" s="213" t="e">
        <f t="shared" si="456"/>
        <v>#DIV/0!</v>
      </c>
      <c r="K106" s="212"/>
      <c r="L106" s="212"/>
      <c r="M106" s="213" t="e">
        <f t="shared" ref="M106:M116" si="479">L106/K106*100</f>
        <v>#DIV/0!</v>
      </c>
      <c r="N106" s="212"/>
      <c r="O106" s="212"/>
      <c r="P106" s="213" t="e">
        <f t="shared" ref="P106:P116" si="480">O106/N106*100</f>
        <v>#DIV/0!</v>
      </c>
      <c r="Q106" s="212"/>
      <c r="R106" s="212"/>
      <c r="S106" s="213" t="e">
        <f t="shared" ref="S106:S116" si="481">R106/Q106*100</f>
        <v>#DIV/0!</v>
      </c>
      <c r="T106" s="212"/>
      <c r="U106" s="212"/>
      <c r="V106" s="213" t="e">
        <f t="shared" ref="V106:V116" si="482">U106/T106*100</f>
        <v>#DIV/0!</v>
      </c>
      <c r="W106" s="212"/>
      <c r="X106" s="212"/>
      <c r="Y106" s="213" t="e">
        <f t="shared" ref="Y106:Y116" si="483">X106/W106*100</f>
        <v>#DIV/0!</v>
      </c>
      <c r="Z106" s="212"/>
      <c r="AA106" s="212"/>
      <c r="AB106" s="213" t="e">
        <f t="shared" ref="AB106:AB111" si="484">AA106/Z106*100</f>
        <v>#DIV/0!</v>
      </c>
      <c r="AC106" s="212"/>
      <c r="AD106" s="212"/>
      <c r="AE106" s="213" t="e">
        <f t="shared" ref="AE106:AE111" si="485">AD106/AC106*100</f>
        <v>#DIV/0!</v>
      </c>
      <c r="AF106" s="212"/>
      <c r="AG106" s="212"/>
      <c r="AH106" s="213" t="e">
        <f t="shared" ref="AH106:AH111" si="486">AG106/AF106*100</f>
        <v>#DIV/0!</v>
      </c>
      <c r="AI106" s="210"/>
      <c r="AJ106" s="212"/>
      <c r="AK106" s="213" t="e">
        <f t="shared" ref="AK106:AK112" si="487">AJ106/AI106</f>
        <v>#DIV/0!</v>
      </c>
      <c r="AL106" s="212"/>
      <c r="AM106" s="212"/>
      <c r="AN106" s="213" t="e">
        <f t="shared" ref="AN106:AN111" si="488">AM106/AL106*100</f>
        <v>#DIV/0!</v>
      </c>
      <c r="AO106" s="212"/>
      <c r="AP106" s="212"/>
      <c r="AQ106" s="390" t="e">
        <f t="shared" ref="AQ106:AQ111" si="489">AP106/AO106*100</f>
        <v>#DIV/0!</v>
      </c>
      <c r="AR106" s="201"/>
    </row>
    <row r="107" spans="1:44" ht="63.75" customHeight="1">
      <c r="A107" s="697"/>
      <c r="B107" s="694"/>
      <c r="C107" s="700"/>
      <c r="D107" s="165" t="s">
        <v>2</v>
      </c>
      <c r="E107" s="211">
        <f t="shared" si="454"/>
        <v>0</v>
      </c>
      <c r="F107" s="211">
        <f t="shared" si="455"/>
        <v>0</v>
      </c>
      <c r="G107" s="269" t="e">
        <f t="shared" si="478"/>
        <v>#DIV/0!</v>
      </c>
      <c r="H107" s="212"/>
      <c r="I107" s="212"/>
      <c r="J107" s="213" t="e">
        <f t="shared" si="456"/>
        <v>#DIV/0!</v>
      </c>
      <c r="K107" s="212"/>
      <c r="L107" s="212"/>
      <c r="M107" s="213" t="e">
        <f t="shared" si="479"/>
        <v>#DIV/0!</v>
      </c>
      <c r="N107" s="212"/>
      <c r="O107" s="212"/>
      <c r="P107" s="213" t="e">
        <f t="shared" si="480"/>
        <v>#DIV/0!</v>
      </c>
      <c r="Q107" s="212"/>
      <c r="R107" s="212"/>
      <c r="S107" s="213" t="e">
        <f t="shared" si="481"/>
        <v>#DIV/0!</v>
      </c>
      <c r="T107" s="212"/>
      <c r="U107" s="212"/>
      <c r="V107" s="213" t="e">
        <f t="shared" si="482"/>
        <v>#DIV/0!</v>
      </c>
      <c r="W107" s="212"/>
      <c r="X107" s="212"/>
      <c r="Y107" s="213" t="e">
        <f t="shared" si="483"/>
        <v>#DIV/0!</v>
      </c>
      <c r="Z107" s="212"/>
      <c r="AA107" s="212"/>
      <c r="AB107" s="213" t="e">
        <f t="shared" si="484"/>
        <v>#DIV/0!</v>
      </c>
      <c r="AC107" s="212"/>
      <c r="AD107" s="212"/>
      <c r="AE107" s="213" t="e">
        <f t="shared" si="485"/>
        <v>#DIV/0!</v>
      </c>
      <c r="AF107" s="212"/>
      <c r="AG107" s="212"/>
      <c r="AH107" s="213" t="e">
        <f t="shared" si="486"/>
        <v>#DIV/0!</v>
      </c>
      <c r="AI107" s="210"/>
      <c r="AJ107" s="212"/>
      <c r="AK107" s="213" t="e">
        <f t="shared" si="487"/>
        <v>#DIV/0!</v>
      </c>
      <c r="AL107" s="212"/>
      <c r="AM107" s="212"/>
      <c r="AN107" s="213" t="e">
        <f t="shared" si="488"/>
        <v>#DIV/0!</v>
      </c>
      <c r="AO107" s="212"/>
      <c r="AP107" s="212"/>
      <c r="AQ107" s="390" t="e">
        <f t="shared" si="489"/>
        <v>#DIV/0!</v>
      </c>
      <c r="AR107" s="201"/>
    </row>
    <row r="108" spans="1:44" ht="42.75" customHeight="1">
      <c r="A108" s="697"/>
      <c r="B108" s="694"/>
      <c r="C108" s="700"/>
      <c r="D108" s="158" t="s">
        <v>285</v>
      </c>
      <c r="E108" s="211">
        <f t="shared" si="454"/>
        <v>2393.8000000000002</v>
      </c>
      <c r="F108" s="211">
        <f t="shared" si="455"/>
        <v>2393.8000000000002</v>
      </c>
      <c r="G108" s="269">
        <f t="shared" si="478"/>
        <v>1</v>
      </c>
      <c r="H108" s="212"/>
      <c r="I108" s="212"/>
      <c r="J108" s="213" t="e">
        <f t="shared" si="456"/>
        <v>#DIV/0!</v>
      </c>
      <c r="K108" s="212"/>
      <c r="L108" s="212"/>
      <c r="M108" s="213" t="e">
        <f t="shared" si="479"/>
        <v>#DIV/0!</v>
      </c>
      <c r="N108" s="212"/>
      <c r="O108" s="212"/>
      <c r="P108" s="213" t="e">
        <f t="shared" si="480"/>
        <v>#DIV/0!</v>
      </c>
      <c r="Q108" s="212"/>
      <c r="R108" s="212"/>
      <c r="S108" s="213" t="e">
        <f t="shared" si="481"/>
        <v>#DIV/0!</v>
      </c>
      <c r="T108" s="212"/>
      <c r="U108" s="212"/>
      <c r="V108" s="213" t="e">
        <f t="shared" si="482"/>
        <v>#DIV/0!</v>
      </c>
      <c r="W108" s="212"/>
      <c r="X108" s="212"/>
      <c r="Y108" s="213" t="e">
        <f t="shared" si="483"/>
        <v>#DIV/0!</v>
      </c>
      <c r="Z108" s="212"/>
      <c r="AA108" s="212"/>
      <c r="AB108" s="213" t="e">
        <f t="shared" si="484"/>
        <v>#DIV/0!</v>
      </c>
      <c r="AC108" s="212"/>
      <c r="AD108" s="212"/>
      <c r="AE108" s="213" t="e">
        <f t="shared" si="485"/>
        <v>#DIV/0!</v>
      </c>
      <c r="AF108" s="212"/>
      <c r="AG108" s="212"/>
      <c r="AH108" s="213" t="e">
        <f t="shared" si="486"/>
        <v>#DIV/0!</v>
      </c>
      <c r="AI108" s="210">
        <v>2393.8000000000002</v>
      </c>
      <c r="AJ108" s="212">
        <v>2393.8000000000002</v>
      </c>
      <c r="AK108" s="269">
        <f t="shared" si="487"/>
        <v>1</v>
      </c>
      <c r="AL108" s="212"/>
      <c r="AM108" s="212"/>
      <c r="AN108" s="213" t="e">
        <f t="shared" si="488"/>
        <v>#DIV/0!</v>
      </c>
      <c r="AO108" s="212"/>
      <c r="AP108" s="212"/>
      <c r="AQ108" s="390" t="e">
        <f t="shared" si="489"/>
        <v>#DIV/0!</v>
      </c>
      <c r="AR108" s="201"/>
    </row>
    <row r="109" spans="1:44" ht="126.75" customHeight="1">
      <c r="A109" s="697"/>
      <c r="B109" s="694"/>
      <c r="C109" s="700"/>
      <c r="D109" s="158" t="s">
        <v>291</v>
      </c>
      <c r="E109" s="211">
        <f t="shared" si="454"/>
        <v>0</v>
      </c>
      <c r="F109" s="211">
        <f t="shared" si="455"/>
        <v>0</v>
      </c>
      <c r="G109" s="213" t="e">
        <f t="shared" si="478"/>
        <v>#DIV/0!</v>
      </c>
      <c r="H109" s="212"/>
      <c r="I109" s="212"/>
      <c r="J109" s="213" t="e">
        <f t="shared" si="456"/>
        <v>#DIV/0!</v>
      </c>
      <c r="K109" s="212"/>
      <c r="L109" s="212"/>
      <c r="M109" s="213" t="e">
        <f t="shared" si="479"/>
        <v>#DIV/0!</v>
      </c>
      <c r="N109" s="212"/>
      <c r="O109" s="212"/>
      <c r="P109" s="213" t="e">
        <f t="shared" si="480"/>
        <v>#DIV/0!</v>
      </c>
      <c r="Q109" s="212"/>
      <c r="R109" s="212"/>
      <c r="S109" s="213" t="e">
        <f t="shared" si="481"/>
        <v>#DIV/0!</v>
      </c>
      <c r="T109" s="212"/>
      <c r="U109" s="212"/>
      <c r="V109" s="213" t="e">
        <f t="shared" si="482"/>
        <v>#DIV/0!</v>
      </c>
      <c r="W109" s="212"/>
      <c r="X109" s="212"/>
      <c r="Y109" s="213" t="e">
        <f t="shared" si="483"/>
        <v>#DIV/0!</v>
      </c>
      <c r="Z109" s="212"/>
      <c r="AA109" s="212"/>
      <c r="AB109" s="213" t="e">
        <f t="shared" si="484"/>
        <v>#DIV/0!</v>
      </c>
      <c r="AC109" s="212"/>
      <c r="AD109" s="212"/>
      <c r="AE109" s="213" t="e">
        <f t="shared" si="485"/>
        <v>#DIV/0!</v>
      </c>
      <c r="AF109" s="212"/>
      <c r="AG109" s="212"/>
      <c r="AH109" s="213" t="e">
        <f t="shared" si="486"/>
        <v>#DIV/0!</v>
      </c>
      <c r="AI109" s="210"/>
      <c r="AJ109" s="212"/>
      <c r="AK109" s="278" t="e">
        <f t="shared" si="487"/>
        <v>#DIV/0!</v>
      </c>
      <c r="AL109" s="212"/>
      <c r="AM109" s="212"/>
      <c r="AN109" s="213" t="e">
        <f t="shared" si="488"/>
        <v>#DIV/0!</v>
      </c>
      <c r="AO109" s="212"/>
      <c r="AP109" s="212"/>
      <c r="AQ109" s="390" t="e">
        <f t="shared" si="489"/>
        <v>#DIV/0!</v>
      </c>
      <c r="AR109" s="201"/>
    </row>
    <row r="110" spans="1:44" ht="39.75" customHeight="1">
      <c r="A110" s="697"/>
      <c r="B110" s="694"/>
      <c r="C110" s="700"/>
      <c r="D110" s="158" t="s">
        <v>286</v>
      </c>
      <c r="E110" s="211">
        <f t="shared" si="454"/>
        <v>0</v>
      </c>
      <c r="F110" s="211">
        <f t="shared" si="455"/>
        <v>0</v>
      </c>
      <c r="G110" s="213" t="e">
        <f t="shared" si="478"/>
        <v>#DIV/0!</v>
      </c>
      <c r="H110" s="212"/>
      <c r="I110" s="212"/>
      <c r="J110" s="213" t="e">
        <f t="shared" si="456"/>
        <v>#DIV/0!</v>
      </c>
      <c r="K110" s="212"/>
      <c r="L110" s="212"/>
      <c r="M110" s="213" t="e">
        <f t="shared" si="479"/>
        <v>#DIV/0!</v>
      </c>
      <c r="N110" s="212"/>
      <c r="O110" s="212"/>
      <c r="P110" s="213" t="e">
        <f t="shared" si="480"/>
        <v>#DIV/0!</v>
      </c>
      <c r="Q110" s="212"/>
      <c r="R110" s="212"/>
      <c r="S110" s="213" t="e">
        <f t="shared" si="481"/>
        <v>#DIV/0!</v>
      </c>
      <c r="T110" s="212"/>
      <c r="U110" s="212"/>
      <c r="V110" s="213" t="e">
        <f t="shared" si="482"/>
        <v>#DIV/0!</v>
      </c>
      <c r="W110" s="212"/>
      <c r="X110" s="212"/>
      <c r="Y110" s="213" t="e">
        <f t="shared" si="483"/>
        <v>#DIV/0!</v>
      </c>
      <c r="Z110" s="212"/>
      <c r="AA110" s="212"/>
      <c r="AB110" s="213" t="e">
        <f t="shared" si="484"/>
        <v>#DIV/0!</v>
      </c>
      <c r="AC110" s="212"/>
      <c r="AD110" s="212"/>
      <c r="AE110" s="213" t="e">
        <f t="shared" si="485"/>
        <v>#DIV/0!</v>
      </c>
      <c r="AF110" s="212"/>
      <c r="AG110" s="212"/>
      <c r="AH110" s="213" t="e">
        <f t="shared" si="486"/>
        <v>#DIV/0!</v>
      </c>
      <c r="AI110" s="210"/>
      <c r="AJ110" s="212"/>
      <c r="AK110" s="278" t="e">
        <f t="shared" si="487"/>
        <v>#DIV/0!</v>
      </c>
      <c r="AL110" s="212"/>
      <c r="AM110" s="212"/>
      <c r="AN110" s="213" t="e">
        <f t="shared" si="488"/>
        <v>#DIV/0!</v>
      </c>
      <c r="AO110" s="212"/>
      <c r="AP110" s="212"/>
      <c r="AQ110" s="390" t="e">
        <f t="shared" si="489"/>
        <v>#DIV/0!</v>
      </c>
      <c r="AR110" s="201"/>
    </row>
    <row r="111" spans="1:44" ht="42.75" customHeight="1" thickBot="1">
      <c r="A111" s="776"/>
      <c r="B111" s="784"/>
      <c r="C111" s="758"/>
      <c r="D111" s="220" t="s">
        <v>43</v>
      </c>
      <c r="E111" s="399">
        <f t="shared" si="454"/>
        <v>0</v>
      </c>
      <c r="F111" s="399">
        <f t="shared" si="455"/>
        <v>0</v>
      </c>
      <c r="G111" s="385" t="e">
        <f t="shared" si="478"/>
        <v>#DIV/0!</v>
      </c>
      <c r="H111" s="386"/>
      <c r="I111" s="386"/>
      <c r="J111" s="385" t="e">
        <f t="shared" si="456"/>
        <v>#DIV/0!</v>
      </c>
      <c r="K111" s="386"/>
      <c r="L111" s="386"/>
      <c r="M111" s="385" t="e">
        <f t="shared" si="479"/>
        <v>#DIV/0!</v>
      </c>
      <c r="N111" s="386"/>
      <c r="O111" s="386"/>
      <c r="P111" s="385" t="e">
        <f t="shared" si="480"/>
        <v>#DIV/0!</v>
      </c>
      <c r="Q111" s="386"/>
      <c r="R111" s="386"/>
      <c r="S111" s="385" t="e">
        <f t="shared" si="481"/>
        <v>#DIV/0!</v>
      </c>
      <c r="T111" s="386"/>
      <c r="U111" s="386"/>
      <c r="V111" s="385" t="e">
        <f t="shared" si="482"/>
        <v>#DIV/0!</v>
      </c>
      <c r="W111" s="386"/>
      <c r="X111" s="386"/>
      <c r="Y111" s="385" t="e">
        <f t="shared" si="483"/>
        <v>#DIV/0!</v>
      </c>
      <c r="Z111" s="386"/>
      <c r="AA111" s="386"/>
      <c r="AB111" s="385" t="e">
        <f t="shared" si="484"/>
        <v>#DIV/0!</v>
      </c>
      <c r="AC111" s="386"/>
      <c r="AD111" s="386"/>
      <c r="AE111" s="385" t="e">
        <f t="shared" si="485"/>
        <v>#DIV/0!</v>
      </c>
      <c r="AF111" s="386"/>
      <c r="AG111" s="386"/>
      <c r="AH111" s="385" t="e">
        <f t="shared" si="486"/>
        <v>#DIV/0!</v>
      </c>
      <c r="AI111" s="387"/>
      <c r="AJ111" s="386"/>
      <c r="AK111" s="405" t="e">
        <f t="shared" si="487"/>
        <v>#DIV/0!</v>
      </c>
      <c r="AL111" s="386"/>
      <c r="AM111" s="386"/>
      <c r="AN111" s="385" t="e">
        <f t="shared" si="488"/>
        <v>#DIV/0!</v>
      </c>
      <c r="AO111" s="386"/>
      <c r="AP111" s="386"/>
      <c r="AQ111" s="556" t="e">
        <f t="shared" si="489"/>
        <v>#DIV/0!</v>
      </c>
      <c r="AR111" s="202"/>
    </row>
    <row r="112" spans="1:44" ht="24.75" customHeight="1">
      <c r="A112" s="732" t="s">
        <v>307</v>
      </c>
      <c r="B112" s="736" t="s">
        <v>425</v>
      </c>
      <c r="C112" s="774"/>
      <c r="D112" s="440" t="s">
        <v>41</v>
      </c>
      <c r="E112" s="420">
        <f t="shared" si="454"/>
        <v>6565.1</v>
      </c>
      <c r="F112" s="420">
        <f t="shared" si="455"/>
        <v>6531</v>
      </c>
      <c r="G112" s="419">
        <f>F112/E112</f>
        <v>0.9948058673896818</v>
      </c>
      <c r="H112" s="420">
        <f>H113+H114+H115+H116+H117+H118</f>
        <v>0</v>
      </c>
      <c r="I112" s="420">
        <f>I113+I114+I115+I116+I117+I118</f>
        <v>0</v>
      </c>
      <c r="J112" s="418" t="e">
        <f t="shared" si="456"/>
        <v>#DIV/0!</v>
      </c>
      <c r="K112" s="420">
        <f>K113+K114+K115+K116+K117+K118</f>
        <v>0</v>
      </c>
      <c r="L112" s="420">
        <f>L113+L114+L115+L116+L117+L118</f>
        <v>0</v>
      </c>
      <c r="M112" s="418" t="e">
        <f t="shared" si="479"/>
        <v>#DIV/0!</v>
      </c>
      <c r="N112" s="420">
        <f>N113+N114+N115+N116+N117+N118</f>
        <v>0</v>
      </c>
      <c r="O112" s="420">
        <f>O113+O114+O115+O116+O117+O118</f>
        <v>0</v>
      </c>
      <c r="P112" s="418" t="e">
        <f t="shared" si="480"/>
        <v>#DIV/0!</v>
      </c>
      <c r="Q112" s="420">
        <f>Q113+Q114+Q115+Q116+Q117+Q118</f>
        <v>0</v>
      </c>
      <c r="R112" s="420">
        <f>R113+R114+R115+R116+R117+R118</f>
        <v>0</v>
      </c>
      <c r="S112" s="418" t="e">
        <f t="shared" si="481"/>
        <v>#DIV/0!</v>
      </c>
      <c r="T112" s="420">
        <f>T113+T114+T115+T116+T117+T118</f>
        <v>0</v>
      </c>
      <c r="U112" s="420">
        <f>U113+U114+U115+U116+U117+U118</f>
        <v>0</v>
      </c>
      <c r="V112" s="418" t="e">
        <f t="shared" si="482"/>
        <v>#DIV/0!</v>
      </c>
      <c r="W112" s="420">
        <f>W113+W114+W115+W116+W117+W118</f>
        <v>0</v>
      </c>
      <c r="X112" s="420">
        <f>X113+X114+X115+X116+X117+X118</f>
        <v>0</v>
      </c>
      <c r="Y112" s="418" t="e">
        <f t="shared" si="483"/>
        <v>#DIV/0!</v>
      </c>
      <c r="Z112" s="420">
        <f>Z113+Z114+Z115+Z116+Z117+Z118</f>
        <v>0</v>
      </c>
      <c r="AA112" s="420">
        <f>AA113+AA114+AA115+AA116+AA117+AA118</f>
        <v>0</v>
      </c>
      <c r="AB112" s="418" t="e">
        <f t="shared" ref="AB112:AB116" si="490">AA112/Z112*100</f>
        <v>#DIV/0!</v>
      </c>
      <c r="AC112" s="420">
        <f>AC113+AC114+AC115+AC116+AC117+AC118</f>
        <v>0</v>
      </c>
      <c r="AD112" s="420">
        <f>AD113+AD114+AD115+AD116+AD117+AD118</f>
        <v>0</v>
      </c>
      <c r="AE112" s="418" t="e">
        <f t="shared" ref="AE112:AE116" si="491">AD112/AC112*100</f>
        <v>#DIV/0!</v>
      </c>
      <c r="AF112" s="420">
        <f>AF113+AF114+AF115+AF116+AF117+AF118</f>
        <v>0</v>
      </c>
      <c r="AG112" s="420">
        <f>AG113+AG114+AG115+AG116+AG117+AG118</f>
        <v>0</v>
      </c>
      <c r="AH112" s="418" t="e">
        <f t="shared" ref="AH112:AH116" si="492">AG112/AF112*100</f>
        <v>#DIV/0!</v>
      </c>
      <c r="AI112" s="421">
        <f>AI113+AI114+AI115+AI116+AI117+AI118</f>
        <v>6093.1</v>
      </c>
      <c r="AJ112" s="420">
        <f>AJ113+AJ114+AJ115+AJ116+AJ117+AJ118</f>
        <v>6093.1</v>
      </c>
      <c r="AK112" s="417">
        <f t="shared" si="487"/>
        <v>1</v>
      </c>
      <c r="AL112" s="420">
        <f>AL113+AL114+AL115+AL116+AL117+AL118</f>
        <v>276.2</v>
      </c>
      <c r="AM112" s="420">
        <f>AM113+AM114+AM115+AM116+AM117+AM118</f>
        <v>276.2</v>
      </c>
      <c r="AN112" s="417">
        <f t="shared" ref="AN112" si="493">AM112/AL112</f>
        <v>1</v>
      </c>
      <c r="AO112" s="420">
        <f>AO113+AO114+AO115+AO116+AO117+AO118</f>
        <v>195.8</v>
      </c>
      <c r="AP112" s="420">
        <f>AP113+AP114+AP115+AP116+AP117+AP118</f>
        <v>161.69999999999999</v>
      </c>
      <c r="AQ112" s="417">
        <f t="shared" ref="AQ112:AQ113" si="494">AP112/AO112</f>
        <v>0.82584269662921339</v>
      </c>
      <c r="AR112" s="442" t="s">
        <v>486</v>
      </c>
    </row>
    <row r="113" spans="1:44" ht="63" customHeight="1">
      <c r="A113" s="697"/>
      <c r="B113" s="694"/>
      <c r="C113" s="700"/>
      <c r="D113" s="164" t="s">
        <v>37</v>
      </c>
      <c r="E113" s="211">
        <f t="shared" si="454"/>
        <v>4533.3</v>
      </c>
      <c r="F113" s="211">
        <f t="shared" si="455"/>
        <v>4533.3</v>
      </c>
      <c r="G113" s="269">
        <f t="shared" ref="G113:G118" si="495">F113/E113</f>
        <v>1</v>
      </c>
      <c r="H113" s="212">
        <f>H120+H127+H134+H141</f>
        <v>0</v>
      </c>
      <c r="I113" s="212">
        <f>I120+I127+I134+I141</f>
        <v>0</v>
      </c>
      <c r="J113" s="213" t="e">
        <f t="shared" si="456"/>
        <v>#DIV/0!</v>
      </c>
      <c r="K113" s="212">
        <f>K120+K127+K134+K141</f>
        <v>0</v>
      </c>
      <c r="L113" s="212">
        <f>L120+L127+L134+L141</f>
        <v>0</v>
      </c>
      <c r="M113" s="213" t="e">
        <f t="shared" si="479"/>
        <v>#DIV/0!</v>
      </c>
      <c r="N113" s="212">
        <f>N120+N127+N134+N141</f>
        <v>0</v>
      </c>
      <c r="O113" s="212">
        <f>O120+O127+O134+O141</f>
        <v>0</v>
      </c>
      <c r="P113" s="213" t="e">
        <f t="shared" si="480"/>
        <v>#DIV/0!</v>
      </c>
      <c r="Q113" s="212">
        <f>Q120+Q127+Q134+Q141</f>
        <v>0</v>
      </c>
      <c r="R113" s="212">
        <f>R120+R127+R134+R141</f>
        <v>0</v>
      </c>
      <c r="S113" s="213" t="e">
        <f t="shared" si="481"/>
        <v>#DIV/0!</v>
      </c>
      <c r="T113" s="212">
        <f>T120+T127+T134+T141</f>
        <v>0</v>
      </c>
      <c r="U113" s="212">
        <f>U120+U127+U134+U141</f>
        <v>0</v>
      </c>
      <c r="V113" s="213" t="e">
        <f t="shared" si="482"/>
        <v>#DIV/0!</v>
      </c>
      <c r="W113" s="212">
        <f>W120+W127+W134+W141</f>
        <v>0</v>
      </c>
      <c r="X113" s="212">
        <f>X120+X127+X134+X141</f>
        <v>0</v>
      </c>
      <c r="Y113" s="213" t="e">
        <f t="shared" si="483"/>
        <v>#DIV/0!</v>
      </c>
      <c r="Z113" s="212">
        <f>Z120+Z127+Z134+Z141</f>
        <v>0</v>
      </c>
      <c r="AA113" s="212">
        <f>AA120+AA127+AA134+AA141</f>
        <v>0</v>
      </c>
      <c r="AB113" s="213" t="e">
        <f t="shared" si="490"/>
        <v>#DIV/0!</v>
      </c>
      <c r="AC113" s="212">
        <f>AC120+AC127+AC134+AC141</f>
        <v>0</v>
      </c>
      <c r="AD113" s="212">
        <f>AD120+AD127+AD134+AD141</f>
        <v>0</v>
      </c>
      <c r="AE113" s="213" t="e">
        <f t="shared" si="491"/>
        <v>#DIV/0!</v>
      </c>
      <c r="AF113" s="212">
        <f>AF120+AF127+AF134+AF141</f>
        <v>0</v>
      </c>
      <c r="AG113" s="212">
        <f>AG120+AG127+AG134+AG141</f>
        <v>0</v>
      </c>
      <c r="AH113" s="213" t="e">
        <f t="shared" si="492"/>
        <v>#DIV/0!</v>
      </c>
      <c r="AI113" s="210">
        <f>AI120+AI127+AI134+AI141</f>
        <v>4455.1000000000004</v>
      </c>
      <c r="AJ113" s="212">
        <f>AJ120+AJ127+AJ134+AJ141</f>
        <v>4455.1000000000004</v>
      </c>
      <c r="AK113" s="269">
        <f t="shared" ref="AK113:AK118" si="496">AJ113/AI113</f>
        <v>1</v>
      </c>
      <c r="AL113" s="212">
        <f>AL120+AL127+AL134+AL141</f>
        <v>0</v>
      </c>
      <c r="AM113" s="212">
        <f>AM120+AM127+AM134+AM141</f>
        <v>0</v>
      </c>
      <c r="AN113" s="213" t="e">
        <f t="shared" ref="AN113:AN116" si="497">AM113/AL113*100</f>
        <v>#DIV/0!</v>
      </c>
      <c r="AO113" s="212">
        <f>AO120+AO127+AO134+AO141</f>
        <v>78.2</v>
      </c>
      <c r="AP113" s="212">
        <f>AP120+AP127+AP134+AP141</f>
        <v>78.2</v>
      </c>
      <c r="AQ113" s="269">
        <f t="shared" si="494"/>
        <v>1</v>
      </c>
      <c r="AR113" s="201" t="s">
        <v>479</v>
      </c>
    </row>
    <row r="114" spans="1:44" ht="126" customHeight="1">
      <c r="A114" s="697"/>
      <c r="B114" s="694"/>
      <c r="C114" s="700"/>
      <c r="D114" s="158" t="s">
        <v>2</v>
      </c>
      <c r="E114" s="211">
        <f t="shared" si="454"/>
        <v>2031.8</v>
      </c>
      <c r="F114" s="211">
        <f t="shared" si="455"/>
        <v>1997.7</v>
      </c>
      <c r="G114" s="278">
        <f t="shared" si="495"/>
        <v>0.98321685205236742</v>
      </c>
      <c r="H114" s="212">
        <f t="shared" ref="H114:I118" si="498">H121+H128+H135+H142</f>
        <v>0</v>
      </c>
      <c r="I114" s="212">
        <f t="shared" si="498"/>
        <v>0</v>
      </c>
      <c r="J114" s="213" t="e">
        <f t="shared" si="456"/>
        <v>#DIV/0!</v>
      </c>
      <c r="K114" s="212">
        <f t="shared" ref="K114:L114" si="499">K121+K128+K135+K142</f>
        <v>0</v>
      </c>
      <c r="L114" s="212">
        <f t="shared" si="499"/>
        <v>0</v>
      </c>
      <c r="M114" s="213" t="e">
        <f t="shared" si="479"/>
        <v>#DIV/0!</v>
      </c>
      <c r="N114" s="212">
        <f t="shared" ref="N114:O114" si="500">N121+N128+N135+N142</f>
        <v>0</v>
      </c>
      <c r="O114" s="212">
        <f t="shared" si="500"/>
        <v>0</v>
      </c>
      <c r="P114" s="213" t="e">
        <f t="shared" si="480"/>
        <v>#DIV/0!</v>
      </c>
      <c r="Q114" s="212">
        <f t="shared" ref="Q114:R114" si="501">Q121+Q128+Q135+Q142</f>
        <v>0</v>
      </c>
      <c r="R114" s="212">
        <f t="shared" si="501"/>
        <v>0</v>
      </c>
      <c r="S114" s="213" t="e">
        <f t="shared" si="481"/>
        <v>#DIV/0!</v>
      </c>
      <c r="T114" s="212">
        <f t="shared" ref="T114:U114" si="502">T121+T128+T135+T142</f>
        <v>0</v>
      </c>
      <c r="U114" s="212">
        <f t="shared" si="502"/>
        <v>0</v>
      </c>
      <c r="V114" s="213" t="e">
        <f t="shared" si="482"/>
        <v>#DIV/0!</v>
      </c>
      <c r="W114" s="212">
        <f t="shared" ref="W114:X114" si="503">W121+W128+W135+W142</f>
        <v>0</v>
      </c>
      <c r="X114" s="212">
        <f t="shared" si="503"/>
        <v>0</v>
      </c>
      <c r="Y114" s="213" t="e">
        <f t="shared" si="483"/>
        <v>#DIV/0!</v>
      </c>
      <c r="Z114" s="212">
        <f t="shared" ref="Z114:AA114" si="504">Z121+Z128+Z135+Z142</f>
        <v>0</v>
      </c>
      <c r="AA114" s="212">
        <f t="shared" si="504"/>
        <v>0</v>
      </c>
      <c r="AB114" s="213" t="e">
        <f t="shared" si="490"/>
        <v>#DIV/0!</v>
      </c>
      <c r="AC114" s="212">
        <f t="shared" ref="AC114:AD114" si="505">AC121+AC128+AC135+AC142</f>
        <v>0</v>
      </c>
      <c r="AD114" s="212">
        <f t="shared" si="505"/>
        <v>0</v>
      </c>
      <c r="AE114" s="213" t="e">
        <f t="shared" si="491"/>
        <v>#DIV/0!</v>
      </c>
      <c r="AF114" s="212">
        <f t="shared" ref="AF114:AG114" si="506">AF121+AF128+AF135+AF142</f>
        <v>0</v>
      </c>
      <c r="AG114" s="212">
        <f t="shared" si="506"/>
        <v>0</v>
      </c>
      <c r="AH114" s="213" t="e">
        <f t="shared" si="492"/>
        <v>#DIV/0!</v>
      </c>
      <c r="AI114" s="210">
        <f t="shared" ref="AI114:AJ114" si="507">AI121+AI128+AI135+AI142</f>
        <v>1638</v>
      </c>
      <c r="AJ114" s="212">
        <f t="shared" si="507"/>
        <v>1638</v>
      </c>
      <c r="AK114" s="269">
        <f t="shared" si="496"/>
        <v>1</v>
      </c>
      <c r="AL114" s="212">
        <f t="shared" ref="AL114:AM114" si="508">AL121+AL128+AL135+AL142</f>
        <v>276.2</v>
      </c>
      <c r="AM114" s="212">
        <f t="shared" si="508"/>
        <v>276.2</v>
      </c>
      <c r="AN114" s="269">
        <f t="shared" ref="AN114" si="509">AM114/AL114</f>
        <v>1</v>
      </c>
      <c r="AO114" s="212">
        <f t="shared" ref="AO114:AP114" si="510">AO121+AO128+AO135+AO142</f>
        <v>117.6</v>
      </c>
      <c r="AP114" s="212">
        <f t="shared" si="510"/>
        <v>83.5</v>
      </c>
      <c r="AQ114" s="269">
        <f t="shared" ref="AQ114" si="511">AP114/AO114</f>
        <v>0.71003401360544216</v>
      </c>
      <c r="AR114" s="492" t="s">
        <v>482</v>
      </c>
    </row>
    <row r="115" spans="1:44" ht="32.25" customHeight="1">
      <c r="A115" s="697"/>
      <c r="B115" s="694"/>
      <c r="C115" s="700"/>
      <c r="D115" s="158" t="s">
        <v>285</v>
      </c>
      <c r="E115" s="211">
        <f t="shared" si="454"/>
        <v>0</v>
      </c>
      <c r="F115" s="211">
        <f t="shared" si="455"/>
        <v>0</v>
      </c>
      <c r="G115" s="213" t="e">
        <f t="shared" si="495"/>
        <v>#DIV/0!</v>
      </c>
      <c r="H115" s="212">
        <f t="shared" si="498"/>
        <v>0</v>
      </c>
      <c r="I115" s="212">
        <f t="shared" si="498"/>
        <v>0</v>
      </c>
      <c r="J115" s="213" t="e">
        <f t="shared" si="456"/>
        <v>#DIV/0!</v>
      </c>
      <c r="K115" s="212">
        <f t="shared" ref="K115:L115" si="512">K122+K129+K136+K143</f>
        <v>0</v>
      </c>
      <c r="L115" s="212">
        <f t="shared" si="512"/>
        <v>0</v>
      </c>
      <c r="M115" s="213" t="e">
        <f t="shared" si="479"/>
        <v>#DIV/0!</v>
      </c>
      <c r="N115" s="212">
        <f t="shared" ref="N115:O115" si="513">N122+N129+N136+N143</f>
        <v>0</v>
      </c>
      <c r="O115" s="212">
        <f t="shared" si="513"/>
        <v>0</v>
      </c>
      <c r="P115" s="213" t="e">
        <f t="shared" si="480"/>
        <v>#DIV/0!</v>
      </c>
      <c r="Q115" s="212">
        <f t="shared" ref="Q115:R115" si="514">Q122+Q129+Q136+Q143</f>
        <v>0</v>
      </c>
      <c r="R115" s="212">
        <f t="shared" si="514"/>
        <v>0</v>
      </c>
      <c r="S115" s="213" t="e">
        <f t="shared" si="481"/>
        <v>#DIV/0!</v>
      </c>
      <c r="T115" s="212">
        <f t="shared" ref="T115:U115" si="515">T122+T129+T136+T143</f>
        <v>0</v>
      </c>
      <c r="U115" s="212">
        <f t="shared" si="515"/>
        <v>0</v>
      </c>
      <c r="V115" s="213" t="e">
        <f t="shared" si="482"/>
        <v>#DIV/0!</v>
      </c>
      <c r="W115" s="212">
        <f t="shared" ref="W115:X115" si="516">W122+W129+W136+W143</f>
        <v>0</v>
      </c>
      <c r="X115" s="212">
        <f t="shared" si="516"/>
        <v>0</v>
      </c>
      <c r="Y115" s="213" t="e">
        <f t="shared" si="483"/>
        <v>#DIV/0!</v>
      </c>
      <c r="Z115" s="212">
        <f t="shared" ref="Z115:AA115" si="517">Z122+Z129+Z136+Z143</f>
        <v>0</v>
      </c>
      <c r="AA115" s="212">
        <f t="shared" si="517"/>
        <v>0</v>
      </c>
      <c r="AB115" s="213" t="e">
        <f t="shared" si="490"/>
        <v>#DIV/0!</v>
      </c>
      <c r="AC115" s="212">
        <f t="shared" ref="AC115:AD115" si="518">AC122+AC129+AC136+AC143</f>
        <v>0</v>
      </c>
      <c r="AD115" s="212">
        <f t="shared" si="518"/>
        <v>0</v>
      </c>
      <c r="AE115" s="213" t="e">
        <f t="shared" si="491"/>
        <v>#DIV/0!</v>
      </c>
      <c r="AF115" s="212">
        <f t="shared" ref="AF115:AG115" si="519">AF122+AF129+AF136+AF143</f>
        <v>0</v>
      </c>
      <c r="AG115" s="212">
        <f t="shared" si="519"/>
        <v>0</v>
      </c>
      <c r="AH115" s="213" t="e">
        <f t="shared" si="492"/>
        <v>#DIV/0!</v>
      </c>
      <c r="AI115" s="210">
        <f>AI122+AI129+AI136+AI143</f>
        <v>0</v>
      </c>
      <c r="AJ115" s="212">
        <f t="shared" ref="AJ115" si="520">AJ122+AJ129+AJ136+AJ143</f>
        <v>0</v>
      </c>
      <c r="AK115" s="278" t="e">
        <f t="shared" si="496"/>
        <v>#DIV/0!</v>
      </c>
      <c r="AL115" s="212">
        <f t="shared" ref="AL115:AM115" si="521">AL122+AL129+AL136+AL143</f>
        <v>0</v>
      </c>
      <c r="AM115" s="212">
        <f t="shared" si="521"/>
        <v>0</v>
      </c>
      <c r="AN115" s="213" t="e">
        <f t="shared" si="497"/>
        <v>#DIV/0!</v>
      </c>
      <c r="AO115" s="212">
        <f t="shared" ref="AO115:AP115" si="522">AO122+AO129+AO136+AO143</f>
        <v>0</v>
      </c>
      <c r="AP115" s="212">
        <f t="shared" si="522"/>
        <v>0</v>
      </c>
      <c r="AQ115" s="390" t="e">
        <f t="shared" ref="AQ115:AQ116" si="523">AP115/AO115*100</f>
        <v>#DIV/0!</v>
      </c>
      <c r="AR115" s="201"/>
    </row>
    <row r="116" spans="1:44" ht="114" customHeight="1">
      <c r="A116" s="697"/>
      <c r="B116" s="694"/>
      <c r="C116" s="700"/>
      <c r="D116" s="158" t="s">
        <v>291</v>
      </c>
      <c r="E116" s="211">
        <f t="shared" si="454"/>
        <v>0</v>
      </c>
      <c r="F116" s="211">
        <f t="shared" si="455"/>
        <v>0</v>
      </c>
      <c r="G116" s="213" t="e">
        <f t="shared" si="495"/>
        <v>#DIV/0!</v>
      </c>
      <c r="H116" s="212"/>
      <c r="I116" s="212"/>
      <c r="J116" s="213" t="e">
        <f t="shared" si="456"/>
        <v>#DIV/0!</v>
      </c>
      <c r="K116" s="212"/>
      <c r="L116" s="212"/>
      <c r="M116" s="213" t="e">
        <f t="shared" si="479"/>
        <v>#DIV/0!</v>
      </c>
      <c r="N116" s="212"/>
      <c r="O116" s="212"/>
      <c r="P116" s="213" t="e">
        <f t="shared" si="480"/>
        <v>#DIV/0!</v>
      </c>
      <c r="Q116" s="212"/>
      <c r="R116" s="212"/>
      <c r="S116" s="213" t="e">
        <f t="shared" si="481"/>
        <v>#DIV/0!</v>
      </c>
      <c r="T116" s="212"/>
      <c r="U116" s="212"/>
      <c r="V116" s="213" t="e">
        <f t="shared" si="482"/>
        <v>#DIV/0!</v>
      </c>
      <c r="W116" s="212"/>
      <c r="X116" s="212"/>
      <c r="Y116" s="213" t="e">
        <f t="shared" si="483"/>
        <v>#DIV/0!</v>
      </c>
      <c r="Z116" s="212"/>
      <c r="AA116" s="212"/>
      <c r="AB116" s="213" t="e">
        <f t="shared" si="490"/>
        <v>#DIV/0!</v>
      </c>
      <c r="AC116" s="212"/>
      <c r="AD116" s="212"/>
      <c r="AE116" s="213" t="e">
        <f t="shared" si="491"/>
        <v>#DIV/0!</v>
      </c>
      <c r="AF116" s="212"/>
      <c r="AG116" s="212"/>
      <c r="AH116" s="213" t="e">
        <f t="shared" si="492"/>
        <v>#DIV/0!</v>
      </c>
      <c r="AI116" s="210"/>
      <c r="AJ116" s="212"/>
      <c r="AK116" s="278" t="e">
        <f t="shared" si="496"/>
        <v>#DIV/0!</v>
      </c>
      <c r="AL116" s="212"/>
      <c r="AM116" s="212"/>
      <c r="AN116" s="213" t="e">
        <f t="shared" si="497"/>
        <v>#DIV/0!</v>
      </c>
      <c r="AO116" s="212"/>
      <c r="AP116" s="212"/>
      <c r="AQ116" s="390" t="e">
        <f t="shared" si="523"/>
        <v>#DIV/0!</v>
      </c>
      <c r="AR116" s="201"/>
    </row>
    <row r="117" spans="1:44" ht="39" customHeight="1">
      <c r="A117" s="697"/>
      <c r="B117" s="694"/>
      <c r="C117" s="700"/>
      <c r="D117" s="158" t="s">
        <v>286</v>
      </c>
      <c r="E117" s="211">
        <f t="shared" si="454"/>
        <v>0</v>
      </c>
      <c r="F117" s="211">
        <f t="shared" si="455"/>
        <v>0</v>
      </c>
      <c r="G117" s="213" t="e">
        <f t="shared" si="495"/>
        <v>#DIV/0!</v>
      </c>
      <c r="H117" s="212">
        <f t="shared" si="498"/>
        <v>0</v>
      </c>
      <c r="I117" s="212">
        <f t="shared" si="498"/>
        <v>0</v>
      </c>
      <c r="J117" s="213" t="e">
        <f t="shared" si="456"/>
        <v>#DIV/0!</v>
      </c>
      <c r="K117" s="212">
        <f t="shared" ref="K117:L117" si="524">K381</f>
        <v>0</v>
      </c>
      <c r="L117" s="212">
        <f t="shared" si="524"/>
        <v>0</v>
      </c>
      <c r="M117" s="213" t="e">
        <f t="shared" ref="M117:M118" si="525">L117/K117*100</f>
        <v>#DIV/0!</v>
      </c>
      <c r="N117" s="212">
        <f t="shared" ref="N117:O117" si="526">N381</f>
        <v>0</v>
      </c>
      <c r="O117" s="212">
        <f t="shared" si="526"/>
        <v>0</v>
      </c>
      <c r="P117" s="213" t="e">
        <f t="shared" ref="P117:P118" si="527">O117/N117*100</f>
        <v>#DIV/0!</v>
      </c>
      <c r="Q117" s="212">
        <f t="shared" ref="Q117:R117" si="528">Q381</f>
        <v>0</v>
      </c>
      <c r="R117" s="212">
        <f t="shared" si="528"/>
        <v>0</v>
      </c>
      <c r="S117" s="213" t="e">
        <f t="shared" ref="S117:S118" si="529">R117/Q117*100</f>
        <v>#DIV/0!</v>
      </c>
      <c r="T117" s="212">
        <f t="shared" ref="T117:U117" si="530">T381</f>
        <v>0</v>
      </c>
      <c r="U117" s="212">
        <f t="shared" si="530"/>
        <v>0</v>
      </c>
      <c r="V117" s="213" t="e">
        <f t="shared" ref="V117:V118" si="531">U117/T117*100</f>
        <v>#DIV/0!</v>
      </c>
      <c r="W117" s="212">
        <f t="shared" ref="W117:X117" si="532">W381</f>
        <v>0</v>
      </c>
      <c r="X117" s="212">
        <f t="shared" si="532"/>
        <v>0</v>
      </c>
      <c r="Y117" s="213" t="e">
        <f t="shared" ref="Y117:Y118" si="533">X117/W117*100</f>
        <v>#DIV/0!</v>
      </c>
      <c r="Z117" s="212">
        <f t="shared" ref="Z117:AA117" si="534">Z381</f>
        <v>0</v>
      </c>
      <c r="AA117" s="212">
        <f t="shared" si="534"/>
        <v>0</v>
      </c>
      <c r="AB117" s="213" t="e">
        <f>AA117/Z117*100</f>
        <v>#DIV/0!</v>
      </c>
      <c r="AC117" s="212">
        <f t="shared" ref="AC117:AD117" si="535">AC381</f>
        <v>0</v>
      </c>
      <c r="AD117" s="212">
        <f t="shared" si="535"/>
        <v>0</v>
      </c>
      <c r="AE117" s="213" t="e">
        <f>AD117/AC117*100</f>
        <v>#DIV/0!</v>
      </c>
      <c r="AF117" s="212">
        <f t="shared" ref="AF117:AG117" si="536">AF381</f>
        <v>0</v>
      </c>
      <c r="AG117" s="212">
        <f t="shared" si="536"/>
        <v>0</v>
      </c>
      <c r="AH117" s="213" t="e">
        <f>AG117/AF117*100</f>
        <v>#DIV/0!</v>
      </c>
      <c r="AI117" s="210">
        <f t="shared" ref="AI117:AJ117" si="537">AI381</f>
        <v>0</v>
      </c>
      <c r="AJ117" s="212">
        <f t="shared" si="537"/>
        <v>0</v>
      </c>
      <c r="AK117" s="278" t="e">
        <f t="shared" si="496"/>
        <v>#DIV/0!</v>
      </c>
      <c r="AL117" s="212">
        <f t="shared" ref="AL117:AM117" si="538">AL381</f>
        <v>0</v>
      </c>
      <c r="AM117" s="212">
        <f t="shared" si="538"/>
        <v>0</v>
      </c>
      <c r="AN117" s="213" t="e">
        <f>AM117/AL117*100</f>
        <v>#DIV/0!</v>
      </c>
      <c r="AO117" s="212">
        <f t="shared" ref="AO117:AP117" si="539">AO381</f>
        <v>0</v>
      </c>
      <c r="AP117" s="212">
        <f t="shared" si="539"/>
        <v>0</v>
      </c>
      <c r="AQ117" s="390" t="e">
        <f t="shared" ref="AQ117:AQ118" si="540">AP117/AO117*100</f>
        <v>#DIV/0!</v>
      </c>
      <c r="AR117" s="201"/>
    </row>
    <row r="118" spans="1:44" ht="39.75" customHeight="1" thickBot="1">
      <c r="A118" s="698"/>
      <c r="B118" s="695"/>
      <c r="C118" s="701"/>
      <c r="D118" s="189" t="s">
        <v>43</v>
      </c>
      <c r="E118" s="366">
        <f t="shared" si="454"/>
        <v>0</v>
      </c>
      <c r="F118" s="366">
        <f t="shared" si="455"/>
        <v>0</v>
      </c>
      <c r="G118" s="365" t="e">
        <f t="shared" si="495"/>
        <v>#DIV/0!</v>
      </c>
      <c r="H118" s="370">
        <f t="shared" si="498"/>
        <v>0</v>
      </c>
      <c r="I118" s="370">
        <f t="shared" si="498"/>
        <v>0</v>
      </c>
      <c r="J118" s="365" t="e">
        <f t="shared" si="456"/>
        <v>#DIV/0!</v>
      </c>
      <c r="K118" s="370">
        <f t="shared" ref="K118:L118" si="541">K382</f>
        <v>0</v>
      </c>
      <c r="L118" s="370">
        <f t="shared" si="541"/>
        <v>0</v>
      </c>
      <c r="M118" s="365" t="e">
        <f t="shared" si="525"/>
        <v>#DIV/0!</v>
      </c>
      <c r="N118" s="370">
        <f t="shared" ref="N118:O118" si="542">N382</f>
        <v>0</v>
      </c>
      <c r="O118" s="370">
        <f t="shared" si="542"/>
        <v>0</v>
      </c>
      <c r="P118" s="365" t="e">
        <f t="shared" si="527"/>
        <v>#DIV/0!</v>
      </c>
      <c r="Q118" s="370">
        <f t="shared" ref="Q118:R118" si="543">Q382</f>
        <v>0</v>
      </c>
      <c r="R118" s="370">
        <f t="shared" si="543"/>
        <v>0</v>
      </c>
      <c r="S118" s="365" t="e">
        <f t="shared" si="529"/>
        <v>#DIV/0!</v>
      </c>
      <c r="T118" s="370">
        <f t="shared" ref="T118:U118" si="544">T382</f>
        <v>0</v>
      </c>
      <c r="U118" s="370">
        <f t="shared" si="544"/>
        <v>0</v>
      </c>
      <c r="V118" s="365" t="e">
        <f t="shared" si="531"/>
        <v>#DIV/0!</v>
      </c>
      <c r="W118" s="370">
        <f t="shared" ref="W118:X118" si="545">W382</f>
        <v>0</v>
      </c>
      <c r="X118" s="370">
        <f t="shared" si="545"/>
        <v>0</v>
      </c>
      <c r="Y118" s="365" t="e">
        <f t="shared" si="533"/>
        <v>#DIV/0!</v>
      </c>
      <c r="Z118" s="370">
        <f t="shared" ref="Z118:AA118" si="546">Z382</f>
        <v>0</v>
      </c>
      <c r="AA118" s="370">
        <f t="shared" si="546"/>
        <v>0</v>
      </c>
      <c r="AB118" s="365" t="e">
        <f t="shared" ref="AB118:AB182" si="547">AA118/Z118*100</f>
        <v>#DIV/0!</v>
      </c>
      <c r="AC118" s="370">
        <f t="shared" ref="AC118:AD118" si="548">AC382</f>
        <v>0</v>
      </c>
      <c r="AD118" s="370">
        <f t="shared" si="548"/>
        <v>0</v>
      </c>
      <c r="AE118" s="365" t="e">
        <f t="shared" ref="AE118:AE123" si="549">AD118/AC118*100</f>
        <v>#DIV/0!</v>
      </c>
      <c r="AF118" s="370">
        <f t="shared" ref="AF118:AG118" si="550">AF382</f>
        <v>0</v>
      </c>
      <c r="AG118" s="370">
        <f t="shared" si="550"/>
        <v>0</v>
      </c>
      <c r="AH118" s="365" t="e">
        <f t="shared" ref="AH118:AH123" si="551">AG118/AF118*100</f>
        <v>#DIV/0!</v>
      </c>
      <c r="AI118" s="368">
        <f t="shared" ref="AI118:AJ118" si="552">AI382</f>
        <v>0</v>
      </c>
      <c r="AJ118" s="370">
        <f t="shared" si="552"/>
        <v>0</v>
      </c>
      <c r="AK118" s="367" t="e">
        <f t="shared" si="496"/>
        <v>#DIV/0!</v>
      </c>
      <c r="AL118" s="370">
        <f t="shared" ref="AL118:AM118" si="553">AL382</f>
        <v>0</v>
      </c>
      <c r="AM118" s="370">
        <f t="shared" si="553"/>
        <v>0</v>
      </c>
      <c r="AN118" s="365" t="e">
        <f t="shared" ref="AN118:AN123" si="554">AM118/AL118*100</f>
        <v>#DIV/0!</v>
      </c>
      <c r="AO118" s="370">
        <f t="shared" ref="AO118:AP118" si="555">AO382</f>
        <v>0</v>
      </c>
      <c r="AP118" s="370">
        <f t="shared" si="555"/>
        <v>0</v>
      </c>
      <c r="AQ118" s="550" t="e">
        <f t="shared" si="540"/>
        <v>#DIV/0!</v>
      </c>
      <c r="AR118" s="225"/>
    </row>
    <row r="119" spans="1:44" ht="30" customHeight="1">
      <c r="A119" s="696" t="s">
        <v>308</v>
      </c>
      <c r="B119" s="775" t="s">
        <v>437</v>
      </c>
      <c r="C119" s="777"/>
      <c r="D119" s="226" t="s">
        <v>41</v>
      </c>
      <c r="E119" s="248">
        <f t="shared" si="454"/>
        <v>4533.3</v>
      </c>
      <c r="F119" s="248">
        <f t="shared" si="455"/>
        <v>4533.3</v>
      </c>
      <c r="G119" s="249">
        <f>F119/E119</f>
        <v>1</v>
      </c>
      <c r="H119" s="248">
        <f>H120+H121+H122+H123+H124+H125</f>
        <v>0</v>
      </c>
      <c r="I119" s="248">
        <f>I120+I121+I122+I123+I124+I125</f>
        <v>0</v>
      </c>
      <c r="J119" s="276" t="e">
        <f t="shared" si="456"/>
        <v>#DIV/0!</v>
      </c>
      <c r="K119" s="248">
        <f>K120+K121+K122+K123+K124+K125</f>
        <v>0</v>
      </c>
      <c r="L119" s="248">
        <f>L120+L121+L122+L123+L124+L125</f>
        <v>0</v>
      </c>
      <c r="M119" s="276" t="e">
        <f>L119/K119*100</f>
        <v>#DIV/0!</v>
      </c>
      <c r="N119" s="248">
        <f>N120+N121+N122+N123+N124+N125</f>
        <v>0</v>
      </c>
      <c r="O119" s="248">
        <f>O120+O121+O122+O123+O124+O125</f>
        <v>0</v>
      </c>
      <c r="P119" s="276" t="e">
        <f>O119/N119*100</f>
        <v>#DIV/0!</v>
      </c>
      <c r="Q119" s="248">
        <f>Q120+Q121+Q122+Q123+Q124+Q125</f>
        <v>0</v>
      </c>
      <c r="R119" s="248">
        <f>R120+R121+R122+R123+R124+R125</f>
        <v>0</v>
      </c>
      <c r="S119" s="276" t="e">
        <f>R119/Q119*100</f>
        <v>#DIV/0!</v>
      </c>
      <c r="T119" s="248">
        <f>T120+T121+T122+T123+T124+T125</f>
        <v>0</v>
      </c>
      <c r="U119" s="248">
        <f>U120+U121+U122+U123+U124+U125</f>
        <v>0</v>
      </c>
      <c r="V119" s="276" t="e">
        <f>U119/T119*100</f>
        <v>#DIV/0!</v>
      </c>
      <c r="W119" s="248">
        <f>W120+W121+W122+W123+W124+W125</f>
        <v>0</v>
      </c>
      <c r="X119" s="248">
        <f>X120+X121+X122+X123+X124+X125</f>
        <v>0</v>
      </c>
      <c r="Y119" s="276" t="e">
        <f>X119/W119*100</f>
        <v>#DIV/0!</v>
      </c>
      <c r="Z119" s="248">
        <f t="shared" ref="Z119" si="556">Z120+Z121+Z122+Z123+Z124+Z125</f>
        <v>0</v>
      </c>
      <c r="AA119" s="248">
        <f t="shared" ref="AA119" si="557">AA120+AA121+AA122+AA123+AA124+AA125</f>
        <v>0</v>
      </c>
      <c r="AB119" s="276" t="e">
        <f t="shared" si="547"/>
        <v>#DIV/0!</v>
      </c>
      <c r="AC119" s="248">
        <f t="shared" ref="AC119" si="558">AC120+AC121+AC122+AC123+AC124+AC125</f>
        <v>0</v>
      </c>
      <c r="AD119" s="248">
        <f t="shared" ref="AD119" si="559">AD120+AD121+AD122+AD123+AD124+AD125</f>
        <v>0</v>
      </c>
      <c r="AE119" s="276" t="e">
        <f t="shared" si="549"/>
        <v>#DIV/0!</v>
      </c>
      <c r="AF119" s="248">
        <f t="shared" ref="AF119" si="560">AF120+AF121+AF122+AF123+AF124+AF125</f>
        <v>0</v>
      </c>
      <c r="AG119" s="248">
        <f t="shared" ref="AG119" si="561">AG120+AG121+AG122+AG123+AG124+AG125</f>
        <v>0</v>
      </c>
      <c r="AH119" s="276" t="e">
        <f t="shared" si="551"/>
        <v>#DIV/0!</v>
      </c>
      <c r="AI119" s="277">
        <f t="shared" ref="AI119" si="562">AI120+AI121+AI122+AI123+AI124+AI125</f>
        <v>4455.1000000000004</v>
      </c>
      <c r="AJ119" s="248">
        <f t="shared" ref="AJ119" si="563">AJ120+AJ121+AJ122+AJ123+AJ124+AJ125</f>
        <v>4455.1000000000004</v>
      </c>
      <c r="AK119" s="249">
        <f>AJ119/AI119</f>
        <v>1</v>
      </c>
      <c r="AL119" s="248">
        <f t="shared" ref="AL119" si="564">AL120+AL121+AL122+AL123+AL124+AL125</f>
        <v>0</v>
      </c>
      <c r="AM119" s="248">
        <f t="shared" ref="AM119" si="565">AM120+AM121+AM122+AM123+AM124+AM125</f>
        <v>0</v>
      </c>
      <c r="AN119" s="276" t="e">
        <f t="shared" si="554"/>
        <v>#DIV/0!</v>
      </c>
      <c r="AO119" s="248">
        <f>AO120+AO121+AO122+AO123+AO124+AO125</f>
        <v>78.2</v>
      </c>
      <c r="AP119" s="248">
        <f>AP120+AP121+AP122+AP123+AP124+AP125</f>
        <v>78.2</v>
      </c>
      <c r="AQ119" s="269">
        <f t="shared" ref="AQ119" si="566">AP119/AO119</f>
        <v>1</v>
      </c>
      <c r="AR119" s="243" t="s">
        <v>480</v>
      </c>
    </row>
    <row r="120" spans="1:44" ht="62.25" customHeight="1">
      <c r="A120" s="697"/>
      <c r="B120" s="734"/>
      <c r="C120" s="778"/>
      <c r="D120" s="164" t="s">
        <v>37</v>
      </c>
      <c r="E120" s="211">
        <f t="shared" si="454"/>
        <v>4533.3</v>
      </c>
      <c r="F120" s="211">
        <f t="shared" si="455"/>
        <v>4533.3</v>
      </c>
      <c r="G120" s="269">
        <f t="shared" ref="G120:G125" si="567">F120/E120</f>
        <v>1</v>
      </c>
      <c r="H120" s="212"/>
      <c r="I120" s="212"/>
      <c r="J120" s="213" t="e">
        <f t="shared" si="456"/>
        <v>#DIV/0!</v>
      </c>
      <c r="K120" s="212"/>
      <c r="L120" s="212"/>
      <c r="M120" s="213" t="e">
        <f t="shared" ref="M120:M125" si="568">L120/K120*100</f>
        <v>#DIV/0!</v>
      </c>
      <c r="N120" s="212"/>
      <c r="O120" s="212"/>
      <c r="P120" s="213" t="e">
        <f t="shared" ref="P120:P125" si="569">O120/N120*100</f>
        <v>#DIV/0!</v>
      </c>
      <c r="Q120" s="212"/>
      <c r="R120" s="212"/>
      <c r="S120" s="213" t="e">
        <f t="shared" ref="S120:S125" si="570">R120/Q120*100</f>
        <v>#DIV/0!</v>
      </c>
      <c r="T120" s="212"/>
      <c r="U120" s="212"/>
      <c r="V120" s="213" t="e">
        <f t="shared" ref="V120:V125" si="571">U120/T120*100</f>
        <v>#DIV/0!</v>
      </c>
      <c r="W120" s="212"/>
      <c r="X120" s="212"/>
      <c r="Y120" s="213" t="e">
        <f t="shared" ref="Y120:Y125" si="572">X120/W120*100</f>
        <v>#DIV/0!</v>
      </c>
      <c r="Z120" s="212"/>
      <c r="AA120" s="212"/>
      <c r="AB120" s="213" t="e">
        <f t="shared" si="547"/>
        <v>#DIV/0!</v>
      </c>
      <c r="AC120" s="212"/>
      <c r="AD120" s="212"/>
      <c r="AE120" s="213" t="e">
        <f t="shared" si="549"/>
        <v>#DIV/0!</v>
      </c>
      <c r="AF120" s="212"/>
      <c r="AG120" s="212"/>
      <c r="AH120" s="213" t="e">
        <f t="shared" si="551"/>
        <v>#DIV/0!</v>
      </c>
      <c r="AI120" s="210">
        <v>4455.1000000000004</v>
      </c>
      <c r="AJ120" s="212">
        <v>4455.1000000000004</v>
      </c>
      <c r="AK120" s="269">
        <f t="shared" ref="AK120:AK125" si="573">AJ120/AI120</f>
        <v>1</v>
      </c>
      <c r="AL120" s="212"/>
      <c r="AM120" s="212"/>
      <c r="AN120" s="213" t="e">
        <f t="shared" si="554"/>
        <v>#DIV/0!</v>
      </c>
      <c r="AO120" s="212">
        <v>78.2</v>
      </c>
      <c r="AP120" s="212">
        <v>78.2</v>
      </c>
      <c r="AQ120" s="269">
        <f t="shared" ref="AQ120" si="574">AP120/AO120</f>
        <v>1</v>
      </c>
      <c r="AR120" s="201" t="s">
        <v>479</v>
      </c>
    </row>
    <row r="121" spans="1:44" ht="63.75" customHeight="1">
      <c r="A121" s="697"/>
      <c r="B121" s="734"/>
      <c r="C121" s="778"/>
      <c r="D121" s="165" t="s">
        <v>2</v>
      </c>
      <c r="E121" s="211">
        <f t="shared" si="454"/>
        <v>0</v>
      </c>
      <c r="F121" s="211">
        <f t="shared" si="455"/>
        <v>0</v>
      </c>
      <c r="G121" s="269" t="e">
        <f t="shared" si="567"/>
        <v>#DIV/0!</v>
      </c>
      <c r="H121" s="212"/>
      <c r="I121" s="212"/>
      <c r="J121" s="213" t="e">
        <f t="shared" si="456"/>
        <v>#DIV/0!</v>
      </c>
      <c r="K121" s="212"/>
      <c r="L121" s="212"/>
      <c r="M121" s="213" t="e">
        <f t="shared" si="568"/>
        <v>#DIV/0!</v>
      </c>
      <c r="N121" s="212"/>
      <c r="O121" s="212"/>
      <c r="P121" s="213" t="e">
        <f t="shared" si="569"/>
        <v>#DIV/0!</v>
      </c>
      <c r="Q121" s="212"/>
      <c r="R121" s="212"/>
      <c r="S121" s="213" t="e">
        <f t="shared" si="570"/>
        <v>#DIV/0!</v>
      </c>
      <c r="T121" s="212"/>
      <c r="U121" s="212"/>
      <c r="V121" s="213" t="e">
        <f t="shared" si="571"/>
        <v>#DIV/0!</v>
      </c>
      <c r="W121" s="212"/>
      <c r="X121" s="212"/>
      <c r="Y121" s="213" t="e">
        <f t="shared" si="572"/>
        <v>#DIV/0!</v>
      </c>
      <c r="Z121" s="212"/>
      <c r="AA121" s="212"/>
      <c r="AB121" s="213" t="e">
        <f t="shared" si="547"/>
        <v>#DIV/0!</v>
      </c>
      <c r="AC121" s="212"/>
      <c r="AD121" s="212"/>
      <c r="AE121" s="213" t="e">
        <f t="shared" si="549"/>
        <v>#DIV/0!</v>
      </c>
      <c r="AF121" s="212"/>
      <c r="AG121" s="212"/>
      <c r="AH121" s="213" t="e">
        <f t="shared" si="551"/>
        <v>#DIV/0!</v>
      </c>
      <c r="AI121" s="210"/>
      <c r="AJ121" s="212"/>
      <c r="AK121" s="278" t="e">
        <f t="shared" si="573"/>
        <v>#DIV/0!</v>
      </c>
      <c r="AL121" s="212"/>
      <c r="AM121" s="212"/>
      <c r="AN121" s="213" t="e">
        <f t="shared" si="554"/>
        <v>#DIV/0!</v>
      </c>
      <c r="AO121" s="212"/>
      <c r="AP121" s="212"/>
      <c r="AQ121" s="390" t="e">
        <f t="shared" ref="AQ121:AQ125" si="575">AP121/AO121*100</f>
        <v>#DIV/0!</v>
      </c>
      <c r="AR121" s="201"/>
    </row>
    <row r="122" spans="1:44" ht="24.75" customHeight="1">
      <c r="A122" s="697"/>
      <c r="B122" s="734"/>
      <c r="C122" s="778"/>
      <c r="D122" s="158" t="s">
        <v>285</v>
      </c>
      <c r="E122" s="211">
        <f t="shared" si="454"/>
        <v>0</v>
      </c>
      <c r="F122" s="211">
        <f t="shared" si="455"/>
        <v>0</v>
      </c>
      <c r="G122" s="269" t="e">
        <f t="shared" si="567"/>
        <v>#DIV/0!</v>
      </c>
      <c r="H122" s="212"/>
      <c r="I122" s="212"/>
      <c r="J122" s="213" t="e">
        <f t="shared" si="456"/>
        <v>#DIV/0!</v>
      </c>
      <c r="K122" s="212"/>
      <c r="L122" s="212"/>
      <c r="M122" s="213" t="e">
        <f t="shared" si="568"/>
        <v>#DIV/0!</v>
      </c>
      <c r="N122" s="212"/>
      <c r="O122" s="212"/>
      <c r="P122" s="213" t="e">
        <f t="shared" si="569"/>
        <v>#DIV/0!</v>
      </c>
      <c r="Q122" s="212"/>
      <c r="R122" s="212"/>
      <c r="S122" s="213" t="e">
        <f t="shared" si="570"/>
        <v>#DIV/0!</v>
      </c>
      <c r="T122" s="212"/>
      <c r="U122" s="212"/>
      <c r="V122" s="213" t="e">
        <f t="shared" si="571"/>
        <v>#DIV/0!</v>
      </c>
      <c r="W122" s="212"/>
      <c r="X122" s="212"/>
      <c r="Y122" s="213" t="e">
        <f t="shared" si="572"/>
        <v>#DIV/0!</v>
      </c>
      <c r="Z122" s="212"/>
      <c r="AA122" s="212"/>
      <c r="AB122" s="213" t="e">
        <f t="shared" si="547"/>
        <v>#DIV/0!</v>
      </c>
      <c r="AC122" s="212"/>
      <c r="AD122" s="212"/>
      <c r="AE122" s="213" t="e">
        <f t="shared" si="549"/>
        <v>#DIV/0!</v>
      </c>
      <c r="AF122" s="212"/>
      <c r="AG122" s="212"/>
      <c r="AH122" s="213" t="e">
        <f t="shared" si="551"/>
        <v>#DIV/0!</v>
      </c>
      <c r="AI122" s="210"/>
      <c r="AJ122" s="212"/>
      <c r="AK122" s="278" t="e">
        <f t="shared" si="573"/>
        <v>#DIV/0!</v>
      </c>
      <c r="AL122" s="212"/>
      <c r="AM122" s="212"/>
      <c r="AN122" s="213" t="e">
        <f t="shared" si="554"/>
        <v>#DIV/0!</v>
      </c>
      <c r="AO122" s="212"/>
      <c r="AP122" s="212"/>
      <c r="AQ122" s="390" t="e">
        <f t="shared" si="575"/>
        <v>#DIV/0!</v>
      </c>
      <c r="AR122" s="201"/>
    </row>
    <row r="123" spans="1:44" ht="117.75" customHeight="1">
      <c r="A123" s="697"/>
      <c r="B123" s="734"/>
      <c r="C123" s="778"/>
      <c r="D123" s="158" t="s">
        <v>291</v>
      </c>
      <c r="E123" s="211">
        <f t="shared" si="454"/>
        <v>0</v>
      </c>
      <c r="F123" s="211">
        <f t="shared" si="455"/>
        <v>0</v>
      </c>
      <c r="G123" s="269" t="e">
        <f t="shared" si="567"/>
        <v>#DIV/0!</v>
      </c>
      <c r="H123" s="212"/>
      <c r="I123" s="212"/>
      <c r="J123" s="213" t="e">
        <f t="shared" si="456"/>
        <v>#DIV/0!</v>
      </c>
      <c r="K123" s="212"/>
      <c r="L123" s="212"/>
      <c r="M123" s="213" t="e">
        <f t="shared" si="568"/>
        <v>#DIV/0!</v>
      </c>
      <c r="N123" s="212"/>
      <c r="O123" s="212"/>
      <c r="P123" s="213" t="e">
        <f t="shared" si="569"/>
        <v>#DIV/0!</v>
      </c>
      <c r="Q123" s="212"/>
      <c r="R123" s="212"/>
      <c r="S123" s="213" t="e">
        <f t="shared" si="570"/>
        <v>#DIV/0!</v>
      </c>
      <c r="T123" s="212"/>
      <c r="U123" s="212"/>
      <c r="V123" s="213" t="e">
        <f t="shared" si="571"/>
        <v>#DIV/0!</v>
      </c>
      <c r="W123" s="212"/>
      <c r="X123" s="212"/>
      <c r="Y123" s="213" t="e">
        <f t="shared" si="572"/>
        <v>#DIV/0!</v>
      </c>
      <c r="Z123" s="212"/>
      <c r="AA123" s="212"/>
      <c r="AB123" s="213" t="e">
        <f t="shared" si="547"/>
        <v>#DIV/0!</v>
      </c>
      <c r="AC123" s="212"/>
      <c r="AD123" s="212"/>
      <c r="AE123" s="213" t="e">
        <f t="shared" si="549"/>
        <v>#DIV/0!</v>
      </c>
      <c r="AF123" s="212"/>
      <c r="AG123" s="212"/>
      <c r="AH123" s="213" t="e">
        <f t="shared" si="551"/>
        <v>#DIV/0!</v>
      </c>
      <c r="AI123" s="210"/>
      <c r="AJ123" s="212"/>
      <c r="AK123" s="278" t="e">
        <f t="shared" si="573"/>
        <v>#DIV/0!</v>
      </c>
      <c r="AL123" s="212"/>
      <c r="AM123" s="212"/>
      <c r="AN123" s="213" t="e">
        <f t="shared" si="554"/>
        <v>#DIV/0!</v>
      </c>
      <c r="AO123" s="212"/>
      <c r="AP123" s="212"/>
      <c r="AQ123" s="390" t="e">
        <f t="shared" si="575"/>
        <v>#DIV/0!</v>
      </c>
      <c r="AR123" s="201"/>
    </row>
    <row r="124" spans="1:44" ht="39.75" customHeight="1">
      <c r="A124" s="697"/>
      <c r="B124" s="734"/>
      <c r="C124" s="778"/>
      <c r="D124" s="158" t="s">
        <v>286</v>
      </c>
      <c r="E124" s="211">
        <f t="shared" si="454"/>
        <v>0</v>
      </c>
      <c r="F124" s="211">
        <f t="shared" si="455"/>
        <v>0</v>
      </c>
      <c r="G124" s="269" t="e">
        <f t="shared" si="567"/>
        <v>#DIV/0!</v>
      </c>
      <c r="H124" s="212"/>
      <c r="I124" s="212"/>
      <c r="J124" s="213" t="e">
        <f t="shared" si="456"/>
        <v>#DIV/0!</v>
      </c>
      <c r="K124" s="212"/>
      <c r="L124" s="212"/>
      <c r="M124" s="213" t="e">
        <f t="shared" si="568"/>
        <v>#DIV/0!</v>
      </c>
      <c r="N124" s="212"/>
      <c r="O124" s="212"/>
      <c r="P124" s="213" t="e">
        <f t="shared" si="569"/>
        <v>#DIV/0!</v>
      </c>
      <c r="Q124" s="212"/>
      <c r="R124" s="212"/>
      <c r="S124" s="213" t="e">
        <f t="shared" si="570"/>
        <v>#DIV/0!</v>
      </c>
      <c r="T124" s="212"/>
      <c r="U124" s="212"/>
      <c r="V124" s="213" t="e">
        <f t="shared" si="571"/>
        <v>#DIV/0!</v>
      </c>
      <c r="W124" s="212"/>
      <c r="X124" s="212"/>
      <c r="Y124" s="213" t="e">
        <f t="shared" si="572"/>
        <v>#DIV/0!</v>
      </c>
      <c r="Z124" s="212"/>
      <c r="AA124" s="212"/>
      <c r="AB124" s="213" t="e">
        <f t="shared" si="547"/>
        <v>#DIV/0!</v>
      </c>
      <c r="AC124" s="212"/>
      <c r="AD124" s="212"/>
      <c r="AE124" s="213" t="e">
        <f>AD124/AC124*100</f>
        <v>#DIV/0!</v>
      </c>
      <c r="AF124" s="212"/>
      <c r="AG124" s="212"/>
      <c r="AH124" s="213" t="e">
        <f>AG124/AF124*100</f>
        <v>#DIV/0!</v>
      </c>
      <c r="AI124" s="210"/>
      <c r="AJ124" s="212"/>
      <c r="AK124" s="278" t="e">
        <f t="shared" si="573"/>
        <v>#DIV/0!</v>
      </c>
      <c r="AL124" s="212"/>
      <c r="AM124" s="212"/>
      <c r="AN124" s="213" t="e">
        <f>AM124/AL124*100</f>
        <v>#DIV/0!</v>
      </c>
      <c r="AO124" s="212"/>
      <c r="AP124" s="212"/>
      <c r="AQ124" s="390" t="e">
        <f t="shared" si="575"/>
        <v>#DIV/0!</v>
      </c>
      <c r="AR124" s="201"/>
    </row>
    <row r="125" spans="1:44" ht="42.75" customHeight="1" thickBot="1">
      <c r="A125" s="698"/>
      <c r="B125" s="735"/>
      <c r="C125" s="779"/>
      <c r="D125" s="189" t="s">
        <v>43</v>
      </c>
      <c r="E125" s="366">
        <f t="shared" si="454"/>
        <v>0</v>
      </c>
      <c r="F125" s="366">
        <f t="shared" si="455"/>
        <v>0</v>
      </c>
      <c r="G125" s="369" t="e">
        <f t="shared" si="567"/>
        <v>#DIV/0!</v>
      </c>
      <c r="H125" s="370"/>
      <c r="I125" s="370"/>
      <c r="J125" s="365" t="e">
        <f t="shared" si="456"/>
        <v>#DIV/0!</v>
      </c>
      <c r="K125" s="370"/>
      <c r="L125" s="370"/>
      <c r="M125" s="365" t="e">
        <f t="shared" si="568"/>
        <v>#DIV/0!</v>
      </c>
      <c r="N125" s="370"/>
      <c r="O125" s="370"/>
      <c r="P125" s="365" t="e">
        <f t="shared" si="569"/>
        <v>#DIV/0!</v>
      </c>
      <c r="Q125" s="370"/>
      <c r="R125" s="370"/>
      <c r="S125" s="365" t="e">
        <f t="shared" si="570"/>
        <v>#DIV/0!</v>
      </c>
      <c r="T125" s="370"/>
      <c r="U125" s="370"/>
      <c r="V125" s="365" t="e">
        <f t="shared" si="571"/>
        <v>#DIV/0!</v>
      </c>
      <c r="W125" s="370"/>
      <c r="X125" s="370"/>
      <c r="Y125" s="365" t="e">
        <f t="shared" si="572"/>
        <v>#DIV/0!</v>
      </c>
      <c r="Z125" s="370"/>
      <c r="AA125" s="370"/>
      <c r="AB125" s="365" t="e">
        <f t="shared" si="547"/>
        <v>#DIV/0!</v>
      </c>
      <c r="AC125" s="370"/>
      <c r="AD125" s="370"/>
      <c r="AE125" s="365" t="e">
        <f t="shared" ref="AE125:AE189" si="576">AD125/AC125*100</f>
        <v>#DIV/0!</v>
      </c>
      <c r="AF125" s="370"/>
      <c r="AG125" s="370"/>
      <c r="AH125" s="365" t="e">
        <f t="shared" ref="AH125:AH189" si="577">AG125/AF125*100</f>
        <v>#DIV/0!</v>
      </c>
      <c r="AI125" s="368"/>
      <c r="AJ125" s="370"/>
      <c r="AK125" s="367" t="e">
        <f t="shared" si="573"/>
        <v>#DIV/0!</v>
      </c>
      <c r="AL125" s="370"/>
      <c r="AM125" s="370"/>
      <c r="AN125" s="365" t="e">
        <f t="shared" ref="AN125:AN189" si="578">AM125/AL125*100</f>
        <v>#DIV/0!</v>
      </c>
      <c r="AO125" s="370"/>
      <c r="AP125" s="370"/>
      <c r="AQ125" s="550" t="e">
        <f t="shared" si="575"/>
        <v>#DIV/0!</v>
      </c>
      <c r="AR125" s="225"/>
    </row>
    <row r="126" spans="1:44" ht="27.75" customHeight="1">
      <c r="A126" s="696" t="s">
        <v>309</v>
      </c>
      <c r="B126" s="775" t="s">
        <v>424</v>
      </c>
      <c r="C126" s="777"/>
      <c r="D126" s="226" t="s">
        <v>41</v>
      </c>
      <c r="E126" s="248">
        <f t="shared" si="454"/>
        <v>274.8</v>
      </c>
      <c r="F126" s="248">
        <f t="shared" si="455"/>
        <v>274.8</v>
      </c>
      <c r="G126" s="249">
        <f>F126/E126</f>
        <v>1</v>
      </c>
      <c r="H126" s="248">
        <f>H127+H128+H129+H130+H131+H132</f>
        <v>0</v>
      </c>
      <c r="I126" s="248">
        <f>I127+I128+I129+I130+I131+I132</f>
        <v>0</v>
      </c>
      <c r="J126" s="276" t="e">
        <f t="shared" si="456"/>
        <v>#DIV/0!</v>
      </c>
      <c r="K126" s="248">
        <f>K127+K128+K129+K130+K131+K132</f>
        <v>0</v>
      </c>
      <c r="L126" s="248">
        <f>L127+L128+L129+L130+L131+L132</f>
        <v>0</v>
      </c>
      <c r="M126" s="276" t="e">
        <f>L126/K126*100</f>
        <v>#DIV/0!</v>
      </c>
      <c r="N126" s="248">
        <f>N127+N128+N129+N130+N131+N132</f>
        <v>0</v>
      </c>
      <c r="O126" s="248">
        <f>O127+O128+O129+O130+O131+O132</f>
        <v>0</v>
      </c>
      <c r="P126" s="276" t="e">
        <f>O126/N126*100</f>
        <v>#DIV/0!</v>
      </c>
      <c r="Q126" s="248">
        <f>Q127+Q128+Q129+Q130+Q131+Q132</f>
        <v>0</v>
      </c>
      <c r="R126" s="248">
        <f>R127+R128+R129+R130+R131+R132</f>
        <v>0</v>
      </c>
      <c r="S126" s="276" t="e">
        <f>R126/Q126*100</f>
        <v>#DIV/0!</v>
      </c>
      <c r="T126" s="248">
        <f>T127+T128+T129+T130+T131+T132</f>
        <v>0</v>
      </c>
      <c r="U126" s="248">
        <f>U127+U128+U129+U130+U131+U132</f>
        <v>0</v>
      </c>
      <c r="V126" s="276" t="e">
        <f>U126/T126*100</f>
        <v>#DIV/0!</v>
      </c>
      <c r="W126" s="248">
        <f>W127+W128+W129+W130+W131+W132</f>
        <v>0</v>
      </c>
      <c r="X126" s="248">
        <f>X127+X128+X129+X130+X131+X132</f>
        <v>0</v>
      </c>
      <c r="Y126" s="276" t="e">
        <f>X126/W126*100</f>
        <v>#DIV/0!</v>
      </c>
      <c r="Z126" s="248">
        <f t="shared" ref="Z126" si="579">Z127+Z128+Z129+Z130+Z131+Z132</f>
        <v>0</v>
      </c>
      <c r="AA126" s="248">
        <f t="shared" ref="AA126" si="580">AA127+AA128+AA129+AA130+AA131+AA132</f>
        <v>0</v>
      </c>
      <c r="AB126" s="276" t="e">
        <f t="shared" si="547"/>
        <v>#DIV/0!</v>
      </c>
      <c r="AC126" s="248">
        <f t="shared" ref="AC126" si="581">AC127+AC128+AC129+AC130+AC131+AC132</f>
        <v>0</v>
      </c>
      <c r="AD126" s="248">
        <f t="shared" ref="AD126" si="582">AD127+AD128+AD129+AD130+AD131+AD132</f>
        <v>0</v>
      </c>
      <c r="AE126" s="276" t="e">
        <f t="shared" si="576"/>
        <v>#DIV/0!</v>
      </c>
      <c r="AF126" s="248">
        <f t="shared" ref="AF126" si="583">AF127+AF128+AF129+AF130+AF131+AF132</f>
        <v>0</v>
      </c>
      <c r="AG126" s="248">
        <f t="shared" ref="AG126" si="584">AG127+AG128+AG129+AG130+AG131+AG132</f>
        <v>0</v>
      </c>
      <c r="AH126" s="276" t="e">
        <f t="shared" si="577"/>
        <v>#DIV/0!</v>
      </c>
      <c r="AI126" s="277">
        <f t="shared" ref="AI126" si="585">AI127+AI128+AI129+AI130+AI131+AI132</f>
        <v>274.8</v>
      </c>
      <c r="AJ126" s="248">
        <f t="shared" ref="AJ126" si="586">AJ127+AJ128+AJ129+AJ130+AJ131+AJ132</f>
        <v>274.8</v>
      </c>
      <c r="AK126" s="249">
        <f>AJ126/AI126</f>
        <v>1</v>
      </c>
      <c r="AL126" s="248">
        <f t="shared" ref="AL126" si="587">AL127+AL128+AL129+AL130+AL131+AL132</f>
        <v>0</v>
      </c>
      <c r="AM126" s="248">
        <f t="shared" ref="AM126" si="588">AM127+AM128+AM129+AM130+AM131+AM132</f>
        <v>0</v>
      </c>
      <c r="AN126" s="276" t="e">
        <f t="shared" si="578"/>
        <v>#DIV/0!</v>
      </c>
      <c r="AO126" s="248">
        <f>AO127+AO128+AO129+AO130+AO131+AO132</f>
        <v>0</v>
      </c>
      <c r="AP126" s="248">
        <f>AP127+AP128+AP129+AP130+AP131+AP132</f>
        <v>0</v>
      </c>
      <c r="AQ126" s="561" t="e">
        <f>AP126/AO126*100</f>
        <v>#DIV/0!</v>
      </c>
      <c r="AR126" s="200"/>
    </row>
    <row r="127" spans="1:44" ht="41.25" customHeight="1">
      <c r="A127" s="697"/>
      <c r="B127" s="734"/>
      <c r="C127" s="778"/>
      <c r="D127" s="164" t="s">
        <v>37</v>
      </c>
      <c r="E127" s="211">
        <f t="shared" si="454"/>
        <v>0</v>
      </c>
      <c r="F127" s="211">
        <f t="shared" si="455"/>
        <v>0</v>
      </c>
      <c r="G127" s="269" t="e">
        <f t="shared" ref="G127:G133" si="589">F127/E127</f>
        <v>#DIV/0!</v>
      </c>
      <c r="H127" s="212"/>
      <c r="I127" s="212"/>
      <c r="J127" s="213" t="e">
        <f t="shared" si="456"/>
        <v>#DIV/0!</v>
      </c>
      <c r="K127" s="212"/>
      <c r="L127" s="212"/>
      <c r="M127" s="213" t="e">
        <f t="shared" ref="M127:M132" si="590">L127/K127*100</f>
        <v>#DIV/0!</v>
      </c>
      <c r="N127" s="212"/>
      <c r="O127" s="212"/>
      <c r="P127" s="213" t="e">
        <f t="shared" ref="P127:P132" si="591">O127/N127*100</f>
        <v>#DIV/0!</v>
      </c>
      <c r="Q127" s="212"/>
      <c r="R127" s="212"/>
      <c r="S127" s="213" t="e">
        <f t="shared" ref="S127:S132" si="592">R127/Q127*100</f>
        <v>#DIV/0!</v>
      </c>
      <c r="T127" s="212"/>
      <c r="U127" s="212"/>
      <c r="V127" s="213" t="e">
        <f t="shared" ref="V127:V132" si="593">U127/T127*100</f>
        <v>#DIV/0!</v>
      </c>
      <c r="W127" s="212"/>
      <c r="X127" s="212"/>
      <c r="Y127" s="213" t="e">
        <f t="shared" ref="Y127:Y132" si="594">X127/W127*100</f>
        <v>#DIV/0!</v>
      </c>
      <c r="Z127" s="212"/>
      <c r="AA127" s="212"/>
      <c r="AB127" s="213" t="e">
        <f t="shared" si="547"/>
        <v>#DIV/0!</v>
      </c>
      <c r="AC127" s="212"/>
      <c r="AD127" s="212"/>
      <c r="AE127" s="213" t="e">
        <f t="shared" si="576"/>
        <v>#DIV/0!</v>
      </c>
      <c r="AF127" s="212"/>
      <c r="AG127" s="212"/>
      <c r="AH127" s="213" t="e">
        <f t="shared" si="577"/>
        <v>#DIV/0!</v>
      </c>
      <c r="AI127" s="210"/>
      <c r="AJ127" s="212"/>
      <c r="AK127" s="278" t="e">
        <f t="shared" ref="AK127:AK133" si="595">AJ127/AI127</f>
        <v>#DIV/0!</v>
      </c>
      <c r="AL127" s="212"/>
      <c r="AM127" s="212"/>
      <c r="AN127" s="213" t="e">
        <f t="shared" si="578"/>
        <v>#DIV/0!</v>
      </c>
      <c r="AO127" s="212"/>
      <c r="AP127" s="212"/>
      <c r="AQ127" s="390" t="e">
        <f t="shared" ref="AQ127:AQ132" si="596">AP127/AO127*100</f>
        <v>#DIV/0!</v>
      </c>
      <c r="AR127" s="201"/>
    </row>
    <row r="128" spans="1:44" ht="63.75" customHeight="1">
      <c r="A128" s="697"/>
      <c r="B128" s="734"/>
      <c r="C128" s="778"/>
      <c r="D128" s="165" t="s">
        <v>2</v>
      </c>
      <c r="E128" s="211">
        <f t="shared" si="454"/>
        <v>274.8</v>
      </c>
      <c r="F128" s="211">
        <f t="shared" si="455"/>
        <v>274.8</v>
      </c>
      <c r="G128" s="269">
        <f t="shared" si="589"/>
        <v>1</v>
      </c>
      <c r="H128" s="212"/>
      <c r="I128" s="212"/>
      <c r="J128" s="213" t="e">
        <f t="shared" si="456"/>
        <v>#DIV/0!</v>
      </c>
      <c r="K128" s="212"/>
      <c r="L128" s="212"/>
      <c r="M128" s="213" t="e">
        <f t="shared" si="590"/>
        <v>#DIV/0!</v>
      </c>
      <c r="N128" s="212"/>
      <c r="O128" s="212"/>
      <c r="P128" s="213" t="e">
        <f t="shared" si="591"/>
        <v>#DIV/0!</v>
      </c>
      <c r="Q128" s="212"/>
      <c r="R128" s="212"/>
      <c r="S128" s="213" t="e">
        <f t="shared" si="592"/>
        <v>#DIV/0!</v>
      </c>
      <c r="T128" s="212"/>
      <c r="U128" s="212"/>
      <c r="V128" s="213" t="e">
        <f t="shared" si="593"/>
        <v>#DIV/0!</v>
      </c>
      <c r="W128" s="212"/>
      <c r="X128" s="212"/>
      <c r="Y128" s="213" t="e">
        <f t="shared" si="594"/>
        <v>#DIV/0!</v>
      </c>
      <c r="Z128" s="212"/>
      <c r="AA128" s="212"/>
      <c r="AB128" s="213" t="e">
        <f t="shared" si="547"/>
        <v>#DIV/0!</v>
      </c>
      <c r="AC128" s="212"/>
      <c r="AD128" s="212"/>
      <c r="AE128" s="213" t="e">
        <f t="shared" si="576"/>
        <v>#DIV/0!</v>
      </c>
      <c r="AF128" s="212"/>
      <c r="AG128" s="212"/>
      <c r="AH128" s="213" t="e">
        <f t="shared" si="577"/>
        <v>#DIV/0!</v>
      </c>
      <c r="AI128" s="210">
        <v>274.8</v>
      </c>
      <c r="AJ128" s="212">
        <v>274.8</v>
      </c>
      <c r="AK128" s="269">
        <f t="shared" si="595"/>
        <v>1</v>
      </c>
      <c r="AL128" s="212"/>
      <c r="AM128" s="212"/>
      <c r="AN128" s="213" t="e">
        <f t="shared" si="578"/>
        <v>#DIV/0!</v>
      </c>
      <c r="AO128" s="212"/>
      <c r="AP128" s="212"/>
      <c r="AQ128" s="390" t="e">
        <f t="shared" si="596"/>
        <v>#DIV/0!</v>
      </c>
      <c r="AR128" s="201"/>
    </row>
    <row r="129" spans="1:45" ht="24.75" customHeight="1">
      <c r="A129" s="697"/>
      <c r="B129" s="734"/>
      <c r="C129" s="778"/>
      <c r="D129" s="158" t="s">
        <v>285</v>
      </c>
      <c r="E129" s="211">
        <f t="shared" si="454"/>
        <v>0</v>
      </c>
      <c r="F129" s="211">
        <f t="shared" si="455"/>
        <v>0</v>
      </c>
      <c r="G129" s="213" t="e">
        <f t="shared" si="589"/>
        <v>#DIV/0!</v>
      </c>
      <c r="H129" s="212"/>
      <c r="I129" s="212"/>
      <c r="J129" s="213" t="e">
        <f t="shared" si="456"/>
        <v>#DIV/0!</v>
      </c>
      <c r="K129" s="212"/>
      <c r="L129" s="212"/>
      <c r="M129" s="213" t="e">
        <f t="shared" si="590"/>
        <v>#DIV/0!</v>
      </c>
      <c r="N129" s="212"/>
      <c r="O129" s="212"/>
      <c r="P129" s="213" t="e">
        <f t="shared" si="591"/>
        <v>#DIV/0!</v>
      </c>
      <c r="Q129" s="212"/>
      <c r="R129" s="212"/>
      <c r="S129" s="213" t="e">
        <f t="shared" si="592"/>
        <v>#DIV/0!</v>
      </c>
      <c r="T129" s="212"/>
      <c r="U129" s="212"/>
      <c r="V129" s="213" t="e">
        <f t="shared" si="593"/>
        <v>#DIV/0!</v>
      </c>
      <c r="W129" s="212"/>
      <c r="X129" s="212"/>
      <c r="Y129" s="213" t="e">
        <f t="shared" si="594"/>
        <v>#DIV/0!</v>
      </c>
      <c r="Z129" s="212"/>
      <c r="AA129" s="212"/>
      <c r="AB129" s="213" t="e">
        <f t="shared" si="547"/>
        <v>#DIV/0!</v>
      </c>
      <c r="AC129" s="212"/>
      <c r="AD129" s="212"/>
      <c r="AE129" s="213" t="e">
        <f t="shared" si="576"/>
        <v>#DIV/0!</v>
      </c>
      <c r="AF129" s="212"/>
      <c r="AG129" s="212"/>
      <c r="AH129" s="213" t="e">
        <f t="shared" si="577"/>
        <v>#DIV/0!</v>
      </c>
      <c r="AI129" s="210"/>
      <c r="AJ129" s="212"/>
      <c r="AK129" s="278" t="e">
        <f t="shared" si="595"/>
        <v>#DIV/0!</v>
      </c>
      <c r="AL129" s="212"/>
      <c r="AM129" s="212"/>
      <c r="AN129" s="213" t="e">
        <f t="shared" si="578"/>
        <v>#DIV/0!</v>
      </c>
      <c r="AO129" s="212"/>
      <c r="AP129" s="212"/>
      <c r="AQ129" s="390" t="e">
        <f t="shared" si="596"/>
        <v>#DIV/0!</v>
      </c>
      <c r="AR129" s="201"/>
    </row>
    <row r="130" spans="1:45" ht="116.25" customHeight="1">
      <c r="A130" s="697"/>
      <c r="B130" s="734"/>
      <c r="C130" s="778"/>
      <c r="D130" s="158" t="s">
        <v>291</v>
      </c>
      <c r="E130" s="211">
        <f t="shared" si="454"/>
        <v>0</v>
      </c>
      <c r="F130" s="211">
        <f t="shared" si="455"/>
        <v>0</v>
      </c>
      <c r="G130" s="213" t="e">
        <f t="shared" si="589"/>
        <v>#DIV/0!</v>
      </c>
      <c r="H130" s="212"/>
      <c r="I130" s="212"/>
      <c r="J130" s="213" t="e">
        <f t="shared" si="456"/>
        <v>#DIV/0!</v>
      </c>
      <c r="K130" s="212"/>
      <c r="L130" s="212"/>
      <c r="M130" s="213" t="e">
        <f t="shared" si="590"/>
        <v>#DIV/0!</v>
      </c>
      <c r="N130" s="212"/>
      <c r="O130" s="212"/>
      <c r="P130" s="213" t="e">
        <f t="shared" si="591"/>
        <v>#DIV/0!</v>
      </c>
      <c r="Q130" s="212"/>
      <c r="R130" s="212"/>
      <c r="S130" s="213" t="e">
        <f t="shared" si="592"/>
        <v>#DIV/0!</v>
      </c>
      <c r="T130" s="212"/>
      <c r="U130" s="212"/>
      <c r="V130" s="213" t="e">
        <f t="shared" si="593"/>
        <v>#DIV/0!</v>
      </c>
      <c r="W130" s="212"/>
      <c r="X130" s="212"/>
      <c r="Y130" s="213" t="e">
        <f t="shared" si="594"/>
        <v>#DIV/0!</v>
      </c>
      <c r="Z130" s="212"/>
      <c r="AA130" s="212"/>
      <c r="AB130" s="213" t="e">
        <f t="shared" si="547"/>
        <v>#DIV/0!</v>
      </c>
      <c r="AC130" s="212"/>
      <c r="AD130" s="212"/>
      <c r="AE130" s="213" t="e">
        <f t="shared" si="576"/>
        <v>#DIV/0!</v>
      </c>
      <c r="AF130" s="212"/>
      <c r="AG130" s="212"/>
      <c r="AH130" s="213" t="e">
        <f t="shared" si="577"/>
        <v>#DIV/0!</v>
      </c>
      <c r="AI130" s="210"/>
      <c r="AJ130" s="212"/>
      <c r="AK130" s="278" t="e">
        <f t="shared" si="595"/>
        <v>#DIV/0!</v>
      </c>
      <c r="AL130" s="212"/>
      <c r="AM130" s="212"/>
      <c r="AN130" s="213" t="e">
        <f t="shared" si="578"/>
        <v>#DIV/0!</v>
      </c>
      <c r="AO130" s="212"/>
      <c r="AP130" s="212"/>
      <c r="AQ130" s="390" t="e">
        <f t="shared" si="596"/>
        <v>#DIV/0!</v>
      </c>
      <c r="AR130" s="201"/>
    </row>
    <row r="131" spans="1:45" ht="41.25" customHeight="1">
      <c r="A131" s="697"/>
      <c r="B131" s="734"/>
      <c r="C131" s="778"/>
      <c r="D131" s="158" t="s">
        <v>286</v>
      </c>
      <c r="E131" s="211">
        <f t="shared" si="454"/>
        <v>0</v>
      </c>
      <c r="F131" s="211">
        <f t="shared" si="455"/>
        <v>0</v>
      </c>
      <c r="G131" s="278" t="e">
        <f t="shared" si="589"/>
        <v>#DIV/0!</v>
      </c>
      <c r="H131" s="212"/>
      <c r="I131" s="212"/>
      <c r="J131" s="213" t="e">
        <f t="shared" si="456"/>
        <v>#DIV/0!</v>
      </c>
      <c r="K131" s="212"/>
      <c r="L131" s="212"/>
      <c r="M131" s="213" t="e">
        <f t="shared" si="590"/>
        <v>#DIV/0!</v>
      </c>
      <c r="N131" s="212"/>
      <c r="O131" s="212"/>
      <c r="P131" s="213" t="e">
        <f t="shared" si="591"/>
        <v>#DIV/0!</v>
      </c>
      <c r="Q131" s="212"/>
      <c r="R131" s="212"/>
      <c r="S131" s="213" t="e">
        <f t="shared" si="592"/>
        <v>#DIV/0!</v>
      </c>
      <c r="T131" s="212"/>
      <c r="U131" s="212"/>
      <c r="V131" s="213" t="e">
        <f t="shared" si="593"/>
        <v>#DIV/0!</v>
      </c>
      <c r="W131" s="212"/>
      <c r="X131" s="212"/>
      <c r="Y131" s="213" t="e">
        <f t="shared" si="594"/>
        <v>#DIV/0!</v>
      </c>
      <c r="Z131" s="212"/>
      <c r="AA131" s="212"/>
      <c r="AB131" s="213" t="e">
        <f t="shared" si="547"/>
        <v>#DIV/0!</v>
      </c>
      <c r="AC131" s="212"/>
      <c r="AD131" s="212"/>
      <c r="AE131" s="213" t="e">
        <f t="shared" si="576"/>
        <v>#DIV/0!</v>
      </c>
      <c r="AF131" s="212"/>
      <c r="AG131" s="212"/>
      <c r="AH131" s="213" t="e">
        <f t="shared" si="577"/>
        <v>#DIV/0!</v>
      </c>
      <c r="AI131" s="210"/>
      <c r="AJ131" s="212"/>
      <c r="AK131" s="278" t="e">
        <f t="shared" si="595"/>
        <v>#DIV/0!</v>
      </c>
      <c r="AL131" s="212"/>
      <c r="AM131" s="212"/>
      <c r="AN131" s="213" t="e">
        <f t="shared" si="578"/>
        <v>#DIV/0!</v>
      </c>
      <c r="AO131" s="212"/>
      <c r="AP131" s="212"/>
      <c r="AQ131" s="390" t="e">
        <f t="shared" si="596"/>
        <v>#DIV/0!</v>
      </c>
      <c r="AR131" s="201"/>
    </row>
    <row r="132" spans="1:45" ht="43.5" customHeight="1" thickBot="1">
      <c r="A132" s="776"/>
      <c r="B132" s="780"/>
      <c r="C132" s="781"/>
      <c r="D132" s="220" t="s">
        <v>43</v>
      </c>
      <c r="E132" s="399">
        <f t="shared" si="454"/>
        <v>0</v>
      </c>
      <c r="F132" s="399">
        <f t="shared" si="455"/>
        <v>0</v>
      </c>
      <c r="G132" s="405" t="e">
        <f t="shared" si="589"/>
        <v>#DIV/0!</v>
      </c>
      <c r="H132" s="386"/>
      <c r="I132" s="386"/>
      <c r="J132" s="385" t="e">
        <f t="shared" si="456"/>
        <v>#DIV/0!</v>
      </c>
      <c r="K132" s="386"/>
      <c r="L132" s="386"/>
      <c r="M132" s="385" t="e">
        <f t="shared" si="590"/>
        <v>#DIV/0!</v>
      </c>
      <c r="N132" s="386"/>
      <c r="O132" s="386"/>
      <c r="P132" s="385" t="e">
        <f t="shared" si="591"/>
        <v>#DIV/0!</v>
      </c>
      <c r="Q132" s="386"/>
      <c r="R132" s="386"/>
      <c r="S132" s="385" t="e">
        <f t="shared" si="592"/>
        <v>#DIV/0!</v>
      </c>
      <c r="T132" s="386"/>
      <c r="U132" s="386"/>
      <c r="V132" s="385" t="e">
        <f t="shared" si="593"/>
        <v>#DIV/0!</v>
      </c>
      <c r="W132" s="386"/>
      <c r="X132" s="386"/>
      <c r="Y132" s="385" t="e">
        <f t="shared" si="594"/>
        <v>#DIV/0!</v>
      </c>
      <c r="Z132" s="386"/>
      <c r="AA132" s="386"/>
      <c r="AB132" s="385" t="e">
        <f t="shared" si="547"/>
        <v>#DIV/0!</v>
      </c>
      <c r="AC132" s="386"/>
      <c r="AD132" s="386"/>
      <c r="AE132" s="385" t="e">
        <f t="shared" si="576"/>
        <v>#DIV/0!</v>
      </c>
      <c r="AF132" s="386"/>
      <c r="AG132" s="386"/>
      <c r="AH132" s="385" t="e">
        <f t="shared" si="577"/>
        <v>#DIV/0!</v>
      </c>
      <c r="AI132" s="387"/>
      <c r="AJ132" s="386"/>
      <c r="AK132" s="405" t="e">
        <f t="shared" si="595"/>
        <v>#DIV/0!</v>
      </c>
      <c r="AL132" s="386"/>
      <c r="AM132" s="386"/>
      <c r="AN132" s="385" t="e">
        <f t="shared" si="578"/>
        <v>#DIV/0!</v>
      </c>
      <c r="AO132" s="386"/>
      <c r="AP132" s="386"/>
      <c r="AQ132" s="556" t="e">
        <f t="shared" si="596"/>
        <v>#DIV/0!</v>
      </c>
      <c r="AR132" s="202"/>
    </row>
    <row r="133" spans="1:45" ht="24.75" customHeight="1">
      <c r="A133" s="732" t="s">
        <v>310</v>
      </c>
      <c r="B133" s="733" t="s">
        <v>423</v>
      </c>
      <c r="C133" s="841"/>
      <c r="D133" s="440" t="s">
        <v>41</v>
      </c>
      <c r="E133" s="420">
        <f t="shared" si="454"/>
        <v>797</v>
      </c>
      <c r="F133" s="420">
        <f t="shared" si="455"/>
        <v>797</v>
      </c>
      <c r="G133" s="417">
        <f t="shared" si="589"/>
        <v>1</v>
      </c>
      <c r="H133" s="420">
        <f>H134+H135+H136+H137+H138+H139</f>
        <v>0</v>
      </c>
      <c r="I133" s="420">
        <f>I134+I135+I136+I137+I138+I139</f>
        <v>0</v>
      </c>
      <c r="J133" s="418" t="e">
        <f t="shared" si="456"/>
        <v>#DIV/0!</v>
      </c>
      <c r="K133" s="420">
        <f>K134+K135+K136+K137+K138+K139</f>
        <v>0</v>
      </c>
      <c r="L133" s="420">
        <f>L134+L135+L136+L137+L138+L139</f>
        <v>0</v>
      </c>
      <c r="M133" s="418" t="e">
        <f>L133/K133*100</f>
        <v>#DIV/0!</v>
      </c>
      <c r="N133" s="420">
        <f>N134+N135+N136+N137+N138+N139</f>
        <v>0</v>
      </c>
      <c r="O133" s="420">
        <f>O134+O135+O136+O137+O138+O139</f>
        <v>0</v>
      </c>
      <c r="P133" s="418" t="e">
        <f>O133/N133*100</f>
        <v>#DIV/0!</v>
      </c>
      <c r="Q133" s="420">
        <f>Q134+Q135+Q136+Q137+Q138+Q139</f>
        <v>0</v>
      </c>
      <c r="R133" s="420">
        <f>R134+R135+R136+R137+R138+R139</f>
        <v>0</v>
      </c>
      <c r="S133" s="418" t="e">
        <f>R133/Q133*100</f>
        <v>#DIV/0!</v>
      </c>
      <c r="T133" s="420">
        <f>T134+T135+T136+T137+T138+T139</f>
        <v>0</v>
      </c>
      <c r="U133" s="420">
        <f>U134+U135+U136+U137+U138+U139</f>
        <v>0</v>
      </c>
      <c r="V133" s="418" t="e">
        <f>U133/T133*100</f>
        <v>#DIV/0!</v>
      </c>
      <c r="W133" s="420">
        <f>W134+W135+W136+W137+W138+W139</f>
        <v>0</v>
      </c>
      <c r="X133" s="420">
        <f>X134+X135+X136+X137+X138+X139</f>
        <v>0</v>
      </c>
      <c r="Y133" s="418" t="e">
        <f>X133/W133*100</f>
        <v>#DIV/0!</v>
      </c>
      <c r="Z133" s="420">
        <f t="shared" ref="Z133" si="597">Z134+Z135+Z136+Z137+Z138+Z139</f>
        <v>0</v>
      </c>
      <c r="AA133" s="420">
        <f t="shared" ref="AA133" si="598">AA134+AA135+AA136+AA137+AA138+AA139</f>
        <v>0</v>
      </c>
      <c r="AB133" s="418" t="e">
        <f t="shared" si="547"/>
        <v>#DIV/0!</v>
      </c>
      <c r="AC133" s="420">
        <f t="shared" ref="AC133" si="599">AC134+AC135+AC136+AC137+AC138+AC139</f>
        <v>0</v>
      </c>
      <c r="AD133" s="420">
        <f t="shared" ref="AD133" si="600">AD134+AD135+AD136+AD137+AD138+AD139</f>
        <v>0</v>
      </c>
      <c r="AE133" s="418" t="e">
        <f t="shared" si="576"/>
        <v>#DIV/0!</v>
      </c>
      <c r="AF133" s="420">
        <f t="shared" ref="AF133" si="601">AF134+AF135+AF136+AF137+AF138+AF139</f>
        <v>0</v>
      </c>
      <c r="AG133" s="420">
        <f t="shared" ref="AG133" si="602">AG134+AG135+AG136+AG137+AG138+AG139</f>
        <v>0</v>
      </c>
      <c r="AH133" s="418" t="e">
        <f t="shared" si="577"/>
        <v>#DIV/0!</v>
      </c>
      <c r="AI133" s="421">
        <f t="shared" ref="AI133" si="603">AI134+AI135+AI136+AI137+AI138+AI139</f>
        <v>557</v>
      </c>
      <c r="AJ133" s="420">
        <f t="shared" ref="AJ133" si="604">AJ134+AJ135+AJ136+AJ137+AJ138+AJ139</f>
        <v>557</v>
      </c>
      <c r="AK133" s="417">
        <f t="shared" si="595"/>
        <v>1</v>
      </c>
      <c r="AL133" s="420">
        <f t="shared" ref="AL133" si="605">AL134+AL135+AL136+AL137+AL138+AL139</f>
        <v>240</v>
      </c>
      <c r="AM133" s="420">
        <f t="shared" ref="AM133" si="606">AM134+AM135+AM136+AM137+AM138+AM139</f>
        <v>240</v>
      </c>
      <c r="AN133" s="417">
        <f t="shared" ref="AN133" si="607">AM133/AL133</f>
        <v>1</v>
      </c>
      <c r="AO133" s="420">
        <f>AO134+AO135+AO136+AO137+AO138+AO139</f>
        <v>0</v>
      </c>
      <c r="AP133" s="420">
        <f>AP134+AP135+AP136+AP137+AP138+AP139</f>
        <v>0</v>
      </c>
      <c r="AQ133" s="551" t="e">
        <f>AP133/AO133*100</f>
        <v>#DIV/0!</v>
      </c>
      <c r="AR133" s="441"/>
    </row>
    <row r="134" spans="1:45" ht="45" customHeight="1">
      <c r="A134" s="697"/>
      <c r="B134" s="734"/>
      <c r="C134" s="778"/>
      <c r="D134" s="164" t="s">
        <v>37</v>
      </c>
      <c r="E134" s="211">
        <f t="shared" si="454"/>
        <v>0</v>
      </c>
      <c r="F134" s="211">
        <f t="shared" si="455"/>
        <v>0</v>
      </c>
      <c r="G134" s="278" t="e">
        <f t="shared" ref="G134:G139" si="608">F134/E134</f>
        <v>#DIV/0!</v>
      </c>
      <c r="H134" s="212"/>
      <c r="I134" s="212"/>
      <c r="J134" s="213" t="e">
        <f t="shared" si="456"/>
        <v>#DIV/0!</v>
      </c>
      <c r="K134" s="212"/>
      <c r="L134" s="212"/>
      <c r="M134" s="213" t="e">
        <f t="shared" ref="M134:M139" si="609">L134/K134*100</f>
        <v>#DIV/0!</v>
      </c>
      <c r="N134" s="212"/>
      <c r="O134" s="212"/>
      <c r="P134" s="213" t="e">
        <f t="shared" ref="P134:P139" si="610">O134/N134*100</f>
        <v>#DIV/0!</v>
      </c>
      <c r="Q134" s="212"/>
      <c r="R134" s="212"/>
      <c r="S134" s="213" t="e">
        <f t="shared" ref="S134:S139" si="611">R134/Q134*100</f>
        <v>#DIV/0!</v>
      </c>
      <c r="T134" s="212"/>
      <c r="U134" s="212"/>
      <c r="V134" s="213" t="e">
        <f t="shared" ref="V134:V139" si="612">U134/T134*100</f>
        <v>#DIV/0!</v>
      </c>
      <c r="W134" s="212"/>
      <c r="X134" s="212"/>
      <c r="Y134" s="213" t="e">
        <f t="shared" ref="Y134:Y139" si="613">X134/W134*100</f>
        <v>#DIV/0!</v>
      </c>
      <c r="Z134" s="212"/>
      <c r="AA134" s="212"/>
      <c r="AB134" s="213" t="e">
        <f t="shared" si="547"/>
        <v>#DIV/0!</v>
      </c>
      <c r="AC134" s="212"/>
      <c r="AD134" s="212"/>
      <c r="AE134" s="213" t="e">
        <f t="shared" si="576"/>
        <v>#DIV/0!</v>
      </c>
      <c r="AF134" s="212"/>
      <c r="AG134" s="212"/>
      <c r="AH134" s="213" t="e">
        <f t="shared" si="577"/>
        <v>#DIV/0!</v>
      </c>
      <c r="AI134" s="210"/>
      <c r="AJ134" s="212"/>
      <c r="AK134" s="278" t="e">
        <f t="shared" ref="AK134:AK142" si="614">AJ134/AI134</f>
        <v>#DIV/0!</v>
      </c>
      <c r="AL134" s="212"/>
      <c r="AM134" s="212"/>
      <c r="AN134" s="213" t="e">
        <f t="shared" si="578"/>
        <v>#DIV/0!</v>
      </c>
      <c r="AO134" s="212"/>
      <c r="AP134" s="212"/>
      <c r="AQ134" s="390" t="e">
        <f t="shared" ref="AQ134:AQ139" si="615">AP134/AO134*100</f>
        <v>#DIV/0!</v>
      </c>
      <c r="AR134" s="201"/>
    </row>
    <row r="135" spans="1:45" ht="82.5" customHeight="1">
      <c r="A135" s="697"/>
      <c r="B135" s="734"/>
      <c r="C135" s="778"/>
      <c r="D135" s="165" t="s">
        <v>2</v>
      </c>
      <c r="E135" s="211">
        <f t="shared" si="454"/>
        <v>797</v>
      </c>
      <c r="F135" s="211">
        <f t="shared" si="455"/>
        <v>797</v>
      </c>
      <c r="G135" s="269">
        <f t="shared" si="608"/>
        <v>1</v>
      </c>
      <c r="H135" s="212"/>
      <c r="I135" s="212"/>
      <c r="J135" s="213" t="e">
        <f t="shared" si="456"/>
        <v>#DIV/0!</v>
      </c>
      <c r="K135" s="212"/>
      <c r="L135" s="212"/>
      <c r="M135" s="213" t="e">
        <f t="shared" si="609"/>
        <v>#DIV/0!</v>
      </c>
      <c r="N135" s="212"/>
      <c r="O135" s="212"/>
      <c r="P135" s="213" t="e">
        <f t="shared" si="610"/>
        <v>#DIV/0!</v>
      </c>
      <c r="Q135" s="212"/>
      <c r="R135" s="212"/>
      <c r="S135" s="213" t="e">
        <f t="shared" si="611"/>
        <v>#DIV/0!</v>
      </c>
      <c r="T135" s="212"/>
      <c r="U135" s="212"/>
      <c r="V135" s="213" t="e">
        <f t="shared" si="612"/>
        <v>#DIV/0!</v>
      </c>
      <c r="W135" s="212"/>
      <c r="X135" s="212"/>
      <c r="Y135" s="213" t="e">
        <f t="shared" si="613"/>
        <v>#DIV/0!</v>
      </c>
      <c r="Z135" s="212"/>
      <c r="AA135" s="212"/>
      <c r="AB135" s="213" t="e">
        <f t="shared" si="547"/>
        <v>#DIV/0!</v>
      </c>
      <c r="AC135" s="212"/>
      <c r="AD135" s="212"/>
      <c r="AE135" s="213" t="e">
        <f t="shared" si="576"/>
        <v>#DIV/0!</v>
      </c>
      <c r="AF135" s="212"/>
      <c r="AG135" s="212"/>
      <c r="AH135" s="213" t="e">
        <f t="shared" si="577"/>
        <v>#DIV/0!</v>
      </c>
      <c r="AI135" s="210">
        <v>557</v>
      </c>
      <c r="AJ135" s="212">
        <v>557</v>
      </c>
      <c r="AK135" s="269">
        <f t="shared" si="614"/>
        <v>1</v>
      </c>
      <c r="AL135" s="212">
        <v>240</v>
      </c>
      <c r="AM135" s="212">
        <v>240</v>
      </c>
      <c r="AN135" s="269">
        <f t="shared" ref="AN135" si="616">AM135/AL135</f>
        <v>1</v>
      </c>
      <c r="AO135" s="212"/>
      <c r="AP135" s="212"/>
      <c r="AQ135" s="390" t="e">
        <f t="shared" si="615"/>
        <v>#DIV/0!</v>
      </c>
      <c r="AR135" s="201"/>
    </row>
    <row r="136" spans="1:45" ht="28.5" customHeight="1">
      <c r="A136" s="697"/>
      <c r="B136" s="734"/>
      <c r="C136" s="778"/>
      <c r="D136" s="158" t="s">
        <v>285</v>
      </c>
      <c r="E136" s="211">
        <f t="shared" si="454"/>
        <v>0</v>
      </c>
      <c r="F136" s="211">
        <f t="shared" si="455"/>
        <v>0</v>
      </c>
      <c r="G136" s="278" t="e">
        <f t="shared" si="608"/>
        <v>#DIV/0!</v>
      </c>
      <c r="H136" s="212"/>
      <c r="I136" s="212"/>
      <c r="J136" s="213" t="e">
        <f t="shared" si="456"/>
        <v>#DIV/0!</v>
      </c>
      <c r="K136" s="212"/>
      <c r="L136" s="212"/>
      <c r="M136" s="213" t="e">
        <f t="shared" si="609"/>
        <v>#DIV/0!</v>
      </c>
      <c r="N136" s="212"/>
      <c r="O136" s="212"/>
      <c r="P136" s="213" t="e">
        <f t="shared" si="610"/>
        <v>#DIV/0!</v>
      </c>
      <c r="Q136" s="212"/>
      <c r="R136" s="212"/>
      <c r="S136" s="213" t="e">
        <f t="shared" si="611"/>
        <v>#DIV/0!</v>
      </c>
      <c r="T136" s="212"/>
      <c r="U136" s="212"/>
      <c r="V136" s="213" t="e">
        <f t="shared" si="612"/>
        <v>#DIV/0!</v>
      </c>
      <c r="W136" s="212"/>
      <c r="X136" s="212"/>
      <c r="Y136" s="213" t="e">
        <f t="shared" si="613"/>
        <v>#DIV/0!</v>
      </c>
      <c r="Z136" s="212"/>
      <c r="AA136" s="212"/>
      <c r="AB136" s="213" t="e">
        <f t="shared" si="547"/>
        <v>#DIV/0!</v>
      </c>
      <c r="AC136" s="212"/>
      <c r="AD136" s="212"/>
      <c r="AE136" s="213" t="e">
        <f t="shared" si="576"/>
        <v>#DIV/0!</v>
      </c>
      <c r="AF136" s="212"/>
      <c r="AG136" s="212"/>
      <c r="AH136" s="213" t="e">
        <f t="shared" si="577"/>
        <v>#DIV/0!</v>
      </c>
      <c r="AI136" s="210"/>
      <c r="AJ136" s="212"/>
      <c r="AK136" s="278" t="e">
        <f t="shared" si="614"/>
        <v>#DIV/0!</v>
      </c>
      <c r="AL136" s="212"/>
      <c r="AM136" s="212"/>
      <c r="AN136" s="213" t="e">
        <f t="shared" si="578"/>
        <v>#DIV/0!</v>
      </c>
      <c r="AO136" s="212"/>
      <c r="AP136" s="212"/>
      <c r="AQ136" s="390" t="e">
        <f t="shared" si="615"/>
        <v>#DIV/0!</v>
      </c>
      <c r="AR136" s="201"/>
    </row>
    <row r="137" spans="1:45" ht="63.75" customHeight="1">
      <c r="A137" s="697"/>
      <c r="B137" s="734"/>
      <c r="C137" s="778"/>
      <c r="D137" s="158" t="s">
        <v>291</v>
      </c>
      <c r="E137" s="211">
        <f t="shared" si="454"/>
        <v>0</v>
      </c>
      <c r="F137" s="211">
        <f t="shared" si="455"/>
        <v>0</v>
      </c>
      <c r="G137" s="278" t="e">
        <f t="shared" si="608"/>
        <v>#DIV/0!</v>
      </c>
      <c r="H137" s="212"/>
      <c r="I137" s="212"/>
      <c r="J137" s="213" t="e">
        <f t="shared" si="456"/>
        <v>#DIV/0!</v>
      </c>
      <c r="K137" s="212"/>
      <c r="L137" s="212"/>
      <c r="M137" s="213" t="e">
        <f t="shared" si="609"/>
        <v>#DIV/0!</v>
      </c>
      <c r="N137" s="212"/>
      <c r="O137" s="212"/>
      <c r="P137" s="213" t="e">
        <f t="shared" si="610"/>
        <v>#DIV/0!</v>
      </c>
      <c r="Q137" s="212"/>
      <c r="R137" s="212"/>
      <c r="S137" s="213" t="e">
        <f t="shared" si="611"/>
        <v>#DIV/0!</v>
      </c>
      <c r="T137" s="212"/>
      <c r="U137" s="212"/>
      <c r="V137" s="213" t="e">
        <f t="shared" si="612"/>
        <v>#DIV/0!</v>
      </c>
      <c r="W137" s="212"/>
      <c r="X137" s="212"/>
      <c r="Y137" s="213" t="e">
        <f t="shared" si="613"/>
        <v>#DIV/0!</v>
      </c>
      <c r="Z137" s="212"/>
      <c r="AA137" s="212"/>
      <c r="AB137" s="213" t="e">
        <f t="shared" si="547"/>
        <v>#DIV/0!</v>
      </c>
      <c r="AC137" s="212"/>
      <c r="AD137" s="212"/>
      <c r="AE137" s="213" t="e">
        <f t="shared" si="576"/>
        <v>#DIV/0!</v>
      </c>
      <c r="AF137" s="212"/>
      <c r="AG137" s="212"/>
      <c r="AH137" s="213" t="e">
        <f t="shared" si="577"/>
        <v>#DIV/0!</v>
      </c>
      <c r="AI137" s="210"/>
      <c r="AJ137" s="212"/>
      <c r="AK137" s="278" t="e">
        <f t="shared" si="614"/>
        <v>#DIV/0!</v>
      </c>
      <c r="AL137" s="212"/>
      <c r="AM137" s="212"/>
      <c r="AN137" s="213" t="e">
        <f t="shared" si="578"/>
        <v>#DIV/0!</v>
      </c>
      <c r="AO137" s="212"/>
      <c r="AP137" s="212"/>
      <c r="AQ137" s="390" t="e">
        <f t="shared" si="615"/>
        <v>#DIV/0!</v>
      </c>
      <c r="AR137" s="201"/>
    </row>
    <row r="138" spans="1:45" ht="42.75" customHeight="1">
      <c r="A138" s="697"/>
      <c r="B138" s="734"/>
      <c r="C138" s="778"/>
      <c r="D138" s="158" t="s">
        <v>286</v>
      </c>
      <c r="E138" s="211">
        <f t="shared" si="454"/>
        <v>0</v>
      </c>
      <c r="F138" s="211">
        <f t="shared" si="455"/>
        <v>0</v>
      </c>
      <c r="G138" s="278" t="e">
        <f t="shared" si="608"/>
        <v>#DIV/0!</v>
      </c>
      <c r="H138" s="212"/>
      <c r="I138" s="212"/>
      <c r="J138" s="213" t="e">
        <f t="shared" si="456"/>
        <v>#DIV/0!</v>
      </c>
      <c r="K138" s="212"/>
      <c r="L138" s="212"/>
      <c r="M138" s="213" t="e">
        <f t="shared" si="609"/>
        <v>#DIV/0!</v>
      </c>
      <c r="N138" s="212"/>
      <c r="O138" s="212"/>
      <c r="P138" s="213" t="e">
        <f t="shared" si="610"/>
        <v>#DIV/0!</v>
      </c>
      <c r="Q138" s="212"/>
      <c r="R138" s="212"/>
      <c r="S138" s="213" t="e">
        <f t="shared" si="611"/>
        <v>#DIV/0!</v>
      </c>
      <c r="T138" s="212"/>
      <c r="U138" s="212"/>
      <c r="V138" s="213" t="e">
        <f t="shared" si="612"/>
        <v>#DIV/0!</v>
      </c>
      <c r="W138" s="212"/>
      <c r="X138" s="212"/>
      <c r="Y138" s="213" t="e">
        <f t="shared" si="613"/>
        <v>#DIV/0!</v>
      </c>
      <c r="Z138" s="212"/>
      <c r="AA138" s="212"/>
      <c r="AB138" s="213" t="e">
        <f t="shared" si="547"/>
        <v>#DIV/0!</v>
      </c>
      <c r="AC138" s="212"/>
      <c r="AD138" s="212"/>
      <c r="AE138" s="213" t="e">
        <f t="shared" si="576"/>
        <v>#DIV/0!</v>
      </c>
      <c r="AF138" s="212"/>
      <c r="AG138" s="212"/>
      <c r="AH138" s="213" t="e">
        <f t="shared" si="577"/>
        <v>#DIV/0!</v>
      </c>
      <c r="AI138" s="210"/>
      <c r="AJ138" s="212"/>
      <c r="AK138" s="278" t="e">
        <f t="shared" si="614"/>
        <v>#DIV/0!</v>
      </c>
      <c r="AL138" s="212"/>
      <c r="AM138" s="212"/>
      <c r="AN138" s="213" t="e">
        <f t="shared" si="578"/>
        <v>#DIV/0!</v>
      </c>
      <c r="AO138" s="212"/>
      <c r="AP138" s="212"/>
      <c r="AQ138" s="390" t="e">
        <f t="shared" si="615"/>
        <v>#DIV/0!</v>
      </c>
      <c r="AR138" s="201"/>
    </row>
    <row r="139" spans="1:45" ht="47.25" customHeight="1" thickBot="1">
      <c r="A139" s="698"/>
      <c r="B139" s="735"/>
      <c r="C139" s="779"/>
      <c r="D139" s="189" t="s">
        <v>43</v>
      </c>
      <c r="E139" s="366">
        <f t="shared" si="454"/>
        <v>0</v>
      </c>
      <c r="F139" s="366">
        <f t="shared" si="455"/>
        <v>0</v>
      </c>
      <c r="G139" s="367" t="e">
        <f t="shared" si="608"/>
        <v>#DIV/0!</v>
      </c>
      <c r="H139" s="370"/>
      <c r="I139" s="370"/>
      <c r="J139" s="365" t="e">
        <f t="shared" si="456"/>
        <v>#DIV/0!</v>
      </c>
      <c r="K139" s="370"/>
      <c r="L139" s="370"/>
      <c r="M139" s="365" t="e">
        <f t="shared" si="609"/>
        <v>#DIV/0!</v>
      </c>
      <c r="N139" s="370"/>
      <c r="O139" s="370"/>
      <c r="P139" s="365" t="e">
        <f t="shared" si="610"/>
        <v>#DIV/0!</v>
      </c>
      <c r="Q139" s="370"/>
      <c r="R139" s="370"/>
      <c r="S139" s="365" t="e">
        <f t="shared" si="611"/>
        <v>#DIV/0!</v>
      </c>
      <c r="T139" s="370"/>
      <c r="U139" s="370"/>
      <c r="V139" s="365" t="e">
        <f t="shared" si="612"/>
        <v>#DIV/0!</v>
      </c>
      <c r="W139" s="370"/>
      <c r="X139" s="370"/>
      <c r="Y139" s="365" t="e">
        <f t="shared" si="613"/>
        <v>#DIV/0!</v>
      </c>
      <c r="Z139" s="370"/>
      <c r="AA139" s="370"/>
      <c r="AB139" s="365" t="e">
        <f t="shared" si="547"/>
        <v>#DIV/0!</v>
      </c>
      <c r="AC139" s="370"/>
      <c r="AD139" s="370"/>
      <c r="AE139" s="365" t="e">
        <f t="shared" si="576"/>
        <v>#DIV/0!</v>
      </c>
      <c r="AF139" s="370"/>
      <c r="AG139" s="370"/>
      <c r="AH139" s="365" t="e">
        <f t="shared" si="577"/>
        <v>#DIV/0!</v>
      </c>
      <c r="AI139" s="368"/>
      <c r="AJ139" s="370"/>
      <c r="AK139" s="367" t="e">
        <f t="shared" si="614"/>
        <v>#DIV/0!</v>
      </c>
      <c r="AL139" s="370"/>
      <c r="AM139" s="370"/>
      <c r="AN139" s="365" t="e">
        <f t="shared" si="578"/>
        <v>#DIV/0!</v>
      </c>
      <c r="AO139" s="370"/>
      <c r="AP139" s="370"/>
      <c r="AQ139" s="550" t="e">
        <f t="shared" si="615"/>
        <v>#DIV/0!</v>
      </c>
      <c r="AR139" s="205"/>
    </row>
    <row r="140" spans="1:45" ht="25.5" customHeight="1">
      <c r="A140" s="832" t="s">
        <v>311</v>
      </c>
      <c r="B140" s="835" t="s">
        <v>436</v>
      </c>
      <c r="C140" s="838"/>
      <c r="D140" s="272" t="s">
        <v>41</v>
      </c>
      <c r="E140" s="277">
        <f t="shared" si="454"/>
        <v>960.00000000000011</v>
      </c>
      <c r="F140" s="277">
        <f t="shared" si="455"/>
        <v>925.90000000000009</v>
      </c>
      <c r="G140" s="400">
        <f>F140/E140</f>
        <v>0.96447916666666667</v>
      </c>
      <c r="H140" s="277">
        <f>H141+H142+H143+H144+H145+H146</f>
        <v>0</v>
      </c>
      <c r="I140" s="277">
        <f>I141+I142+I143+I144+I145+I146</f>
        <v>0</v>
      </c>
      <c r="J140" s="341" t="e">
        <f t="shared" si="456"/>
        <v>#DIV/0!</v>
      </c>
      <c r="K140" s="277">
        <f>K141+K142+K143+K144+K145+K146</f>
        <v>0</v>
      </c>
      <c r="L140" s="277">
        <f>L141+L142+L143+L144+L145+L146</f>
        <v>0</v>
      </c>
      <c r="M140" s="341" t="e">
        <f>L140/K140*100</f>
        <v>#DIV/0!</v>
      </c>
      <c r="N140" s="277">
        <f>N141+N142+N143+N144+N145+N146</f>
        <v>0</v>
      </c>
      <c r="O140" s="277">
        <f>O141+O142+O143+O144+O145+O146</f>
        <v>0</v>
      </c>
      <c r="P140" s="341" t="e">
        <f>O140/N140*100</f>
        <v>#DIV/0!</v>
      </c>
      <c r="Q140" s="277">
        <f>Q141+Q142+Q143+Q144+Q145+Q146</f>
        <v>0</v>
      </c>
      <c r="R140" s="277">
        <f>R141+R142+R143+R144+R145+R146</f>
        <v>0</v>
      </c>
      <c r="S140" s="341" t="e">
        <f>R140/Q140*100</f>
        <v>#DIV/0!</v>
      </c>
      <c r="T140" s="277">
        <f>T141+T142+T143+T144+T145+T146</f>
        <v>0</v>
      </c>
      <c r="U140" s="277">
        <f>U141+U142+U143+U144+U145+U146</f>
        <v>0</v>
      </c>
      <c r="V140" s="341" t="e">
        <f>U140/T140*100</f>
        <v>#DIV/0!</v>
      </c>
      <c r="W140" s="277">
        <f>W141+W142+W143+W144+W145+W146</f>
        <v>0</v>
      </c>
      <c r="X140" s="277">
        <f>X141+X142+X143+X144+X145+X146</f>
        <v>0</v>
      </c>
      <c r="Y140" s="341" t="e">
        <f>X140/W140*100</f>
        <v>#DIV/0!</v>
      </c>
      <c r="Z140" s="277">
        <f t="shared" ref="Z140" si="617">Z141+Z142+Z143+Z144+Z145+Z146</f>
        <v>0</v>
      </c>
      <c r="AA140" s="277">
        <f t="shared" ref="AA140" si="618">AA141+AA142+AA143+AA144+AA145+AA146</f>
        <v>0</v>
      </c>
      <c r="AB140" s="341" t="e">
        <f t="shared" si="547"/>
        <v>#DIV/0!</v>
      </c>
      <c r="AC140" s="277">
        <f t="shared" ref="AC140" si="619">AC141+AC142+AC143+AC144+AC145+AC146</f>
        <v>0</v>
      </c>
      <c r="AD140" s="277">
        <f t="shared" ref="AD140" si="620">AD141+AD142+AD143+AD144+AD145+AD146</f>
        <v>0</v>
      </c>
      <c r="AE140" s="341" t="e">
        <f t="shared" si="576"/>
        <v>#DIV/0!</v>
      </c>
      <c r="AF140" s="277">
        <f t="shared" ref="AF140" si="621">AF141+AF142+AF143+AF144+AF145+AF146</f>
        <v>0</v>
      </c>
      <c r="AG140" s="277">
        <f t="shared" ref="AG140" si="622">AG141+AG142+AG143+AG144+AG145+AG146</f>
        <v>0</v>
      </c>
      <c r="AH140" s="341" t="e">
        <f t="shared" si="577"/>
        <v>#DIV/0!</v>
      </c>
      <c r="AI140" s="277">
        <f t="shared" ref="AI140" si="623">AI141+AI142+AI143+AI144+AI145+AI146</f>
        <v>806.2</v>
      </c>
      <c r="AJ140" s="277">
        <f t="shared" ref="AJ140" si="624">AJ141+AJ142+AJ143+AJ144+AJ145+AJ146</f>
        <v>806.2</v>
      </c>
      <c r="AK140" s="489">
        <f t="shared" si="614"/>
        <v>1</v>
      </c>
      <c r="AL140" s="277">
        <f t="shared" ref="AL140" si="625">AL141+AL142+AL143+AL144+AL145+AL146</f>
        <v>36.200000000000003</v>
      </c>
      <c r="AM140" s="277">
        <f t="shared" ref="AM140" si="626">AM141+AM142+AM143+AM144+AM145+AM146</f>
        <v>36.200000000000003</v>
      </c>
      <c r="AN140" s="489">
        <f t="shared" ref="AN140" si="627">AM140/AL140</f>
        <v>1</v>
      </c>
      <c r="AO140" s="277">
        <f>AO141+AO142+AO143+AO144+AO145+AO146</f>
        <v>117.6</v>
      </c>
      <c r="AP140" s="277">
        <f>AP141+AP142+AP143+AP144+AP145+AP146</f>
        <v>83.5</v>
      </c>
      <c r="AQ140" s="490">
        <v>0.70699999999999996</v>
      </c>
      <c r="AR140" s="274" t="s">
        <v>481</v>
      </c>
      <c r="AS140" s="500"/>
    </row>
    <row r="141" spans="1:45" ht="39" customHeight="1">
      <c r="A141" s="833"/>
      <c r="B141" s="836"/>
      <c r="C141" s="839"/>
      <c r="D141" s="491" t="s">
        <v>37</v>
      </c>
      <c r="E141" s="381">
        <f t="shared" si="454"/>
        <v>0</v>
      </c>
      <c r="F141" s="381">
        <f t="shared" si="455"/>
        <v>0</v>
      </c>
      <c r="G141" s="490" t="e">
        <f t="shared" ref="G141:G146" si="628">F141/E141</f>
        <v>#DIV/0!</v>
      </c>
      <c r="H141" s="210"/>
      <c r="I141" s="210"/>
      <c r="J141" s="379" t="e">
        <f t="shared" si="456"/>
        <v>#DIV/0!</v>
      </c>
      <c r="K141" s="210"/>
      <c r="L141" s="210"/>
      <c r="M141" s="379" t="e">
        <f t="shared" ref="M141:M146" si="629">L141/K141*100</f>
        <v>#DIV/0!</v>
      </c>
      <c r="N141" s="210"/>
      <c r="O141" s="210"/>
      <c r="P141" s="379" t="e">
        <f t="shared" ref="P141:P146" si="630">O141/N141*100</f>
        <v>#DIV/0!</v>
      </c>
      <c r="Q141" s="210"/>
      <c r="R141" s="210"/>
      <c r="S141" s="379" t="e">
        <f t="shared" ref="S141:S146" si="631">R141/Q141*100</f>
        <v>#DIV/0!</v>
      </c>
      <c r="T141" s="210"/>
      <c r="U141" s="210"/>
      <c r="V141" s="379" t="e">
        <f t="shared" ref="V141:V146" si="632">U141/T141*100</f>
        <v>#DIV/0!</v>
      </c>
      <c r="W141" s="210"/>
      <c r="X141" s="210"/>
      <c r="Y141" s="379" t="e">
        <f t="shared" ref="Y141:Y146" si="633">X141/W141*100</f>
        <v>#DIV/0!</v>
      </c>
      <c r="Z141" s="210"/>
      <c r="AA141" s="210"/>
      <c r="AB141" s="379" t="e">
        <f t="shared" si="547"/>
        <v>#DIV/0!</v>
      </c>
      <c r="AC141" s="210"/>
      <c r="AD141" s="210"/>
      <c r="AE141" s="379" t="e">
        <f t="shared" si="576"/>
        <v>#DIV/0!</v>
      </c>
      <c r="AF141" s="210"/>
      <c r="AG141" s="210"/>
      <c r="AH141" s="379" t="e">
        <f t="shared" si="577"/>
        <v>#DIV/0!</v>
      </c>
      <c r="AI141" s="210"/>
      <c r="AJ141" s="210"/>
      <c r="AK141" s="490" t="e">
        <f t="shared" ref="AK141:AK146" si="634">AJ141/AI141</f>
        <v>#DIV/0!</v>
      </c>
      <c r="AL141" s="210"/>
      <c r="AM141" s="210"/>
      <c r="AN141" s="379" t="e">
        <f t="shared" si="578"/>
        <v>#DIV/0!</v>
      </c>
      <c r="AO141" s="210"/>
      <c r="AP141" s="210"/>
      <c r="AQ141" s="562" t="e">
        <f t="shared" ref="AQ141:AQ146" si="635">AP141/AO141*100</f>
        <v>#DIV/0!</v>
      </c>
      <c r="AR141" s="492"/>
      <c r="AS141" s="500"/>
    </row>
    <row r="142" spans="1:45" ht="133.5" customHeight="1">
      <c r="A142" s="833"/>
      <c r="B142" s="836"/>
      <c r="C142" s="839"/>
      <c r="D142" s="493" t="s">
        <v>2</v>
      </c>
      <c r="E142" s="381">
        <f t="shared" si="454"/>
        <v>960.00000000000011</v>
      </c>
      <c r="F142" s="381">
        <f t="shared" si="455"/>
        <v>925.90000000000009</v>
      </c>
      <c r="G142" s="490">
        <f t="shared" si="628"/>
        <v>0.96447916666666667</v>
      </c>
      <c r="H142" s="210"/>
      <c r="I142" s="210"/>
      <c r="J142" s="379" t="e">
        <f t="shared" si="456"/>
        <v>#DIV/0!</v>
      </c>
      <c r="K142" s="210"/>
      <c r="L142" s="210"/>
      <c r="M142" s="379" t="e">
        <f t="shared" si="629"/>
        <v>#DIV/0!</v>
      </c>
      <c r="N142" s="210"/>
      <c r="O142" s="210"/>
      <c r="P142" s="379" t="e">
        <f t="shared" si="630"/>
        <v>#DIV/0!</v>
      </c>
      <c r="Q142" s="210"/>
      <c r="R142" s="210"/>
      <c r="S142" s="379" t="e">
        <f t="shared" si="631"/>
        <v>#DIV/0!</v>
      </c>
      <c r="T142" s="210"/>
      <c r="U142" s="210"/>
      <c r="V142" s="379" t="e">
        <f t="shared" si="632"/>
        <v>#DIV/0!</v>
      </c>
      <c r="W142" s="210"/>
      <c r="X142" s="210"/>
      <c r="Y142" s="379" t="e">
        <f t="shared" si="633"/>
        <v>#DIV/0!</v>
      </c>
      <c r="Z142" s="210"/>
      <c r="AA142" s="210"/>
      <c r="AB142" s="379" t="e">
        <f t="shared" si="547"/>
        <v>#DIV/0!</v>
      </c>
      <c r="AC142" s="210"/>
      <c r="AD142" s="210"/>
      <c r="AE142" s="379" t="e">
        <f t="shared" si="576"/>
        <v>#DIV/0!</v>
      </c>
      <c r="AF142" s="210"/>
      <c r="AG142" s="210"/>
      <c r="AH142" s="379" t="e">
        <f t="shared" si="577"/>
        <v>#DIV/0!</v>
      </c>
      <c r="AI142" s="210">
        <v>806.2</v>
      </c>
      <c r="AJ142" s="210">
        <v>806.2</v>
      </c>
      <c r="AK142" s="489">
        <f t="shared" si="614"/>
        <v>1</v>
      </c>
      <c r="AL142" s="210">
        <v>36.200000000000003</v>
      </c>
      <c r="AM142" s="210">
        <v>36.200000000000003</v>
      </c>
      <c r="AN142" s="490">
        <f t="shared" ref="AN142" si="636">AM142/AL142</f>
        <v>1</v>
      </c>
      <c r="AO142" s="210">
        <v>117.6</v>
      </c>
      <c r="AP142" s="210">
        <v>83.5</v>
      </c>
      <c r="AQ142" s="490">
        <v>0.70699999999999996</v>
      </c>
      <c r="AR142" s="492" t="s">
        <v>506</v>
      </c>
      <c r="AS142" s="500"/>
    </row>
    <row r="143" spans="1:45" ht="28.5" customHeight="1">
      <c r="A143" s="833"/>
      <c r="B143" s="836"/>
      <c r="C143" s="839"/>
      <c r="D143" s="494" t="s">
        <v>285</v>
      </c>
      <c r="E143" s="381">
        <f t="shared" si="454"/>
        <v>0</v>
      </c>
      <c r="F143" s="381">
        <f t="shared" si="455"/>
        <v>0</v>
      </c>
      <c r="G143" s="489" t="e">
        <f t="shared" si="628"/>
        <v>#DIV/0!</v>
      </c>
      <c r="H143" s="210"/>
      <c r="I143" s="210"/>
      <c r="J143" s="379" t="e">
        <f t="shared" si="456"/>
        <v>#DIV/0!</v>
      </c>
      <c r="K143" s="210"/>
      <c r="L143" s="210"/>
      <c r="M143" s="379" t="e">
        <f t="shared" si="629"/>
        <v>#DIV/0!</v>
      </c>
      <c r="N143" s="210"/>
      <c r="O143" s="210"/>
      <c r="P143" s="379" t="e">
        <f t="shared" si="630"/>
        <v>#DIV/0!</v>
      </c>
      <c r="Q143" s="210"/>
      <c r="R143" s="210"/>
      <c r="S143" s="379" t="e">
        <f t="shared" si="631"/>
        <v>#DIV/0!</v>
      </c>
      <c r="T143" s="210"/>
      <c r="U143" s="210"/>
      <c r="V143" s="379" t="e">
        <f t="shared" si="632"/>
        <v>#DIV/0!</v>
      </c>
      <c r="W143" s="210"/>
      <c r="X143" s="210"/>
      <c r="Y143" s="379" t="e">
        <f t="shared" si="633"/>
        <v>#DIV/0!</v>
      </c>
      <c r="Z143" s="210"/>
      <c r="AA143" s="210"/>
      <c r="AB143" s="379" t="e">
        <f t="shared" si="547"/>
        <v>#DIV/0!</v>
      </c>
      <c r="AC143" s="210"/>
      <c r="AD143" s="210"/>
      <c r="AE143" s="379" t="e">
        <f t="shared" si="576"/>
        <v>#DIV/0!</v>
      </c>
      <c r="AF143" s="210"/>
      <c r="AG143" s="210"/>
      <c r="AH143" s="379" t="e">
        <f t="shared" si="577"/>
        <v>#DIV/0!</v>
      </c>
      <c r="AI143" s="210"/>
      <c r="AJ143" s="210"/>
      <c r="AK143" s="490" t="e">
        <f t="shared" si="634"/>
        <v>#DIV/0!</v>
      </c>
      <c r="AL143" s="210"/>
      <c r="AM143" s="210"/>
      <c r="AN143" s="379" t="e">
        <f t="shared" si="578"/>
        <v>#DIV/0!</v>
      </c>
      <c r="AO143" s="210"/>
      <c r="AP143" s="210"/>
      <c r="AQ143" s="562" t="e">
        <f t="shared" si="635"/>
        <v>#DIV/0!</v>
      </c>
      <c r="AR143" s="492"/>
      <c r="AS143" s="500"/>
    </row>
    <row r="144" spans="1:45" ht="126" customHeight="1">
      <c r="A144" s="833"/>
      <c r="B144" s="836"/>
      <c r="C144" s="839"/>
      <c r="D144" s="494" t="s">
        <v>291</v>
      </c>
      <c r="E144" s="381">
        <f t="shared" si="454"/>
        <v>0</v>
      </c>
      <c r="F144" s="381">
        <f t="shared" si="455"/>
        <v>0</v>
      </c>
      <c r="G144" s="489" t="e">
        <f t="shared" si="628"/>
        <v>#DIV/0!</v>
      </c>
      <c r="H144" s="210"/>
      <c r="I144" s="210"/>
      <c r="J144" s="379" t="e">
        <f t="shared" si="456"/>
        <v>#DIV/0!</v>
      </c>
      <c r="K144" s="210"/>
      <c r="L144" s="210"/>
      <c r="M144" s="379" t="e">
        <f t="shared" si="629"/>
        <v>#DIV/0!</v>
      </c>
      <c r="N144" s="210"/>
      <c r="O144" s="210"/>
      <c r="P144" s="379" t="e">
        <f t="shared" si="630"/>
        <v>#DIV/0!</v>
      </c>
      <c r="Q144" s="210"/>
      <c r="R144" s="210"/>
      <c r="S144" s="379" t="e">
        <f t="shared" si="631"/>
        <v>#DIV/0!</v>
      </c>
      <c r="T144" s="210"/>
      <c r="U144" s="210"/>
      <c r="V144" s="379" t="e">
        <f t="shared" si="632"/>
        <v>#DIV/0!</v>
      </c>
      <c r="W144" s="210"/>
      <c r="X144" s="210"/>
      <c r="Y144" s="379" t="e">
        <f t="shared" si="633"/>
        <v>#DIV/0!</v>
      </c>
      <c r="Z144" s="210"/>
      <c r="AA144" s="210"/>
      <c r="AB144" s="379" t="e">
        <f t="shared" si="547"/>
        <v>#DIV/0!</v>
      </c>
      <c r="AC144" s="210"/>
      <c r="AD144" s="210"/>
      <c r="AE144" s="379" t="e">
        <f t="shared" si="576"/>
        <v>#DIV/0!</v>
      </c>
      <c r="AF144" s="210"/>
      <c r="AG144" s="210"/>
      <c r="AH144" s="379" t="e">
        <f t="shared" si="577"/>
        <v>#DIV/0!</v>
      </c>
      <c r="AI144" s="210"/>
      <c r="AJ144" s="210"/>
      <c r="AK144" s="490" t="e">
        <f t="shared" si="634"/>
        <v>#DIV/0!</v>
      </c>
      <c r="AL144" s="210"/>
      <c r="AM144" s="210"/>
      <c r="AN144" s="379" t="e">
        <f t="shared" si="578"/>
        <v>#DIV/0!</v>
      </c>
      <c r="AO144" s="210"/>
      <c r="AP144" s="210"/>
      <c r="AQ144" s="562" t="e">
        <f t="shared" si="635"/>
        <v>#DIV/0!</v>
      </c>
      <c r="AR144" s="492"/>
      <c r="AS144" s="500"/>
    </row>
    <row r="145" spans="1:45" ht="43.5" customHeight="1">
      <c r="A145" s="833"/>
      <c r="B145" s="836"/>
      <c r="C145" s="839"/>
      <c r="D145" s="494" t="s">
        <v>286</v>
      </c>
      <c r="E145" s="381">
        <f t="shared" si="454"/>
        <v>0</v>
      </c>
      <c r="F145" s="381">
        <f t="shared" si="455"/>
        <v>0</v>
      </c>
      <c r="G145" s="489" t="e">
        <f t="shared" si="628"/>
        <v>#DIV/0!</v>
      </c>
      <c r="H145" s="210"/>
      <c r="I145" s="210"/>
      <c r="J145" s="379" t="e">
        <f t="shared" si="456"/>
        <v>#DIV/0!</v>
      </c>
      <c r="K145" s="210"/>
      <c r="L145" s="210"/>
      <c r="M145" s="379" t="e">
        <f t="shared" si="629"/>
        <v>#DIV/0!</v>
      </c>
      <c r="N145" s="210"/>
      <c r="O145" s="210"/>
      <c r="P145" s="379" t="e">
        <f t="shared" si="630"/>
        <v>#DIV/0!</v>
      </c>
      <c r="Q145" s="210"/>
      <c r="R145" s="210"/>
      <c r="S145" s="379" t="e">
        <f t="shared" si="631"/>
        <v>#DIV/0!</v>
      </c>
      <c r="T145" s="210"/>
      <c r="U145" s="210"/>
      <c r="V145" s="379" t="e">
        <f t="shared" si="632"/>
        <v>#DIV/0!</v>
      </c>
      <c r="W145" s="210"/>
      <c r="X145" s="210"/>
      <c r="Y145" s="379" t="e">
        <f t="shared" si="633"/>
        <v>#DIV/0!</v>
      </c>
      <c r="Z145" s="210"/>
      <c r="AA145" s="210"/>
      <c r="AB145" s="379" t="e">
        <f t="shared" si="547"/>
        <v>#DIV/0!</v>
      </c>
      <c r="AC145" s="210"/>
      <c r="AD145" s="210"/>
      <c r="AE145" s="379" t="e">
        <f t="shared" si="576"/>
        <v>#DIV/0!</v>
      </c>
      <c r="AF145" s="210"/>
      <c r="AG145" s="210"/>
      <c r="AH145" s="379" t="e">
        <f t="shared" si="577"/>
        <v>#DIV/0!</v>
      </c>
      <c r="AI145" s="210"/>
      <c r="AJ145" s="210"/>
      <c r="AK145" s="490" t="e">
        <f t="shared" si="634"/>
        <v>#DIV/0!</v>
      </c>
      <c r="AL145" s="210"/>
      <c r="AM145" s="210"/>
      <c r="AN145" s="379" t="e">
        <f t="shared" si="578"/>
        <v>#DIV/0!</v>
      </c>
      <c r="AO145" s="210"/>
      <c r="AP145" s="210"/>
      <c r="AQ145" s="562" t="e">
        <f t="shared" si="635"/>
        <v>#DIV/0!</v>
      </c>
      <c r="AR145" s="492"/>
      <c r="AS145" s="500"/>
    </row>
    <row r="146" spans="1:45" ht="45" customHeight="1" thickBot="1">
      <c r="A146" s="834"/>
      <c r="B146" s="837"/>
      <c r="C146" s="814"/>
      <c r="D146" s="495" t="s">
        <v>43</v>
      </c>
      <c r="E146" s="487">
        <f t="shared" si="454"/>
        <v>0</v>
      </c>
      <c r="F146" s="487">
        <f t="shared" si="455"/>
        <v>0</v>
      </c>
      <c r="G146" s="496" t="e">
        <f t="shared" si="628"/>
        <v>#DIV/0!</v>
      </c>
      <c r="H146" s="486"/>
      <c r="I146" s="486"/>
      <c r="J146" s="497" t="e">
        <f t="shared" si="456"/>
        <v>#DIV/0!</v>
      </c>
      <c r="K146" s="486"/>
      <c r="L146" s="486"/>
      <c r="M146" s="497" t="e">
        <f t="shared" si="629"/>
        <v>#DIV/0!</v>
      </c>
      <c r="N146" s="486"/>
      <c r="O146" s="486"/>
      <c r="P146" s="497" t="e">
        <f t="shared" si="630"/>
        <v>#DIV/0!</v>
      </c>
      <c r="Q146" s="486"/>
      <c r="R146" s="486"/>
      <c r="S146" s="497" t="e">
        <f t="shared" si="631"/>
        <v>#DIV/0!</v>
      </c>
      <c r="T146" s="486"/>
      <c r="U146" s="486"/>
      <c r="V146" s="497" t="e">
        <f t="shared" si="632"/>
        <v>#DIV/0!</v>
      </c>
      <c r="W146" s="486"/>
      <c r="X146" s="486"/>
      <c r="Y146" s="497" t="e">
        <f t="shared" si="633"/>
        <v>#DIV/0!</v>
      </c>
      <c r="Z146" s="486"/>
      <c r="AA146" s="486"/>
      <c r="AB146" s="497" t="e">
        <f t="shared" si="547"/>
        <v>#DIV/0!</v>
      </c>
      <c r="AC146" s="486"/>
      <c r="AD146" s="486"/>
      <c r="AE146" s="497" t="e">
        <f t="shared" si="576"/>
        <v>#DIV/0!</v>
      </c>
      <c r="AF146" s="486"/>
      <c r="AG146" s="486"/>
      <c r="AH146" s="497" t="e">
        <f t="shared" si="577"/>
        <v>#DIV/0!</v>
      </c>
      <c r="AI146" s="486"/>
      <c r="AJ146" s="486"/>
      <c r="AK146" s="498" t="e">
        <f t="shared" si="634"/>
        <v>#DIV/0!</v>
      </c>
      <c r="AL146" s="486"/>
      <c r="AM146" s="486"/>
      <c r="AN146" s="497" t="e">
        <f t="shared" si="578"/>
        <v>#DIV/0!</v>
      </c>
      <c r="AO146" s="486"/>
      <c r="AP146" s="486"/>
      <c r="AQ146" s="563" t="e">
        <f t="shared" si="635"/>
        <v>#DIV/0!</v>
      </c>
      <c r="AR146" s="499"/>
      <c r="AS146" s="500"/>
    </row>
    <row r="147" spans="1:45" ht="28.5" customHeight="1">
      <c r="A147" s="696" t="s">
        <v>312</v>
      </c>
      <c r="B147" s="693" t="s">
        <v>374</v>
      </c>
      <c r="C147" s="699"/>
      <c r="D147" s="226" t="s">
        <v>41</v>
      </c>
      <c r="E147" s="248">
        <f t="shared" si="454"/>
        <v>7475.9000000000005</v>
      </c>
      <c r="F147" s="248">
        <f t="shared" si="455"/>
        <v>7475.9000000000005</v>
      </c>
      <c r="G147" s="249">
        <f>F147/E147</f>
        <v>1</v>
      </c>
      <c r="H147" s="248">
        <f>H148+H149+H150+H152+H153+H154</f>
        <v>0</v>
      </c>
      <c r="I147" s="248">
        <f>I148+I149+I150+I152+I153+I154</f>
        <v>0</v>
      </c>
      <c r="J147" s="276" t="e">
        <f t="shared" si="456"/>
        <v>#DIV/0!</v>
      </c>
      <c r="K147" s="248">
        <f>K148+K149+K150+K152+K153+K154</f>
        <v>0</v>
      </c>
      <c r="L147" s="248">
        <f>L148+L149+L150+L152+L153+L154</f>
        <v>0</v>
      </c>
      <c r="M147" s="276" t="e">
        <f>L147/K147*100</f>
        <v>#DIV/0!</v>
      </c>
      <c r="N147" s="248">
        <f>N148+N149+N150+N152+N153+N154</f>
        <v>0</v>
      </c>
      <c r="O147" s="248">
        <f>O148+O149+O150+O152+O153+O154</f>
        <v>0</v>
      </c>
      <c r="P147" s="276" t="e">
        <f>O147/N147*100</f>
        <v>#DIV/0!</v>
      </c>
      <c r="Q147" s="248">
        <f>Q148+Q149+Q150+Q152+Q153+Q154</f>
        <v>0</v>
      </c>
      <c r="R147" s="248">
        <f>R148+R149+R150+R152+R153+R154</f>
        <v>0</v>
      </c>
      <c r="S147" s="276" t="e">
        <f>R147/Q147*100</f>
        <v>#DIV/0!</v>
      </c>
      <c r="T147" s="248">
        <f>T148+T149+T150+T152+T153+T154</f>
        <v>0</v>
      </c>
      <c r="U147" s="248">
        <f>U148+U149+U150+U152+U153+U154</f>
        <v>0</v>
      </c>
      <c r="V147" s="276" t="e">
        <f>U147/T147*100</f>
        <v>#DIV/0!</v>
      </c>
      <c r="W147" s="248">
        <f>W148+W149+W150+W152+W153+W154</f>
        <v>0</v>
      </c>
      <c r="X147" s="248">
        <f>X148+X149+X150+X152+X153+X154</f>
        <v>0</v>
      </c>
      <c r="Y147" s="276" t="e">
        <f>X147/W147*100</f>
        <v>#DIV/0!</v>
      </c>
      <c r="Z147" s="248">
        <f t="shared" ref="Z147" si="637">Z148+Z149+Z150+Z152+Z153+Z154</f>
        <v>0</v>
      </c>
      <c r="AA147" s="248">
        <f t="shared" ref="AA147" si="638">AA148+AA149+AA150+AA152+AA153+AA154</f>
        <v>0</v>
      </c>
      <c r="AB147" s="276" t="e">
        <f t="shared" si="547"/>
        <v>#DIV/0!</v>
      </c>
      <c r="AC147" s="248">
        <f t="shared" ref="AC147" si="639">AC148+AC149+AC150+AC152+AC153+AC154</f>
        <v>0</v>
      </c>
      <c r="AD147" s="248">
        <f t="shared" ref="AD147" si="640">AD148+AD149+AD150+AD152+AD153+AD154</f>
        <v>0</v>
      </c>
      <c r="AE147" s="276" t="e">
        <f t="shared" si="576"/>
        <v>#DIV/0!</v>
      </c>
      <c r="AF147" s="248">
        <f t="shared" ref="AF147" si="641">AF148+AF149+AF150+AF152+AF153+AF154</f>
        <v>0</v>
      </c>
      <c r="AG147" s="248">
        <f t="shared" ref="AG147" si="642">AG148+AG149+AG150+AG152+AG153+AG154</f>
        <v>0</v>
      </c>
      <c r="AH147" s="276" t="e">
        <f t="shared" si="577"/>
        <v>#DIV/0!</v>
      </c>
      <c r="AI147" s="277">
        <f t="shared" ref="AI147" si="643">AI148+AI149+AI150+AI152+AI153+AI154</f>
        <v>7475.9000000000005</v>
      </c>
      <c r="AJ147" s="248">
        <f t="shared" ref="AJ147" si="644">AJ148+AJ149+AJ150+AJ152+AJ153+AJ154</f>
        <v>7475.9000000000005</v>
      </c>
      <c r="AK147" s="249">
        <f>AJ147/AI147</f>
        <v>1</v>
      </c>
      <c r="AL147" s="248">
        <f t="shared" ref="AL147" si="645">AL148+AL149+AL150+AL152+AL153+AL154</f>
        <v>0</v>
      </c>
      <c r="AM147" s="248">
        <f t="shared" ref="AM147" si="646">AM148+AM149+AM150+AM152+AM153+AM154</f>
        <v>0</v>
      </c>
      <c r="AN147" s="276" t="e">
        <f t="shared" si="578"/>
        <v>#DIV/0!</v>
      </c>
      <c r="AO147" s="248">
        <f>AO148+AO149+AO150+AO152+AO153+AO154</f>
        <v>0</v>
      </c>
      <c r="AP147" s="248">
        <f>AP148+AP149+AP150+AP152+AP153+AP154</f>
        <v>0</v>
      </c>
      <c r="AQ147" s="561" t="e">
        <f>AP147/AO147*100</f>
        <v>#DIV/0!</v>
      </c>
      <c r="AR147" s="274"/>
    </row>
    <row r="148" spans="1:45" ht="48.75" customHeight="1">
      <c r="A148" s="697"/>
      <c r="B148" s="694"/>
      <c r="C148" s="700"/>
      <c r="D148" s="164" t="s">
        <v>37</v>
      </c>
      <c r="E148" s="211">
        <f t="shared" si="454"/>
        <v>0</v>
      </c>
      <c r="F148" s="211">
        <f t="shared" si="455"/>
        <v>0</v>
      </c>
      <c r="G148" s="269" t="e">
        <f t="shared" ref="G148:G154" si="647">F148/E148</f>
        <v>#DIV/0!</v>
      </c>
      <c r="H148" s="212">
        <f t="shared" ref="H148:I150" si="648">H156+H163+H170+H177+H184+H191+H198+H205+H212+H219</f>
        <v>0</v>
      </c>
      <c r="I148" s="212">
        <f t="shared" si="648"/>
        <v>0</v>
      </c>
      <c r="J148" s="213" t="e">
        <f t="shared" si="456"/>
        <v>#DIV/0!</v>
      </c>
      <c r="K148" s="212">
        <f>K156+K163+K170+K177+K184+K191+K198+K205+K212+K219</f>
        <v>0</v>
      </c>
      <c r="L148" s="212">
        <f>L156+L163+L170+L177+L184+L191+L198+L205+L212+L219</f>
        <v>0</v>
      </c>
      <c r="M148" s="213" t="e">
        <f t="shared" ref="M148:M154" si="649">L148/K148*100</f>
        <v>#DIV/0!</v>
      </c>
      <c r="N148" s="212">
        <f>N156+N163+N170+N177+N184+N191+N198+N205+N212+N219</f>
        <v>0</v>
      </c>
      <c r="O148" s="212">
        <f>O156+O163+O170+O177+O184+O191+O198+O205+O212+O219</f>
        <v>0</v>
      </c>
      <c r="P148" s="213" t="e">
        <f t="shared" ref="P148:P154" si="650">O148/N148*100</f>
        <v>#DIV/0!</v>
      </c>
      <c r="Q148" s="212">
        <f>Q156+Q163+Q170+Q177+Q184+Q191+Q198+Q205+Q212+Q219</f>
        <v>0</v>
      </c>
      <c r="R148" s="212">
        <f>R156+R163+R170+R177+R184+R191+R198+R205+R212+R219</f>
        <v>0</v>
      </c>
      <c r="S148" s="213" t="e">
        <f t="shared" ref="S148:S154" si="651">R148/Q148*100</f>
        <v>#DIV/0!</v>
      </c>
      <c r="T148" s="212">
        <f>T156+T163+T170+T177+T184+T191+T198+T205+T212+T219</f>
        <v>0</v>
      </c>
      <c r="U148" s="212">
        <f>U156+U163+U170+U177+U184+U191+U198+U205+U212+U219</f>
        <v>0</v>
      </c>
      <c r="V148" s="213" t="e">
        <f t="shared" ref="V148:V154" si="652">U148/T148*100</f>
        <v>#DIV/0!</v>
      </c>
      <c r="W148" s="212">
        <f>W156+W163+W170+W177+W184+W191+W198+W205+W212+W219</f>
        <v>0</v>
      </c>
      <c r="X148" s="212">
        <f>X156+X163+X170+X177+X184+X191+X198+X205+X212+X219</f>
        <v>0</v>
      </c>
      <c r="Y148" s="213" t="e">
        <f t="shared" ref="Y148:Y154" si="653">X148/W148*100</f>
        <v>#DIV/0!</v>
      </c>
      <c r="Z148" s="212">
        <f t="shared" ref="Z148:AA148" si="654">Z156+Z163+Z170+Z177+Z184+Z191+Z198+Z205+Z212+Z219</f>
        <v>0</v>
      </c>
      <c r="AA148" s="212">
        <f t="shared" si="654"/>
        <v>0</v>
      </c>
      <c r="AB148" s="213" t="e">
        <f t="shared" si="547"/>
        <v>#DIV/0!</v>
      </c>
      <c r="AC148" s="212">
        <f t="shared" ref="AC148:AD148" si="655">AC156+AC163+AC170+AC177+AC184+AC191+AC198+AC205+AC212+AC219</f>
        <v>0</v>
      </c>
      <c r="AD148" s="212">
        <f t="shared" si="655"/>
        <v>0</v>
      </c>
      <c r="AE148" s="213" t="e">
        <f t="shared" si="576"/>
        <v>#DIV/0!</v>
      </c>
      <c r="AF148" s="212">
        <f t="shared" ref="AF148:AG148" si="656">AF156+AF163+AF170+AF177+AF184+AF191+AF198+AF205+AF212+AF219</f>
        <v>0</v>
      </c>
      <c r="AG148" s="212">
        <f t="shared" si="656"/>
        <v>0</v>
      </c>
      <c r="AH148" s="213" t="e">
        <f t="shared" si="577"/>
        <v>#DIV/0!</v>
      </c>
      <c r="AI148" s="210">
        <f t="shared" ref="AI148:AJ148" si="657">AI156+AI163+AI170+AI177+AI184+AI191+AI198+AI205+AI212+AI219</f>
        <v>0</v>
      </c>
      <c r="AJ148" s="212">
        <f t="shared" si="657"/>
        <v>0</v>
      </c>
      <c r="AK148" s="278" t="e">
        <f t="shared" ref="AK148:AK154" si="658">AJ148/AI148</f>
        <v>#DIV/0!</v>
      </c>
      <c r="AL148" s="212">
        <f t="shared" ref="AL148:AM148" si="659">AL156+AL163+AL170+AL177+AL184+AL191+AL198+AL205+AL212+AL219</f>
        <v>0</v>
      </c>
      <c r="AM148" s="212">
        <f t="shared" si="659"/>
        <v>0</v>
      </c>
      <c r="AN148" s="213" t="e">
        <f t="shared" si="578"/>
        <v>#DIV/0!</v>
      </c>
      <c r="AO148" s="212">
        <f>AO156+AO163+AO170+AO177+AO184+AO191+AO198+AO205+AO212+AO219</f>
        <v>0</v>
      </c>
      <c r="AP148" s="212">
        <f>AP156+AP163+AP170+AP177+AP184+AP191+AP198+AP205+AP212+AP219</f>
        <v>0</v>
      </c>
      <c r="AQ148" s="390" t="e">
        <f t="shared" ref="AQ148:AQ154" si="660">AP148/AO148*100</f>
        <v>#DIV/0!</v>
      </c>
      <c r="AR148" s="201"/>
    </row>
    <row r="149" spans="1:45" ht="63.75" customHeight="1">
      <c r="A149" s="697"/>
      <c r="B149" s="694"/>
      <c r="C149" s="700"/>
      <c r="D149" s="165" t="s">
        <v>2</v>
      </c>
      <c r="E149" s="211">
        <f t="shared" si="454"/>
        <v>0</v>
      </c>
      <c r="F149" s="211">
        <f t="shared" si="455"/>
        <v>0</v>
      </c>
      <c r="G149" s="269" t="e">
        <f t="shared" si="647"/>
        <v>#DIV/0!</v>
      </c>
      <c r="H149" s="212">
        <f t="shared" si="648"/>
        <v>0</v>
      </c>
      <c r="I149" s="212">
        <f t="shared" si="648"/>
        <v>0</v>
      </c>
      <c r="J149" s="213" t="e">
        <f t="shared" si="456"/>
        <v>#DIV/0!</v>
      </c>
      <c r="K149" s="212">
        <f t="shared" ref="K149:L149" si="661">K157+K164+K171+K178+K185+K192+K199+K206+K213+K220</f>
        <v>0</v>
      </c>
      <c r="L149" s="212">
        <f t="shared" si="661"/>
        <v>0</v>
      </c>
      <c r="M149" s="213" t="e">
        <f t="shared" si="649"/>
        <v>#DIV/0!</v>
      </c>
      <c r="N149" s="212">
        <f t="shared" ref="N149:O149" si="662">N157+N164+N171+N178+N185+N192+N199+N206+N213+N220</f>
        <v>0</v>
      </c>
      <c r="O149" s="212">
        <f t="shared" si="662"/>
        <v>0</v>
      </c>
      <c r="P149" s="213" t="e">
        <f t="shared" si="650"/>
        <v>#DIV/0!</v>
      </c>
      <c r="Q149" s="212">
        <f t="shared" ref="Q149:R149" si="663">Q157+Q164+Q171+Q178+Q185+Q192+Q199+Q206+Q213+Q220</f>
        <v>0</v>
      </c>
      <c r="R149" s="212">
        <f t="shared" si="663"/>
        <v>0</v>
      </c>
      <c r="S149" s="213" t="e">
        <f t="shared" si="651"/>
        <v>#DIV/0!</v>
      </c>
      <c r="T149" s="212">
        <f t="shared" ref="T149:U149" si="664">T157+T164+T171+T178+T185+T192+T199+T206+T213+T220</f>
        <v>0</v>
      </c>
      <c r="U149" s="212">
        <f t="shared" si="664"/>
        <v>0</v>
      </c>
      <c r="V149" s="213" t="e">
        <f t="shared" si="652"/>
        <v>#DIV/0!</v>
      </c>
      <c r="W149" s="212">
        <f t="shared" ref="W149:X149" si="665">W157+W164+W171+W178+W185+W192+W199+W206+W213+W220</f>
        <v>0</v>
      </c>
      <c r="X149" s="212">
        <f t="shared" si="665"/>
        <v>0</v>
      </c>
      <c r="Y149" s="213" t="e">
        <f t="shared" si="653"/>
        <v>#DIV/0!</v>
      </c>
      <c r="Z149" s="212">
        <f t="shared" ref="Z149:AA149" si="666">Z157+Z164+Z171+Z178+Z185+Z192+Z199+Z206+Z213+Z220</f>
        <v>0</v>
      </c>
      <c r="AA149" s="212">
        <f t="shared" si="666"/>
        <v>0</v>
      </c>
      <c r="AB149" s="213" t="e">
        <f t="shared" si="547"/>
        <v>#DIV/0!</v>
      </c>
      <c r="AC149" s="212">
        <f t="shared" ref="AC149:AD149" si="667">AC157+AC164+AC171+AC178+AC185+AC192+AC199+AC206+AC213+AC220</f>
        <v>0</v>
      </c>
      <c r="AD149" s="212">
        <f t="shared" si="667"/>
        <v>0</v>
      </c>
      <c r="AE149" s="213" t="e">
        <f t="shared" si="576"/>
        <v>#DIV/0!</v>
      </c>
      <c r="AF149" s="212">
        <f t="shared" ref="AF149:AG149" si="668">AF157+AF164+AF171+AF178+AF185+AF192+AF199+AF206+AF213+AF220</f>
        <v>0</v>
      </c>
      <c r="AG149" s="212">
        <f t="shared" si="668"/>
        <v>0</v>
      </c>
      <c r="AH149" s="213" t="e">
        <f t="shared" si="577"/>
        <v>#DIV/0!</v>
      </c>
      <c r="AI149" s="210">
        <f t="shared" ref="AI149:AJ149" si="669">AI157+AI164+AI171+AI178+AI185+AI192+AI199+AI206+AI213+AI220</f>
        <v>0</v>
      </c>
      <c r="AJ149" s="212">
        <f t="shared" si="669"/>
        <v>0</v>
      </c>
      <c r="AK149" s="278" t="e">
        <f t="shared" si="658"/>
        <v>#DIV/0!</v>
      </c>
      <c r="AL149" s="212">
        <f t="shared" ref="AL149:AM149" si="670">AL157+AL164+AL171+AL178+AL185+AL192+AL199+AL206+AL213+AL220</f>
        <v>0</v>
      </c>
      <c r="AM149" s="212">
        <f t="shared" si="670"/>
        <v>0</v>
      </c>
      <c r="AN149" s="213" t="e">
        <f t="shared" si="578"/>
        <v>#DIV/0!</v>
      </c>
      <c r="AO149" s="212">
        <f t="shared" ref="AO149:AP149" si="671">AO157+AO164+AO171+AO178+AO185+AO192+AO199+AO206+AO213+AO220</f>
        <v>0</v>
      </c>
      <c r="AP149" s="212">
        <f t="shared" si="671"/>
        <v>0</v>
      </c>
      <c r="AQ149" s="390" t="e">
        <f t="shared" si="660"/>
        <v>#DIV/0!</v>
      </c>
      <c r="AR149" s="201"/>
    </row>
    <row r="150" spans="1:45" ht="34.5" customHeight="1">
      <c r="A150" s="697"/>
      <c r="B150" s="694"/>
      <c r="C150" s="700"/>
      <c r="D150" s="763" t="s">
        <v>285</v>
      </c>
      <c r="E150" s="752">
        <f t="shared" si="454"/>
        <v>7475.9000000000005</v>
      </c>
      <c r="F150" s="752">
        <f t="shared" si="455"/>
        <v>7475.9000000000005</v>
      </c>
      <c r="G150" s="658">
        <f t="shared" si="647"/>
        <v>1</v>
      </c>
      <c r="H150" s="212">
        <f t="shared" si="648"/>
        <v>0</v>
      </c>
      <c r="I150" s="212">
        <f t="shared" si="648"/>
        <v>0</v>
      </c>
      <c r="J150" s="213" t="e">
        <f t="shared" si="456"/>
        <v>#DIV/0!</v>
      </c>
      <c r="K150" s="212">
        <f t="shared" ref="K150:L150" si="672">K158+K165+K172+K179+K186+K193+K200+K207+K214+K221</f>
        <v>0</v>
      </c>
      <c r="L150" s="212">
        <f t="shared" si="672"/>
        <v>0</v>
      </c>
      <c r="M150" s="213" t="e">
        <f t="shared" si="649"/>
        <v>#DIV/0!</v>
      </c>
      <c r="N150" s="212">
        <f t="shared" ref="N150:O150" si="673">N158+N165+N172+N179+N186+N193+N200+N207+N214+N221</f>
        <v>0</v>
      </c>
      <c r="O150" s="212">
        <f t="shared" si="673"/>
        <v>0</v>
      </c>
      <c r="P150" s="213" t="e">
        <f t="shared" si="650"/>
        <v>#DIV/0!</v>
      </c>
      <c r="Q150" s="212">
        <f t="shared" ref="Q150:R150" si="674">Q158+Q165+Q172+Q179+Q186+Q193+Q200+Q207+Q214+Q221</f>
        <v>0</v>
      </c>
      <c r="R150" s="212">
        <f t="shared" si="674"/>
        <v>0</v>
      </c>
      <c r="S150" s="213" t="e">
        <f t="shared" si="651"/>
        <v>#DIV/0!</v>
      </c>
      <c r="T150" s="212">
        <f t="shared" ref="T150:U150" si="675">T158+T165+T172+T179+T186+T193+T200+T207+T214+T221</f>
        <v>0</v>
      </c>
      <c r="U150" s="212">
        <f t="shared" si="675"/>
        <v>0</v>
      </c>
      <c r="V150" s="213" t="e">
        <f t="shared" si="652"/>
        <v>#DIV/0!</v>
      </c>
      <c r="W150" s="212">
        <f t="shared" ref="W150:X150" si="676">W158+W165+W172+W179+W186+W193+W200+W207+W214+W221</f>
        <v>0</v>
      </c>
      <c r="X150" s="212">
        <f t="shared" si="676"/>
        <v>0</v>
      </c>
      <c r="Y150" s="213" t="e">
        <f t="shared" si="653"/>
        <v>#DIV/0!</v>
      </c>
      <c r="Z150" s="212">
        <f t="shared" ref="Z150:AA150" si="677">Z158+Z165+Z172+Z179+Z186+Z193+Z200+Z207+Z214+Z221</f>
        <v>0</v>
      </c>
      <c r="AA150" s="212">
        <f t="shared" si="677"/>
        <v>0</v>
      </c>
      <c r="AB150" s="213" t="e">
        <f t="shared" si="547"/>
        <v>#DIV/0!</v>
      </c>
      <c r="AC150" s="212">
        <f t="shared" ref="AC150:AD150" si="678">AC158+AC165+AC172+AC179+AC186+AC193+AC200+AC207+AC214+AC221</f>
        <v>0</v>
      </c>
      <c r="AD150" s="212">
        <f t="shared" si="678"/>
        <v>0</v>
      </c>
      <c r="AE150" s="213" t="e">
        <f t="shared" si="576"/>
        <v>#DIV/0!</v>
      </c>
      <c r="AF150" s="212">
        <f t="shared" ref="AF150:AG150" si="679">AF158+AF165+AF172+AF179+AF186+AF193+AF200+AF207+AF214+AF221</f>
        <v>0</v>
      </c>
      <c r="AG150" s="212">
        <f t="shared" si="679"/>
        <v>0</v>
      </c>
      <c r="AH150" s="213" t="e">
        <f t="shared" si="577"/>
        <v>#DIV/0!</v>
      </c>
      <c r="AI150" s="702">
        <f>AI165+AI172+AI179+AI186+AI193+AI200+AI207+AI214+AI221+AI158</f>
        <v>7475.9000000000005</v>
      </c>
      <c r="AJ150" s="656">
        <f t="shared" ref="AJ150" si="680">AJ158+AJ165+AJ172+AJ179+AJ186+AJ193+AJ200+AJ207+AJ214+AJ221</f>
        <v>7475.9000000000005</v>
      </c>
      <c r="AK150" s="658">
        <f t="shared" si="658"/>
        <v>1</v>
      </c>
      <c r="AL150" s="656">
        <f t="shared" ref="AL150:AM150" si="681">AL158+AL165+AL172+AL179+AL186+AL193+AL200+AL207+AL214+AL221</f>
        <v>0</v>
      </c>
      <c r="AM150" s="656">
        <f t="shared" si="681"/>
        <v>0</v>
      </c>
      <c r="AN150" s="660" t="e">
        <f t="shared" si="578"/>
        <v>#DIV/0!</v>
      </c>
      <c r="AO150" s="656">
        <f t="shared" ref="AO150:AP150" si="682">AO158+AO165+AO172+AO179+AO186+AO193+AO200+AO207+AO214+AO221</f>
        <v>0</v>
      </c>
      <c r="AP150" s="656">
        <f t="shared" si="682"/>
        <v>0</v>
      </c>
      <c r="AQ150" s="662" t="e">
        <f t="shared" si="660"/>
        <v>#DIV/0!</v>
      </c>
      <c r="AR150" s="655"/>
    </row>
    <row r="151" spans="1:45" ht="342" hidden="1" customHeight="1">
      <c r="A151" s="697"/>
      <c r="B151" s="694"/>
      <c r="C151" s="700"/>
      <c r="D151" s="773"/>
      <c r="E151" s="754"/>
      <c r="F151" s="754"/>
      <c r="G151" s="659"/>
      <c r="H151" s="212"/>
      <c r="I151" s="212"/>
      <c r="J151" s="213"/>
      <c r="K151" s="212"/>
      <c r="L151" s="212"/>
      <c r="M151" s="213"/>
      <c r="N151" s="212"/>
      <c r="O151" s="212"/>
      <c r="P151" s="213"/>
      <c r="Q151" s="212"/>
      <c r="R151" s="212"/>
      <c r="S151" s="213"/>
      <c r="T151" s="212"/>
      <c r="U151" s="212"/>
      <c r="V151" s="213"/>
      <c r="W151" s="212"/>
      <c r="X151" s="212"/>
      <c r="Y151" s="213"/>
      <c r="Z151" s="212"/>
      <c r="AA151" s="212"/>
      <c r="AB151" s="213"/>
      <c r="AC151" s="212"/>
      <c r="AD151" s="212"/>
      <c r="AE151" s="213"/>
      <c r="AF151" s="212"/>
      <c r="AG151" s="212"/>
      <c r="AH151" s="213"/>
      <c r="AI151" s="704"/>
      <c r="AJ151" s="657"/>
      <c r="AK151" s="659"/>
      <c r="AL151" s="657"/>
      <c r="AM151" s="657"/>
      <c r="AN151" s="661"/>
      <c r="AO151" s="657"/>
      <c r="AP151" s="657"/>
      <c r="AQ151" s="663"/>
      <c r="AR151" s="655"/>
    </row>
    <row r="152" spans="1:45" ht="118.5" customHeight="1">
      <c r="A152" s="697"/>
      <c r="B152" s="694"/>
      <c r="C152" s="700"/>
      <c r="D152" s="158" t="s">
        <v>291</v>
      </c>
      <c r="E152" s="211">
        <f t="shared" si="454"/>
        <v>0</v>
      </c>
      <c r="F152" s="211">
        <f t="shared" si="455"/>
        <v>0</v>
      </c>
      <c r="G152" s="269" t="e">
        <f t="shared" si="647"/>
        <v>#DIV/0!</v>
      </c>
      <c r="H152" s="212">
        <f t="shared" ref="H152:I154" si="683">H159+H166+H173+H180+H187+H194+H201+H208+H215+H222</f>
        <v>0</v>
      </c>
      <c r="I152" s="212">
        <f t="shared" si="683"/>
        <v>0</v>
      </c>
      <c r="J152" s="213" t="e">
        <f t="shared" si="456"/>
        <v>#DIV/0!</v>
      </c>
      <c r="K152" s="212">
        <f t="shared" ref="K152:L152" si="684">K159+K166+K173+K180+K187+K194+K201+K208+K215+K222</f>
        <v>0</v>
      </c>
      <c r="L152" s="212">
        <f t="shared" si="684"/>
        <v>0</v>
      </c>
      <c r="M152" s="213" t="e">
        <f t="shared" si="649"/>
        <v>#DIV/0!</v>
      </c>
      <c r="N152" s="212">
        <f t="shared" ref="N152:O152" si="685">N159+N166+N173+N180+N187+N194+N201+N208+N215+N222</f>
        <v>0</v>
      </c>
      <c r="O152" s="212">
        <f t="shared" si="685"/>
        <v>0</v>
      </c>
      <c r="P152" s="213" t="e">
        <f t="shared" si="650"/>
        <v>#DIV/0!</v>
      </c>
      <c r="Q152" s="212">
        <f t="shared" ref="Q152:R152" si="686">Q159+Q166+Q173+Q180+Q187+Q194+Q201+Q208+Q215+Q222</f>
        <v>0</v>
      </c>
      <c r="R152" s="212">
        <f t="shared" si="686"/>
        <v>0</v>
      </c>
      <c r="S152" s="213" t="e">
        <f t="shared" si="651"/>
        <v>#DIV/0!</v>
      </c>
      <c r="T152" s="212">
        <f t="shared" ref="T152:U152" si="687">T159+T166+T173+T180+T187+T194+T201+T208+T215+T222</f>
        <v>0</v>
      </c>
      <c r="U152" s="212">
        <f t="shared" si="687"/>
        <v>0</v>
      </c>
      <c r="V152" s="213" t="e">
        <f t="shared" si="652"/>
        <v>#DIV/0!</v>
      </c>
      <c r="W152" s="212">
        <f t="shared" ref="W152:X152" si="688">W159+W166+W173+W180+W187+W194+W201+W208+W215+W222</f>
        <v>0</v>
      </c>
      <c r="X152" s="212">
        <f t="shared" si="688"/>
        <v>0</v>
      </c>
      <c r="Y152" s="213" t="e">
        <f t="shared" si="653"/>
        <v>#DIV/0!</v>
      </c>
      <c r="Z152" s="212">
        <f t="shared" ref="Z152:AA152" si="689">Z159+Z166+Z173+Z180+Z187+Z194+Z201+Z208+Z215+Z222</f>
        <v>0</v>
      </c>
      <c r="AA152" s="212">
        <f t="shared" si="689"/>
        <v>0</v>
      </c>
      <c r="AB152" s="213" t="e">
        <f t="shared" si="547"/>
        <v>#DIV/0!</v>
      </c>
      <c r="AC152" s="212">
        <f t="shared" ref="AC152:AD152" si="690">AC159+AC166+AC173+AC180+AC187+AC194+AC201+AC208+AC215+AC222</f>
        <v>0</v>
      </c>
      <c r="AD152" s="212">
        <f t="shared" si="690"/>
        <v>0</v>
      </c>
      <c r="AE152" s="213" t="e">
        <f t="shared" si="576"/>
        <v>#DIV/0!</v>
      </c>
      <c r="AF152" s="212">
        <f t="shared" ref="AF152:AG152" si="691">AF159+AF166+AF173+AF180+AF187+AF194+AF201+AF208+AF215+AF222</f>
        <v>0</v>
      </c>
      <c r="AG152" s="212">
        <f t="shared" si="691"/>
        <v>0</v>
      </c>
      <c r="AH152" s="213" t="e">
        <f t="shared" si="577"/>
        <v>#DIV/0!</v>
      </c>
      <c r="AI152" s="210">
        <f t="shared" ref="AI152:AJ152" si="692">AI159+AI166+AI173+AI180+AI187+AI194+AI201+AI208+AI215+AI222</f>
        <v>0</v>
      </c>
      <c r="AJ152" s="212">
        <f t="shared" si="692"/>
        <v>0</v>
      </c>
      <c r="AK152" s="278" t="e">
        <f t="shared" si="658"/>
        <v>#DIV/0!</v>
      </c>
      <c r="AL152" s="212">
        <f t="shared" ref="AL152:AM152" si="693">AL159+AL166+AL173+AL180+AL187+AL194+AL201+AL208+AL215+AL222</f>
        <v>0</v>
      </c>
      <c r="AM152" s="212">
        <f t="shared" si="693"/>
        <v>0</v>
      </c>
      <c r="AN152" s="213" t="e">
        <f t="shared" si="578"/>
        <v>#DIV/0!</v>
      </c>
      <c r="AO152" s="212">
        <f t="shared" ref="AO152:AP152" si="694">AO159+AO166+AO173+AO180+AO187+AO194+AO201+AO208+AO215+AO222</f>
        <v>0</v>
      </c>
      <c r="AP152" s="212">
        <f t="shared" si="694"/>
        <v>0</v>
      </c>
      <c r="AQ152" s="390" t="e">
        <f t="shared" si="660"/>
        <v>#DIV/0!</v>
      </c>
      <c r="AR152" s="201"/>
    </row>
    <row r="153" spans="1:45" ht="106.5" customHeight="1">
      <c r="A153" s="697"/>
      <c r="B153" s="694"/>
      <c r="C153" s="700"/>
      <c r="D153" s="158" t="s">
        <v>286</v>
      </c>
      <c r="E153" s="211">
        <f t="shared" si="454"/>
        <v>0</v>
      </c>
      <c r="F153" s="211">
        <f t="shared" si="455"/>
        <v>0</v>
      </c>
      <c r="G153" s="269" t="e">
        <f t="shared" si="647"/>
        <v>#DIV/0!</v>
      </c>
      <c r="H153" s="212">
        <f t="shared" si="683"/>
        <v>0</v>
      </c>
      <c r="I153" s="212">
        <f t="shared" si="683"/>
        <v>0</v>
      </c>
      <c r="J153" s="213" t="e">
        <f t="shared" si="456"/>
        <v>#DIV/0!</v>
      </c>
      <c r="K153" s="212">
        <f t="shared" ref="K153:L153" si="695">K160+K167+K174+K181+K188+K195+K202+K209+K216+K223</f>
        <v>0</v>
      </c>
      <c r="L153" s="212">
        <f t="shared" si="695"/>
        <v>0</v>
      </c>
      <c r="M153" s="213" t="e">
        <f t="shared" si="649"/>
        <v>#DIV/0!</v>
      </c>
      <c r="N153" s="212">
        <f t="shared" ref="N153:O153" si="696">N160+N167+N174+N181+N188+N195+N202+N209+N216+N223</f>
        <v>0</v>
      </c>
      <c r="O153" s="212">
        <f t="shared" si="696"/>
        <v>0</v>
      </c>
      <c r="P153" s="213" t="e">
        <f t="shared" si="650"/>
        <v>#DIV/0!</v>
      </c>
      <c r="Q153" s="212">
        <f t="shared" ref="Q153:R153" si="697">Q160+Q167+Q174+Q181+Q188+Q195+Q202+Q209+Q216+Q223</f>
        <v>0</v>
      </c>
      <c r="R153" s="212">
        <f t="shared" si="697"/>
        <v>0</v>
      </c>
      <c r="S153" s="213" t="e">
        <f t="shared" si="651"/>
        <v>#DIV/0!</v>
      </c>
      <c r="T153" s="212">
        <f t="shared" ref="T153:U153" si="698">T160+T167+T174+T181+T188+T195+T202+T209+T216+T223</f>
        <v>0</v>
      </c>
      <c r="U153" s="212">
        <f t="shared" si="698"/>
        <v>0</v>
      </c>
      <c r="V153" s="213" t="e">
        <f t="shared" si="652"/>
        <v>#DIV/0!</v>
      </c>
      <c r="W153" s="212">
        <f t="shared" ref="W153:X153" si="699">W160+W167+W174+W181+W188+W195+W202+W209+W216+W223</f>
        <v>0</v>
      </c>
      <c r="X153" s="212">
        <f t="shared" si="699"/>
        <v>0</v>
      </c>
      <c r="Y153" s="213" t="e">
        <f t="shared" si="653"/>
        <v>#DIV/0!</v>
      </c>
      <c r="Z153" s="212">
        <f t="shared" ref="Z153:AA153" si="700">Z160+Z167+Z174+Z181+Z188+Z195+Z202+Z209+Z216+Z223</f>
        <v>0</v>
      </c>
      <c r="AA153" s="212">
        <f t="shared" si="700"/>
        <v>0</v>
      </c>
      <c r="AB153" s="213" t="e">
        <f t="shared" si="547"/>
        <v>#DIV/0!</v>
      </c>
      <c r="AC153" s="212">
        <f t="shared" ref="AC153:AD153" si="701">AC160+AC167+AC174+AC181+AC188+AC195+AC202+AC209+AC216+AC223</f>
        <v>0</v>
      </c>
      <c r="AD153" s="212">
        <f t="shared" si="701"/>
        <v>0</v>
      </c>
      <c r="AE153" s="213" t="e">
        <f t="shared" si="576"/>
        <v>#DIV/0!</v>
      </c>
      <c r="AF153" s="212">
        <f t="shared" ref="AF153:AG153" si="702">AF160+AF167+AF174+AF181+AF188+AF195+AF202+AF209+AF216+AF223</f>
        <v>0</v>
      </c>
      <c r="AG153" s="212">
        <f t="shared" si="702"/>
        <v>0</v>
      </c>
      <c r="AH153" s="213" t="e">
        <f t="shared" si="577"/>
        <v>#DIV/0!</v>
      </c>
      <c r="AI153" s="210">
        <f t="shared" ref="AI153:AJ153" si="703">AI160+AI167+AI174+AI181+AI188+AI195+AI202+AI209+AI216+AI223</f>
        <v>0</v>
      </c>
      <c r="AJ153" s="212">
        <f t="shared" si="703"/>
        <v>0</v>
      </c>
      <c r="AK153" s="278" t="e">
        <f t="shared" si="658"/>
        <v>#DIV/0!</v>
      </c>
      <c r="AL153" s="212">
        <f t="shared" ref="AL153:AM153" si="704">AL160+AL167+AL174+AL181+AL188+AL195+AL202+AL209+AL216+AL223</f>
        <v>0</v>
      </c>
      <c r="AM153" s="212">
        <f t="shared" si="704"/>
        <v>0</v>
      </c>
      <c r="AN153" s="213" t="e">
        <f t="shared" si="578"/>
        <v>#DIV/0!</v>
      </c>
      <c r="AO153" s="212">
        <f t="shared" ref="AO153:AP153" si="705">AO160+AO167+AO174+AO181+AO188+AO195+AO202+AO209+AO216+AO223</f>
        <v>0</v>
      </c>
      <c r="AP153" s="212">
        <f t="shared" si="705"/>
        <v>0</v>
      </c>
      <c r="AQ153" s="390" t="e">
        <f t="shared" si="660"/>
        <v>#DIV/0!</v>
      </c>
      <c r="AR153" s="201"/>
    </row>
    <row r="154" spans="1:45" ht="162" customHeight="1" thickBot="1">
      <c r="A154" s="698"/>
      <c r="B154" s="695"/>
      <c r="C154" s="701"/>
      <c r="D154" s="189" t="s">
        <v>43</v>
      </c>
      <c r="E154" s="366">
        <f t="shared" si="454"/>
        <v>0</v>
      </c>
      <c r="F154" s="366">
        <f t="shared" si="455"/>
        <v>0</v>
      </c>
      <c r="G154" s="369" t="e">
        <f t="shared" si="647"/>
        <v>#DIV/0!</v>
      </c>
      <c r="H154" s="370">
        <f t="shared" si="683"/>
        <v>0</v>
      </c>
      <c r="I154" s="370">
        <f t="shared" si="683"/>
        <v>0</v>
      </c>
      <c r="J154" s="365" t="e">
        <f t="shared" si="456"/>
        <v>#DIV/0!</v>
      </c>
      <c r="K154" s="370">
        <f t="shared" ref="K154:L154" si="706">K161+K168+K175+K182+K189+K196+K203+K210+K217+K224</f>
        <v>0</v>
      </c>
      <c r="L154" s="370">
        <f t="shared" si="706"/>
        <v>0</v>
      </c>
      <c r="M154" s="365" t="e">
        <f t="shared" si="649"/>
        <v>#DIV/0!</v>
      </c>
      <c r="N154" s="370">
        <f t="shared" ref="N154:O154" si="707">N161+N168+N175+N182+N189+N196+N203+N210+N217+N224</f>
        <v>0</v>
      </c>
      <c r="O154" s="370">
        <f t="shared" si="707"/>
        <v>0</v>
      </c>
      <c r="P154" s="365" t="e">
        <f t="shared" si="650"/>
        <v>#DIV/0!</v>
      </c>
      <c r="Q154" s="370">
        <f t="shared" ref="Q154:R154" si="708">Q161+Q168+Q175+Q182+Q189+Q196+Q203+Q210+Q217+Q224</f>
        <v>0</v>
      </c>
      <c r="R154" s="370">
        <f t="shared" si="708"/>
        <v>0</v>
      </c>
      <c r="S154" s="365" t="e">
        <f t="shared" si="651"/>
        <v>#DIV/0!</v>
      </c>
      <c r="T154" s="370">
        <f t="shared" ref="T154:U154" si="709">T161+T168+T175+T182+T189+T196+T203+T210+T217+T224</f>
        <v>0</v>
      </c>
      <c r="U154" s="370">
        <f t="shared" si="709"/>
        <v>0</v>
      </c>
      <c r="V154" s="365" t="e">
        <f t="shared" si="652"/>
        <v>#DIV/0!</v>
      </c>
      <c r="W154" s="370">
        <f t="shared" ref="W154:X154" si="710">W161+W168+W175+W182+W189+W196+W203+W210+W217+W224</f>
        <v>0</v>
      </c>
      <c r="X154" s="370">
        <f t="shared" si="710"/>
        <v>0</v>
      </c>
      <c r="Y154" s="365" t="e">
        <f t="shared" si="653"/>
        <v>#DIV/0!</v>
      </c>
      <c r="Z154" s="370">
        <f t="shared" ref="Z154:AA154" si="711">Z161+Z168+Z175+Z182+Z189+Z196+Z203+Z210+Z217+Z224</f>
        <v>0</v>
      </c>
      <c r="AA154" s="370">
        <f t="shared" si="711"/>
        <v>0</v>
      </c>
      <c r="AB154" s="365" t="e">
        <f t="shared" si="547"/>
        <v>#DIV/0!</v>
      </c>
      <c r="AC154" s="370">
        <f t="shared" ref="AC154:AD154" si="712">AC161+AC168+AC175+AC182+AC189+AC196+AC203+AC210+AC217+AC224</f>
        <v>0</v>
      </c>
      <c r="AD154" s="370">
        <f t="shared" si="712"/>
        <v>0</v>
      </c>
      <c r="AE154" s="365" t="e">
        <f t="shared" si="576"/>
        <v>#DIV/0!</v>
      </c>
      <c r="AF154" s="370">
        <f t="shared" ref="AF154:AG154" si="713">AF161+AF168+AF175+AF182+AF189+AF196+AF203+AF210+AF217+AF224</f>
        <v>0</v>
      </c>
      <c r="AG154" s="370">
        <f t="shared" si="713"/>
        <v>0</v>
      </c>
      <c r="AH154" s="365" t="e">
        <f t="shared" si="577"/>
        <v>#DIV/0!</v>
      </c>
      <c r="AI154" s="368">
        <f t="shared" ref="AI154:AJ154" si="714">AI161+AI168+AI175+AI182+AI189+AI196+AI203+AI210+AI217+AI224</f>
        <v>0</v>
      </c>
      <c r="AJ154" s="370">
        <f t="shared" si="714"/>
        <v>0</v>
      </c>
      <c r="AK154" s="367" t="e">
        <f t="shared" si="658"/>
        <v>#DIV/0!</v>
      </c>
      <c r="AL154" s="370">
        <f t="shared" ref="AL154:AM154" si="715">AL161+AL168+AL175+AL182+AL189+AL196+AL203+AL210+AL217+AL224</f>
        <v>0</v>
      </c>
      <c r="AM154" s="370">
        <f t="shared" si="715"/>
        <v>0</v>
      </c>
      <c r="AN154" s="365" t="e">
        <f t="shared" si="578"/>
        <v>#DIV/0!</v>
      </c>
      <c r="AO154" s="370">
        <f t="shared" ref="AO154:AP154" si="716">AO161+AO168+AO175+AO182+AO189+AO196+AO203+AO210+AO217+AO224</f>
        <v>0</v>
      </c>
      <c r="AP154" s="370">
        <f t="shared" si="716"/>
        <v>0</v>
      </c>
      <c r="AQ154" s="550" t="e">
        <f t="shared" si="660"/>
        <v>#DIV/0!</v>
      </c>
      <c r="AR154" s="225"/>
    </row>
    <row r="155" spans="1:45" ht="24" customHeight="1">
      <c r="A155" s="696" t="s">
        <v>313</v>
      </c>
      <c r="B155" s="693" t="s">
        <v>489</v>
      </c>
      <c r="C155" s="699"/>
      <c r="D155" s="226" t="s">
        <v>41</v>
      </c>
      <c r="E155" s="248">
        <f t="shared" si="454"/>
        <v>168.5</v>
      </c>
      <c r="F155" s="248">
        <f t="shared" si="455"/>
        <v>168.5</v>
      </c>
      <c r="G155" s="249">
        <f>F155/E155</f>
        <v>1</v>
      </c>
      <c r="H155" s="248">
        <f>H156+H157+H158+H159+H160+H161</f>
        <v>0</v>
      </c>
      <c r="I155" s="248">
        <f>I156+I157+I158+I159+I160+I161</f>
        <v>0</v>
      </c>
      <c r="J155" s="276" t="e">
        <f t="shared" si="456"/>
        <v>#DIV/0!</v>
      </c>
      <c r="K155" s="248">
        <f>K156+K157+K158+K159+K160+K161</f>
        <v>0</v>
      </c>
      <c r="L155" s="248">
        <f>L156+L157+L158+L159+L160+L161</f>
        <v>0</v>
      </c>
      <c r="M155" s="276" t="e">
        <f>L155/K155*100</f>
        <v>#DIV/0!</v>
      </c>
      <c r="N155" s="248">
        <f>N156+N157+N158+N159+N160+N161</f>
        <v>0</v>
      </c>
      <c r="O155" s="248">
        <f>O156+O157+O158+O159+O160+O161</f>
        <v>0</v>
      </c>
      <c r="P155" s="276" t="e">
        <f>O155/N155*100</f>
        <v>#DIV/0!</v>
      </c>
      <c r="Q155" s="248">
        <f>Q156+Q157+Q158+Q159+Q160+Q161</f>
        <v>0</v>
      </c>
      <c r="R155" s="248">
        <f>R156+R157+R158+R159+R160+R161</f>
        <v>0</v>
      </c>
      <c r="S155" s="276" t="e">
        <f>R155/Q155*100</f>
        <v>#DIV/0!</v>
      </c>
      <c r="T155" s="248">
        <f>T156+T157+T158+T159+T160+T161</f>
        <v>0</v>
      </c>
      <c r="U155" s="248">
        <f>U156+U157+U158+U159+U160+U161</f>
        <v>0</v>
      </c>
      <c r="V155" s="276" t="e">
        <f>U155/T155*100</f>
        <v>#DIV/0!</v>
      </c>
      <c r="W155" s="248">
        <f>W156+W157+W158+W159+W160+W161</f>
        <v>0</v>
      </c>
      <c r="X155" s="248">
        <f>X156+X157+X158+X159+X160+X161</f>
        <v>0</v>
      </c>
      <c r="Y155" s="276" t="e">
        <f>X155/W155*100</f>
        <v>#DIV/0!</v>
      </c>
      <c r="Z155" s="248">
        <f t="shared" ref="Z155" si="717">Z156+Z157+Z158+Z159+Z160+Z161</f>
        <v>0</v>
      </c>
      <c r="AA155" s="248">
        <f t="shared" ref="AA155" si="718">AA156+AA157+AA158+AA159+AA160+AA161</f>
        <v>0</v>
      </c>
      <c r="AB155" s="276" t="e">
        <f t="shared" si="547"/>
        <v>#DIV/0!</v>
      </c>
      <c r="AC155" s="248">
        <f t="shared" ref="AC155" si="719">AC156+AC157+AC158+AC159+AC160+AC161</f>
        <v>0</v>
      </c>
      <c r="AD155" s="248">
        <f t="shared" ref="AD155" si="720">AD156+AD157+AD158+AD159+AD160+AD161</f>
        <v>0</v>
      </c>
      <c r="AE155" s="276" t="e">
        <f t="shared" si="576"/>
        <v>#DIV/0!</v>
      </c>
      <c r="AF155" s="248">
        <f t="shared" ref="AF155" si="721">AF156+AF157+AF158+AF159+AF160+AF161</f>
        <v>0</v>
      </c>
      <c r="AG155" s="248">
        <f t="shared" ref="AG155" si="722">AG156+AG157+AG158+AG159+AG160+AG161</f>
        <v>0</v>
      </c>
      <c r="AH155" s="276" t="e">
        <f t="shared" si="577"/>
        <v>#DIV/0!</v>
      </c>
      <c r="AI155" s="277">
        <f t="shared" ref="AI155" si="723">AI156+AI157+AI158+AI159+AI160+AI161</f>
        <v>168.5</v>
      </c>
      <c r="AJ155" s="248">
        <f t="shared" ref="AJ155" si="724">AJ156+AJ157+AJ158+AJ159+AJ160+AJ161</f>
        <v>168.5</v>
      </c>
      <c r="AK155" s="249">
        <f>AJ155/AI155</f>
        <v>1</v>
      </c>
      <c r="AL155" s="248">
        <f t="shared" ref="AL155" si="725">AL156+AL157+AL158+AL159+AL160+AL161</f>
        <v>0</v>
      </c>
      <c r="AM155" s="248">
        <f t="shared" ref="AM155" si="726">AM156+AM157+AM158+AM159+AM160+AM161</f>
        <v>0</v>
      </c>
      <c r="AN155" s="276" t="e">
        <f t="shared" si="578"/>
        <v>#DIV/0!</v>
      </c>
      <c r="AO155" s="248">
        <f>AO156+AO157+AO158+AO159+AO160+AO161</f>
        <v>0</v>
      </c>
      <c r="AP155" s="248">
        <f>AP156+AP157+AP158+AP159+AP160+AP161</f>
        <v>0</v>
      </c>
      <c r="AQ155" s="561" t="e">
        <f>AP155/AO155*100</f>
        <v>#DIV/0!</v>
      </c>
      <c r="AR155" s="200"/>
    </row>
    <row r="156" spans="1:45" ht="63.75" customHeight="1">
      <c r="A156" s="697"/>
      <c r="B156" s="694"/>
      <c r="C156" s="700"/>
      <c r="D156" s="164" t="s">
        <v>37</v>
      </c>
      <c r="E156" s="211">
        <f t="shared" si="454"/>
        <v>0</v>
      </c>
      <c r="F156" s="211">
        <f t="shared" si="455"/>
        <v>0</v>
      </c>
      <c r="G156" s="269" t="e">
        <f t="shared" ref="G156:G161" si="727">F156/E156</f>
        <v>#DIV/0!</v>
      </c>
      <c r="H156" s="212"/>
      <c r="I156" s="212"/>
      <c r="J156" s="213" t="e">
        <f t="shared" si="456"/>
        <v>#DIV/0!</v>
      </c>
      <c r="K156" s="212"/>
      <c r="L156" s="212"/>
      <c r="M156" s="213" t="e">
        <f t="shared" ref="M156:M161" si="728">L156/K156*100</f>
        <v>#DIV/0!</v>
      </c>
      <c r="N156" s="212"/>
      <c r="O156" s="212"/>
      <c r="P156" s="213" t="e">
        <f t="shared" ref="P156:P161" si="729">O156/N156*100</f>
        <v>#DIV/0!</v>
      </c>
      <c r="Q156" s="212"/>
      <c r="R156" s="212"/>
      <c r="S156" s="213" t="e">
        <f t="shared" ref="S156:S161" si="730">R156/Q156*100</f>
        <v>#DIV/0!</v>
      </c>
      <c r="T156" s="212"/>
      <c r="U156" s="212"/>
      <c r="V156" s="213" t="e">
        <f t="shared" ref="V156:V161" si="731">U156/T156*100</f>
        <v>#DIV/0!</v>
      </c>
      <c r="W156" s="212"/>
      <c r="X156" s="212"/>
      <c r="Y156" s="213" t="e">
        <f t="shared" ref="Y156:Y161" si="732">X156/W156*100</f>
        <v>#DIV/0!</v>
      </c>
      <c r="Z156" s="212"/>
      <c r="AA156" s="212"/>
      <c r="AB156" s="213" t="e">
        <f t="shared" si="547"/>
        <v>#DIV/0!</v>
      </c>
      <c r="AC156" s="212"/>
      <c r="AD156" s="212"/>
      <c r="AE156" s="213" t="e">
        <f t="shared" si="576"/>
        <v>#DIV/0!</v>
      </c>
      <c r="AF156" s="212"/>
      <c r="AG156" s="212"/>
      <c r="AH156" s="213" t="e">
        <f t="shared" si="577"/>
        <v>#DIV/0!</v>
      </c>
      <c r="AI156" s="210"/>
      <c r="AJ156" s="212"/>
      <c r="AK156" s="278" t="e">
        <f t="shared" ref="AK156:AK161" si="733">AJ156/AI156</f>
        <v>#DIV/0!</v>
      </c>
      <c r="AL156" s="212"/>
      <c r="AM156" s="212"/>
      <c r="AN156" s="213" t="e">
        <f t="shared" si="578"/>
        <v>#DIV/0!</v>
      </c>
      <c r="AO156" s="212"/>
      <c r="AP156" s="212"/>
      <c r="AQ156" s="390" t="e">
        <f t="shared" ref="AQ156:AQ161" si="734">AP156/AO156*100</f>
        <v>#DIV/0!</v>
      </c>
      <c r="AR156" s="244"/>
    </row>
    <row r="157" spans="1:45" ht="63.75" customHeight="1">
      <c r="A157" s="697"/>
      <c r="B157" s="694"/>
      <c r="C157" s="700"/>
      <c r="D157" s="165" t="s">
        <v>2</v>
      </c>
      <c r="E157" s="211">
        <f t="shared" si="454"/>
        <v>0</v>
      </c>
      <c r="F157" s="211">
        <f t="shared" si="455"/>
        <v>0</v>
      </c>
      <c r="G157" s="269" t="e">
        <f t="shared" si="727"/>
        <v>#DIV/0!</v>
      </c>
      <c r="H157" s="212"/>
      <c r="I157" s="212"/>
      <c r="J157" s="213" t="e">
        <f t="shared" si="456"/>
        <v>#DIV/0!</v>
      </c>
      <c r="K157" s="212"/>
      <c r="L157" s="212"/>
      <c r="M157" s="213" t="e">
        <f t="shared" si="728"/>
        <v>#DIV/0!</v>
      </c>
      <c r="N157" s="212"/>
      <c r="O157" s="212"/>
      <c r="P157" s="213" t="e">
        <f t="shared" si="729"/>
        <v>#DIV/0!</v>
      </c>
      <c r="Q157" s="212"/>
      <c r="R157" s="212"/>
      <c r="S157" s="213" t="e">
        <f t="shared" si="730"/>
        <v>#DIV/0!</v>
      </c>
      <c r="T157" s="212"/>
      <c r="U157" s="212"/>
      <c r="V157" s="213" t="e">
        <f t="shared" si="731"/>
        <v>#DIV/0!</v>
      </c>
      <c r="W157" s="212"/>
      <c r="X157" s="212"/>
      <c r="Y157" s="213" t="e">
        <f t="shared" si="732"/>
        <v>#DIV/0!</v>
      </c>
      <c r="Z157" s="212"/>
      <c r="AA157" s="212"/>
      <c r="AB157" s="213" t="e">
        <f t="shared" si="547"/>
        <v>#DIV/0!</v>
      </c>
      <c r="AC157" s="212"/>
      <c r="AD157" s="212"/>
      <c r="AE157" s="213" t="e">
        <f t="shared" si="576"/>
        <v>#DIV/0!</v>
      </c>
      <c r="AF157" s="212"/>
      <c r="AG157" s="212"/>
      <c r="AH157" s="213" t="e">
        <f t="shared" si="577"/>
        <v>#DIV/0!</v>
      </c>
      <c r="AI157" s="210"/>
      <c r="AJ157" s="212"/>
      <c r="AK157" s="278" t="e">
        <f t="shared" si="733"/>
        <v>#DIV/0!</v>
      </c>
      <c r="AL157" s="212"/>
      <c r="AM157" s="212"/>
      <c r="AN157" s="213" t="e">
        <f t="shared" si="578"/>
        <v>#DIV/0!</v>
      </c>
      <c r="AO157" s="212"/>
      <c r="AP157" s="212"/>
      <c r="AQ157" s="390" t="e">
        <f t="shared" si="734"/>
        <v>#DIV/0!</v>
      </c>
      <c r="AR157" s="244"/>
    </row>
    <row r="158" spans="1:45" ht="63.75" customHeight="1">
      <c r="A158" s="697"/>
      <c r="B158" s="694"/>
      <c r="C158" s="700"/>
      <c r="D158" s="158" t="s">
        <v>285</v>
      </c>
      <c r="E158" s="211">
        <f t="shared" si="454"/>
        <v>168.5</v>
      </c>
      <c r="F158" s="211">
        <f t="shared" si="455"/>
        <v>168.5</v>
      </c>
      <c r="G158" s="269">
        <f t="shared" si="727"/>
        <v>1</v>
      </c>
      <c r="H158" s="212"/>
      <c r="I158" s="212"/>
      <c r="J158" s="213" t="e">
        <f t="shared" si="456"/>
        <v>#DIV/0!</v>
      </c>
      <c r="K158" s="212"/>
      <c r="L158" s="212"/>
      <c r="M158" s="213" t="e">
        <f t="shared" si="728"/>
        <v>#DIV/0!</v>
      </c>
      <c r="N158" s="212"/>
      <c r="O158" s="212"/>
      <c r="P158" s="213" t="e">
        <f t="shared" si="729"/>
        <v>#DIV/0!</v>
      </c>
      <c r="Q158" s="212"/>
      <c r="R158" s="212"/>
      <c r="S158" s="213" t="e">
        <f t="shared" si="730"/>
        <v>#DIV/0!</v>
      </c>
      <c r="T158" s="212"/>
      <c r="U158" s="212"/>
      <c r="V158" s="213" t="e">
        <f t="shared" si="731"/>
        <v>#DIV/0!</v>
      </c>
      <c r="W158" s="212"/>
      <c r="X158" s="212"/>
      <c r="Y158" s="213" t="e">
        <f t="shared" si="732"/>
        <v>#DIV/0!</v>
      </c>
      <c r="Z158" s="212"/>
      <c r="AA158" s="212"/>
      <c r="AB158" s="213" t="e">
        <f t="shared" si="547"/>
        <v>#DIV/0!</v>
      </c>
      <c r="AC158" s="212"/>
      <c r="AD158" s="212"/>
      <c r="AE158" s="213" t="e">
        <f t="shared" si="576"/>
        <v>#DIV/0!</v>
      </c>
      <c r="AF158" s="212"/>
      <c r="AG158" s="212"/>
      <c r="AH158" s="213" t="e">
        <f t="shared" si="577"/>
        <v>#DIV/0!</v>
      </c>
      <c r="AI158" s="210">
        <v>168.5</v>
      </c>
      <c r="AJ158" s="212">
        <v>168.5</v>
      </c>
      <c r="AK158" s="269">
        <f t="shared" si="733"/>
        <v>1</v>
      </c>
      <c r="AL158" s="212"/>
      <c r="AM158" s="212"/>
      <c r="AN158" s="213" t="e">
        <f t="shared" si="578"/>
        <v>#DIV/0!</v>
      </c>
      <c r="AO158" s="212"/>
      <c r="AP158" s="212"/>
      <c r="AQ158" s="390" t="e">
        <f t="shared" si="734"/>
        <v>#DIV/0!</v>
      </c>
      <c r="AR158" s="201"/>
    </row>
    <row r="159" spans="1:45" ht="114.75" customHeight="1">
      <c r="A159" s="697"/>
      <c r="B159" s="694"/>
      <c r="C159" s="700"/>
      <c r="D159" s="158" t="s">
        <v>291</v>
      </c>
      <c r="E159" s="211">
        <f t="shared" si="454"/>
        <v>0</v>
      </c>
      <c r="F159" s="211">
        <f t="shared" si="455"/>
        <v>0</v>
      </c>
      <c r="G159" s="269" t="e">
        <f t="shared" si="727"/>
        <v>#DIV/0!</v>
      </c>
      <c r="H159" s="212"/>
      <c r="I159" s="212"/>
      <c r="J159" s="213" t="e">
        <f t="shared" si="456"/>
        <v>#DIV/0!</v>
      </c>
      <c r="K159" s="212"/>
      <c r="L159" s="212"/>
      <c r="M159" s="213" t="e">
        <f t="shared" si="728"/>
        <v>#DIV/0!</v>
      </c>
      <c r="N159" s="212"/>
      <c r="O159" s="212"/>
      <c r="P159" s="213" t="e">
        <f t="shared" si="729"/>
        <v>#DIV/0!</v>
      </c>
      <c r="Q159" s="212"/>
      <c r="R159" s="212"/>
      <c r="S159" s="213" t="e">
        <f t="shared" si="730"/>
        <v>#DIV/0!</v>
      </c>
      <c r="T159" s="212"/>
      <c r="U159" s="212"/>
      <c r="V159" s="213" t="e">
        <f t="shared" si="731"/>
        <v>#DIV/0!</v>
      </c>
      <c r="W159" s="212"/>
      <c r="X159" s="212"/>
      <c r="Y159" s="213" t="e">
        <f t="shared" si="732"/>
        <v>#DIV/0!</v>
      </c>
      <c r="Z159" s="212"/>
      <c r="AA159" s="212"/>
      <c r="AB159" s="213" t="e">
        <f t="shared" si="547"/>
        <v>#DIV/0!</v>
      </c>
      <c r="AC159" s="212"/>
      <c r="AD159" s="212"/>
      <c r="AE159" s="213" t="e">
        <f t="shared" si="576"/>
        <v>#DIV/0!</v>
      </c>
      <c r="AF159" s="212"/>
      <c r="AG159" s="212"/>
      <c r="AH159" s="213" t="e">
        <f t="shared" si="577"/>
        <v>#DIV/0!</v>
      </c>
      <c r="AI159" s="210"/>
      <c r="AJ159" s="212"/>
      <c r="AK159" s="278" t="e">
        <f t="shared" si="733"/>
        <v>#DIV/0!</v>
      </c>
      <c r="AL159" s="212"/>
      <c r="AM159" s="212"/>
      <c r="AN159" s="213" t="e">
        <f t="shared" si="578"/>
        <v>#DIV/0!</v>
      </c>
      <c r="AO159" s="212"/>
      <c r="AP159" s="212"/>
      <c r="AQ159" s="390" t="e">
        <f t="shared" si="734"/>
        <v>#DIV/0!</v>
      </c>
      <c r="AR159" s="201"/>
    </row>
    <row r="160" spans="1:45" ht="37.5" customHeight="1">
      <c r="A160" s="697"/>
      <c r="B160" s="694"/>
      <c r="C160" s="700"/>
      <c r="D160" s="158" t="s">
        <v>286</v>
      </c>
      <c r="E160" s="211">
        <f t="shared" si="454"/>
        <v>0</v>
      </c>
      <c r="F160" s="211">
        <f t="shared" si="455"/>
        <v>0</v>
      </c>
      <c r="G160" s="269" t="e">
        <f t="shared" si="727"/>
        <v>#DIV/0!</v>
      </c>
      <c r="H160" s="212"/>
      <c r="I160" s="212"/>
      <c r="J160" s="213" t="e">
        <f t="shared" si="456"/>
        <v>#DIV/0!</v>
      </c>
      <c r="K160" s="212"/>
      <c r="L160" s="212"/>
      <c r="M160" s="213" t="e">
        <f t="shared" si="728"/>
        <v>#DIV/0!</v>
      </c>
      <c r="N160" s="212"/>
      <c r="O160" s="212"/>
      <c r="P160" s="213" t="e">
        <f t="shared" si="729"/>
        <v>#DIV/0!</v>
      </c>
      <c r="Q160" s="212"/>
      <c r="R160" s="212"/>
      <c r="S160" s="213" t="e">
        <f t="shared" si="730"/>
        <v>#DIV/0!</v>
      </c>
      <c r="T160" s="212"/>
      <c r="U160" s="212"/>
      <c r="V160" s="213" t="e">
        <f t="shared" si="731"/>
        <v>#DIV/0!</v>
      </c>
      <c r="W160" s="212"/>
      <c r="X160" s="212"/>
      <c r="Y160" s="213" t="e">
        <f t="shared" si="732"/>
        <v>#DIV/0!</v>
      </c>
      <c r="Z160" s="212"/>
      <c r="AA160" s="212"/>
      <c r="AB160" s="213" t="e">
        <f t="shared" si="547"/>
        <v>#DIV/0!</v>
      </c>
      <c r="AC160" s="212"/>
      <c r="AD160" s="212"/>
      <c r="AE160" s="213" t="e">
        <f t="shared" si="576"/>
        <v>#DIV/0!</v>
      </c>
      <c r="AF160" s="212"/>
      <c r="AG160" s="212"/>
      <c r="AH160" s="213" t="e">
        <f t="shared" si="577"/>
        <v>#DIV/0!</v>
      </c>
      <c r="AI160" s="210"/>
      <c r="AJ160" s="212"/>
      <c r="AK160" s="278" t="e">
        <f t="shared" si="733"/>
        <v>#DIV/0!</v>
      </c>
      <c r="AL160" s="212"/>
      <c r="AM160" s="212"/>
      <c r="AN160" s="213" t="e">
        <f t="shared" si="578"/>
        <v>#DIV/0!</v>
      </c>
      <c r="AO160" s="212"/>
      <c r="AP160" s="212"/>
      <c r="AQ160" s="390" t="e">
        <f t="shared" si="734"/>
        <v>#DIV/0!</v>
      </c>
      <c r="AR160" s="201"/>
    </row>
    <row r="161" spans="1:44" ht="39.75" customHeight="1" thickBot="1">
      <c r="A161" s="698"/>
      <c r="B161" s="695"/>
      <c r="C161" s="701"/>
      <c r="D161" s="189" t="s">
        <v>43</v>
      </c>
      <c r="E161" s="366">
        <f t="shared" si="454"/>
        <v>0</v>
      </c>
      <c r="F161" s="366">
        <f t="shared" si="455"/>
        <v>0</v>
      </c>
      <c r="G161" s="369" t="e">
        <f t="shared" si="727"/>
        <v>#DIV/0!</v>
      </c>
      <c r="H161" s="370"/>
      <c r="I161" s="370"/>
      <c r="J161" s="365" t="e">
        <f t="shared" si="456"/>
        <v>#DIV/0!</v>
      </c>
      <c r="K161" s="370"/>
      <c r="L161" s="370"/>
      <c r="M161" s="365" t="e">
        <f t="shared" si="728"/>
        <v>#DIV/0!</v>
      </c>
      <c r="N161" s="370"/>
      <c r="O161" s="370"/>
      <c r="P161" s="365" t="e">
        <f t="shared" si="729"/>
        <v>#DIV/0!</v>
      </c>
      <c r="Q161" s="370"/>
      <c r="R161" s="370"/>
      <c r="S161" s="365" t="e">
        <f t="shared" si="730"/>
        <v>#DIV/0!</v>
      </c>
      <c r="T161" s="370"/>
      <c r="U161" s="370"/>
      <c r="V161" s="365" t="e">
        <f t="shared" si="731"/>
        <v>#DIV/0!</v>
      </c>
      <c r="W161" s="370"/>
      <c r="X161" s="370"/>
      <c r="Y161" s="365" t="e">
        <f t="shared" si="732"/>
        <v>#DIV/0!</v>
      </c>
      <c r="Z161" s="370"/>
      <c r="AA161" s="370"/>
      <c r="AB161" s="365" t="e">
        <f t="shared" si="547"/>
        <v>#DIV/0!</v>
      </c>
      <c r="AC161" s="370"/>
      <c r="AD161" s="370"/>
      <c r="AE161" s="365" t="e">
        <f t="shared" si="576"/>
        <v>#DIV/0!</v>
      </c>
      <c r="AF161" s="370"/>
      <c r="AG161" s="370"/>
      <c r="AH161" s="365" t="e">
        <f t="shared" si="577"/>
        <v>#DIV/0!</v>
      </c>
      <c r="AI161" s="368"/>
      <c r="AJ161" s="370"/>
      <c r="AK161" s="367" t="e">
        <f t="shared" si="733"/>
        <v>#DIV/0!</v>
      </c>
      <c r="AL161" s="370"/>
      <c r="AM161" s="370"/>
      <c r="AN161" s="365" t="e">
        <f t="shared" si="578"/>
        <v>#DIV/0!</v>
      </c>
      <c r="AO161" s="370"/>
      <c r="AP161" s="370"/>
      <c r="AQ161" s="550" t="e">
        <f t="shared" si="734"/>
        <v>#DIV/0!</v>
      </c>
      <c r="AR161" s="225"/>
    </row>
    <row r="162" spans="1:44" ht="28.5" customHeight="1">
      <c r="A162" s="696" t="s">
        <v>314</v>
      </c>
      <c r="B162" s="693" t="s">
        <v>438</v>
      </c>
      <c r="C162" s="699"/>
      <c r="D162" s="226" t="s">
        <v>41</v>
      </c>
      <c r="E162" s="248">
        <f t="shared" si="454"/>
        <v>500</v>
      </c>
      <c r="F162" s="248">
        <f t="shared" si="455"/>
        <v>500</v>
      </c>
      <c r="G162" s="249">
        <f>F162/E162</f>
        <v>1</v>
      </c>
      <c r="H162" s="248">
        <f>H163+H164+H165+H166+H167+H168</f>
        <v>0</v>
      </c>
      <c r="I162" s="248">
        <f>I163+I164+I165+I166+I167+I168</f>
        <v>0</v>
      </c>
      <c r="J162" s="276" t="e">
        <f t="shared" si="456"/>
        <v>#DIV/0!</v>
      </c>
      <c r="K162" s="248">
        <f>K163+K164+K165+K166+K167+K168</f>
        <v>0</v>
      </c>
      <c r="L162" s="248">
        <f>L163+L164+L165+L166+L167+L168</f>
        <v>0</v>
      </c>
      <c r="M162" s="276" t="e">
        <f>L162/K162*100</f>
        <v>#DIV/0!</v>
      </c>
      <c r="N162" s="248">
        <f>N163+N164+N165+N166+N167+N168</f>
        <v>0</v>
      </c>
      <c r="O162" s="248">
        <f>O163+O164+O165+O166+O167+O168</f>
        <v>0</v>
      </c>
      <c r="P162" s="276" t="e">
        <f>O162/N162*100</f>
        <v>#DIV/0!</v>
      </c>
      <c r="Q162" s="248">
        <f>Q163+Q164+Q165+Q166+Q167+Q168</f>
        <v>0</v>
      </c>
      <c r="R162" s="248">
        <f>R163+R164+R165+R166+R167+R168</f>
        <v>0</v>
      </c>
      <c r="S162" s="276" t="e">
        <f>R162/Q162*100</f>
        <v>#DIV/0!</v>
      </c>
      <c r="T162" s="248">
        <f>T163+T164+T165+T166+T167+T168</f>
        <v>0</v>
      </c>
      <c r="U162" s="248">
        <f>U163+U164+U165+U166+U167+U168</f>
        <v>0</v>
      </c>
      <c r="V162" s="276" t="e">
        <f>U162/T162*100</f>
        <v>#DIV/0!</v>
      </c>
      <c r="W162" s="248">
        <f>W163+W164+W165+W166+W167+W168</f>
        <v>0</v>
      </c>
      <c r="X162" s="248">
        <f>X163+X164+X165+X166+X167+X168</f>
        <v>0</v>
      </c>
      <c r="Y162" s="276" t="e">
        <f>X162/W162*100</f>
        <v>#DIV/0!</v>
      </c>
      <c r="Z162" s="248">
        <f t="shared" ref="Z162" si="735">Z163+Z164+Z165+Z166+Z167+Z168</f>
        <v>0</v>
      </c>
      <c r="AA162" s="248">
        <f t="shared" ref="AA162" si="736">AA163+AA164+AA165+AA166+AA167+AA168</f>
        <v>0</v>
      </c>
      <c r="AB162" s="276" t="e">
        <f t="shared" si="547"/>
        <v>#DIV/0!</v>
      </c>
      <c r="AC162" s="248">
        <f t="shared" ref="AC162" si="737">AC163+AC164+AC165+AC166+AC167+AC168</f>
        <v>0</v>
      </c>
      <c r="AD162" s="248">
        <f t="shared" ref="AD162" si="738">AD163+AD164+AD165+AD166+AD167+AD168</f>
        <v>0</v>
      </c>
      <c r="AE162" s="276" t="e">
        <f t="shared" si="576"/>
        <v>#DIV/0!</v>
      </c>
      <c r="AF162" s="248">
        <f t="shared" ref="AF162" si="739">AF163+AF164+AF165+AF166+AF167+AF168</f>
        <v>0</v>
      </c>
      <c r="AG162" s="248">
        <f t="shared" ref="AG162" si="740">AG163+AG164+AG165+AG166+AG167+AG168</f>
        <v>0</v>
      </c>
      <c r="AH162" s="276" t="e">
        <f t="shared" si="577"/>
        <v>#DIV/0!</v>
      </c>
      <c r="AI162" s="277">
        <f t="shared" ref="AI162" si="741">AI163+AI164+AI165+AI166+AI167+AI168</f>
        <v>500</v>
      </c>
      <c r="AJ162" s="248">
        <f t="shared" ref="AJ162" si="742">AJ163+AJ164+AJ165+AJ166+AJ167+AJ168</f>
        <v>500</v>
      </c>
      <c r="AK162" s="249">
        <f>AJ162/AI162</f>
        <v>1</v>
      </c>
      <c r="AL162" s="403"/>
      <c r="AM162" s="403"/>
      <c r="AN162" s="276" t="e">
        <f t="shared" si="578"/>
        <v>#DIV/0!</v>
      </c>
      <c r="AO162" s="403"/>
      <c r="AP162" s="403"/>
      <c r="AQ162" s="561" t="e">
        <f>AP162/AO162*100</f>
        <v>#DIV/0!</v>
      </c>
      <c r="AR162" s="200"/>
    </row>
    <row r="163" spans="1:44" ht="54.75" customHeight="1">
      <c r="A163" s="697"/>
      <c r="B163" s="694"/>
      <c r="C163" s="700"/>
      <c r="D163" s="164" t="s">
        <v>37</v>
      </c>
      <c r="E163" s="211">
        <f t="shared" si="454"/>
        <v>0</v>
      </c>
      <c r="F163" s="211">
        <f t="shared" si="455"/>
        <v>0</v>
      </c>
      <c r="G163" s="269" t="e">
        <f t="shared" ref="G163:G168" si="743">F163/E163</f>
        <v>#DIV/0!</v>
      </c>
      <c r="H163" s="212"/>
      <c r="I163" s="212"/>
      <c r="J163" s="213" t="e">
        <f t="shared" si="456"/>
        <v>#DIV/0!</v>
      </c>
      <c r="K163" s="212"/>
      <c r="L163" s="212"/>
      <c r="M163" s="213" t="e">
        <f t="shared" ref="M163:M168" si="744">L163/K163*100</f>
        <v>#DIV/0!</v>
      </c>
      <c r="N163" s="212"/>
      <c r="O163" s="212"/>
      <c r="P163" s="213" t="e">
        <f t="shared" ref="P163:P168" si="745">O163/N163*100</f>
        <v>#DIV/0!</v>
      </c>
      <c r="Q163" s="212"/>
      <c r="R163" s="212"/>
      <c r="S163" s="213" t="e">
        <f t="shared" ref="S163:S168" si="746">R163/Q163*100</f>
        <v>#DIV/0!</v>
      </c>
      <c r="T163" s="212"/>
      <c r="U163" s="212"/>
      <c r="V163" s="213" t="e">
        <f t="shared" ref="V163:V168" si="747">U163/T163*100</f>
        <v>#DIV/0!</v>
      </c>
      <c r="W163" s="212"/>
      <c r="X163" s="212"/>
      <c r="Y163" s="213" t="e">
        <f t="shared" ref="Y163:Y168" si="748">X163/W163*100</f>
        <v>#DIV/0!</v>
      </c>
      <c r="Z163" s="212"/>
      <c r="AA163" s="212"/>
      <c r="AB163" s="213" t="e">
        <f t="shared" si="547"/>
        <v>#DIV/0!</v>
      </c>
      <c r="AC163" s="212"/>
      <c r="AD163" s="212"/>
      <c r="AE163" s="213" t="e">
        <f t="shared" si="576"/>
        <v>#DIV/0!</v>
      </c>
      <c r="AF163" s="212"/>
      <c r="AG163" s="212"/>
      <c r="AH163" s="213" t="e">
        <f t="shared" si="577"/>
        <v>#DIV/0!</v>
      </c>
      <c r="AI163" s="210"/>
      <c r="AJ163" s="212"/>
      <c r="AK163" s="278" t="e">
        <f t="shared" ref="AK163:AK168" si="749">AJ163/AI163</f>
        <v>#DIV/0!</v>
      </c>
      <c r="AL163" s="212"/>
      <c r="AM163" s="212"/>
      <c r="AN163" s="213" t="e">
        <f t="shared" si="578"/>
        <v>#DIV/0!</v>
      </c>
      <c r="AO163" s="212"/>
      <c r="AP163" s="212"/>
      <c r="AQ163" s="390" t="e">
        <f t="shared" ref="AQ163:AQ168" si="750">AP163/AO163*100</f>
        <v>#DIV/0!</v>
      </c>
      <c r="AR163" s="244"/>
    </row>
    <row r="164" spans="1:44" ht="63.75" customHeight="1">
      <c r="A164" s="697"/>
      <c r="B164" s="694"/>
      <c r="C164" s="700"/>
      <c r="D164" s="165" t="s">
        <v>2</v>
      </c>
      <c r="E164" s="211">
        <f t="shared" ref="E164:E227" si="751">H164+K164+N164+Q164+T164+W164+Z164+AC164+AF164+AI164+AL164+AO164</f>
        <v>0</v>
      </c>
      <c r="F164" s="211">
        <f t="shared" ref="F164:F227" si="752">I164+L164+O164+R164+U164+-X164+AA164+AD164+AG164+AJ164+AM164+AP164</f>
        <v>0</v>
      </c>
      <c r="G164" s="269" t="e">
        <f t="shared" si="743"/>
        <v>#DIV/0!</v>
      </c>
      <c r="H164" s="212"/>
      <c r="I164" s="212"/>
      <c r="J164" s="213" t="e">
        <f t="shared" ref="J164:J227" si="753">I164/H164*100</f>
        <v>#DIV/0!</v>
      </c>
      <c r="K164" s="212"/>
      <c r="L164" s="212"/>
      <c r="M164" s="213" t="e">
        <f t="shared" si="744"/>
        <v>#DIV/0!</v>
      </c>
      <c r="N164" s="212"/>
      <c r="O164" s="212"/>
      <c r="P164" s="213" t="e">
        <f t="shared" si="745"/>
        <v>#DIV/0!</v>
      </c>
      <c r="Q164" s="212"/>
      <c r="R164" s="212"/>
      <c r="S164" s="213" t="e">
        <f t="shared" si="746"/>
        <v>#DIV/0!</v>
      </c>
      <c r="T164" s="212"/>
      <c r="U164" s="212"/>
      <c r="V164" s="213" t="e">
        <f t="shared" si="747"/>
        <v>#DIV/0!</v>
      </c>
      <c r="W164" s="212"/>
      <c r="X164" s="212"/>
      <c r="Y164" s="213" t="e">
        <f t="shared" si="748"/>
        <v>#DIV/0!</v>
      </c>
      <c r="Z164" s="212"/>
      <c r="AA164" s="212"/>
      <c r="AB164" s="213" t="e">
        <f t="shared" si="547"/>
        <v>#DIV/0!</v>
      </c>
      <c r="AC164" s="212"/>
      <c r="AD164" s="212"/>
      <c r="AE164" s="213" t="e">
        <f t="shared" si="576"/>
        <v>#DIV/0!</v>
      </c>
      <c r="AF164" s="212"/>
      <c r="AG164" s="212"/>
      <c r="AH164" s="213" t="e">
        <f t="shared" si="577"/>
        <v>#DIV/0!</v>
      </c>
      <c r="AI164" s="210"/>
      <c r="AJ164" s="212"/>
      <c r="AK164" s="278" t="e">
        <f t="shared" si="749"/>
        <v>#DIV/0!</v>
      </c>
      <c r="AL164" s="212"/>
      <c r="AM164" s="212"/>
      <c r="AN164" s="213" t="e">
        <f t="shared" si="578"/>
        <v>#DIV/0!</v>
      </c>
      <c r="AO164" s="212"/>
      <c r="AP164" s="212"/>
      <c r="AQ164" s="390" t="e">
        <f t="shared" si="750"/>
        <v>#DIV/0!</v>
      </c>
      <c r="AR164" s="244"/>
    </row>
    <row r="165" spans="1:44" ht="51" customHeight="1">
      <c r="A165" s="697"/>
      <c r="B165" s="694"/>
      <c r="C165" s="700"/>
      <c r="D165" s="158" t="s">
        <v>285</v>
      </c>
      <c r="E165" s="211">
        <f t="shared" si="751"/>
        <v>500</v>
      </c>
      <c r="F165" s="211">
        <f t="shared" si="752"/>
        <v>500</v>
      </c>
      <c r="G165" s="269">
        <f t="shared" si="743"/>
        <v>1</v>
      </c>
      <c r="H165" s="212"/>
      <c r="I165" s="212"/>
      <c r="J165" s="213" t="e">
        <f t="shared" si="753"/>
        <v>#DIV/0!</v>
      </c>
      <c r="K165" s="212"/>
      <c r="L165" s="212"/>
      <c r="M165" s="213" t="e">
        <f t="shared" si="744"/>
        <v>#DIV/0!</v>
      </c>
      <c r="N165" s="212"/>
      <c r="O165" s="212"/>
      <c r="P165" s="213" t="e">
        <f t="shared" si="745"/>
        <v>#DIV/0!</v>
      </c>
      <c r="Q165" s="212"/>
      <c r="R165" s="212"/>
      <c r="S165" s="213" t="e">
        <f t="shared" si="746"/>
        <v>#DIV/0!</v>
      </c>
      <c r="T165" s="212"/>
      <c r="U165" s="212"/>
      <c r="V165" s="213" t="e">
        <f t="shared" si="747"/>
        <v>#DIV/0!</v>
      </c>
      <c r="W165" s="212"/>
      <c r="X165" s="212"/>
      <c r="Y165" s="213" t="e">
        <f t="shared" si="748"/>
        <v>#DIV/0!</v>
      </c>
      <c r="Z165" s="212"/>
      <c r="AA165" s="212"/>
      <c r="AB165" s="213" t="e">
        <f t="shared" si="547"/>
        <v>#DIV/0!</v>
      </c>
      <c r="AC165" s="212"/>
      <c r="AD165" s="212"/>
      <c r="AE165" s="213" t="e">
        <f t="shared" si="576"/>
        <v>#DIV/0!</v>
      </c>
      <c r="AF165" s="212"/>
      <c r="AG165" s="212"/>
      <c r="AH165" s="213" t="e">
        <f t="shared" si="577"/>
        <v>#DIV/0!</v>
      </c>
      <c r="AI165" s="210">
        <v>500</v>
      </c>
      <c r="AJ165" s="212">
        <v>500</v>
      </c>
      <c r="AK165" s="269">
        <f t="shared" si="749"/>
        <v>1</v>
      </c>
      <c r="AL165" s="212"/>
      <c r="AM165" s="212"/>
      <c r="AN165" s="213" t="e">
        <f t="shared" si="578"/>
        <v>#DIV/0!</v>
      </c>
      <c r="AO165" s="212"/>
      <c r="AP165" s="212"/>
      <c r="AQ165" s="390" t="e">
        <f t="shared" si="750"/>
        <v>#DIV/0!</v>
      </c>
      <c r="AR165" s="201"/>
    </row>
    <row r="166" spans="1:44" ht="121.5" customHeight="1">
      <c r="A166" s="697"/>
      <c r="B166" s="694"/>
      <c r="C166" s="700"/>
      <c r="D166" s="158" t="s">
        <v>291</v>
      </c>
      <c r="E166" s="211">
        <f t="shared" si="751"/>
        <v>0</v>
      </c>
      <c r="F166" s="211">
        <f t="shared" si="752"/>
        <v>0</v>
      </c>
      <c r="G166" s="269" t="e">
        <f t="shared" si="743"/>
        <v>#DIV/0!</v>
      </c>
      <c r="H166" s="212"/>
      <c r="I166" s="212"/>
      <c r="J166" s="213" t="e">
        <f t="shared" si="753"/>
        <v>#DIV/0!</v>
      </c>
      <c r="K166" s="212"/>
      <c r="L166" s="212"/>
      <c r="M166" s="213" t="e">
        <f t="shared" si="744"/>
        <v>#DIV/0!</v>
      </c>
      <c r="N166" s="212"/>
      <c r="O166" s="212"/>
      <c r="P166" s="213" t="e">
        <f t="shared" si="745"/>
        <v>#DIV/0!</v>
      </c>
      <c r="Q166" s="212"/>
      <c r="R166" s="212"/>
      <c r="S166" s="213" t="e">
        <f t="shared" si="746"/>
        <v>#DIV/0!</v>
      </c>
      <c r="T166" s="212"/>
      <c r="U166" s="212"/>
      <c r="V166" s="213" t="e">
        <f t="shared" si="747"/>
        <v>#DIV/0!</v>
      </c>
      <c r="W166" s="212"/>
      <c r="X166" s="212"/>
      <c r="Y166" s="213" t="e">
        <f t="shared" si="748"/>
        <v>#DIV/0!</v>
      </c>
      <c r="Z166" s="212"/>
      <c r="AA166" s="212"/>
      <c r="AB166" s="213" t="e">
        <f t="shared" si="547"/>
        <v>#DIV/0!</v>
      </c>
      <c r="AC166" s="212"/>
      <c r="AD166" s="212"/>
      <c r="AE166" s="213" t="e">
        <f t="shared" si="576"/>
        <v>#DIV/0!</v>
      </c>
      <c r="AF166" s="212"/>
      <c r="AG166" s="212"/>
      <c r="AH166" s="213" t="e">
        <f t="shared" si="577"/>
        <v>#DIV/0!</v>
      </c>
      <c r="AI166" s="210"/>
      <c r="AJ166" s="212"/>
      <c r="AK166" s="278" t="e">
        <f t="shared" si="749"/>
        <v>#DIV/0!</v>
      </c>
      <c r="AL166" s="212"/>
      <c r="AM166" s="212"/>
      <c r="AN166" s="213" t="e">
        <f t="shared" si="578"/>
        <v>#DIV/0!</v>
      </c>
      <c r="AO166" s="212"/>
      <c r="AP166" s="212"/>
      <c r="AQ166" s="390" t="e">
        <f t="shared" si="750"/>
        <v>#DIV/0!</v>
      </c>
      <c r="AR166" s="244"/>
    </row>
    <row r="167" spans="1:44" ht="42.75" customHeight="1">
      <c r="A167" s="697"/>
      <c r="B167" s="694"/>
      <c r="C167" s="700"/>
      <c r="D167" s="158" t="s">
        <v>286</v>
      </c>
      <c r="E167" s="211">
        <f t="shared" si="751"/>
        <v>0</v>
      </c>
      <c r="F167" s="211">
        <f t="shared" si="752"/>
        <v>0</v>
      </c>
      <c r="G167" s="269" t="e">
        <f t="shared" si="743"/>
        <v>#DIV/0!</v>
      </c>
      <c r="H167" s="212"/>
      <c r="I167" s="212"/>
      <c r="J167" s="213" t="e">
        <f t="shared" si="753"/>
        <v>#DIV/0!</v>
      </c>
      <c r="K167" s="212"/>
      <c r="L167" s="212"/>
      <c r="M167" s="213" t="e">
        <f t="shared" si="744"/>
        <v>#DIV/0!</v>
      </c>
      <c r="N167" s="212"/>
      <c r="O167" s="212"/>
      <c r="P167" s="213" t="e">
        <f t="shared" si="745"/>
        <v>#DIV/0!</v>
      </c>
      <c r="Q167" s="212"/>
      <c r="R167" s="212"/>
      <c r="S167" s="213" t="e">
        <f t="shared" si="746"/>
        <v>#DIV/0!</v>
      </c>
      <c r="T167" s="212"/>
      <c r="U167" s="212"/>
      <c r="V167" s="213" t="e">
        <f t="shared" si="747"/>
        <v>#DIV/0!</v>
      </c>
      <c r="W167" s="212"/>
      <c r="X167" s="212"/>
      <c r="Y167" s="213" t="e">
        <f t="shared" si="748"/>
        <v>#DIV/0!</v>
      </c>
      <c r="Z167" s="212"/>
      <c r="AA167" s="212"/>
      <c r="AB167" s="213" t="e">
        <f t="shared" si="547"/>
        <v>#DIV/0!</v>
      </c>
      <c r="AC167" s="212"/>
      <c r="AD167" s="212"/>
      <c r="AE167" s="213" t="e">
        <f t="shared" si="576"/>
        <v>#DIV/0!</v>
      </c>
      <c r="AF167" s="212"/>
      <c r="AG167" s="212"/>
      <c r="AH167" s="213" t="e">
        <f t="shared" si="577"/>
        <v>#DIV/0!</v>
      </c>
      <c r="AI167" s="210"/>
      <c r="AJ167" s="212"/>
      <c r="AK167" s="278" t="e">
        <f t="shared" si="749"/>
        <v>#DIV/0!</v>
      </c>
      <c r="AL167" s="212"/>
      <c r="AM167" s="212"/>
      <c r="AN167" s="213" t="e">
        <f t="shared" si="578"/>
        <v>#DIV/0!</v>
      </c>
      <c r="AO167" s="212"/>
      <c r="AP167" s="212"/>
      <c r="AQ167" s="390" t="e">
        <f t="shared" si="750"/>
        <v>#DIV/0!</v>
      </c>
      <c r="AR167" s="244"/>
    </row>
    <row r="168" spans="1:44" ht="42.75" customHeight="1" thickBot="1">
      <c r="A168" s="698"/>
      <c r="B168" s="695"/>
      <c r="C168" s="701"/>
      <c r="D168" s="189" t="s">
        <v>43</v>
      </c>
      <c r="E168" s="366">
        <f t="shared" si="751"/>
        <v>0</v>
      </c>
      <c r="F168" s="366">
        <f t="shared" si="752"/>
        <v>0</v>
      </c>
      <c r="G168" s="369" t="e">
        <f t="shared" si="743"/>
        <v>#DIV/0!</v>
      </c>
      <c r="H168" s="370"/>
      <c r="I168" s="370"/>
      <c r="J168" s="365" t="e">
        <f t="shared" si="753"/>
        <v>#DIV/0!</v>
      </c>
      <c r="K168" s="370"/>
      <c r="L168" s="370"/>
      <c r="M168" s="365" t="e">
        <f t="shared" si="744"/>
        <v>#DIV/0!</v>
      </c>
      <c r="N168" s="370"/>
      <c r="O168" s="370"/>
      <c r="P168" s="365" t="e">
        <f t="shared" si="745"/>
        <v>#DIV/0!</v>
      </c>
      <c r="Q168" s="370"/>
      <c r="R168" s="370"/>
      <c r="S168" s="365" t="e">
        <f t="shared" si="746"/>
        <v>#DIV/0!</v>
      </c>
      <c r="T168" s="370"/>
      <c r="U168" s="370"/>
      <c r="V168" s="365" t="e">
        <f t="shared" si="747"/>
        <v>#DIV/0!</v>
      </c>
      <c r="W168" s="370"/>
      <c r="X168" s="370"/>
      <c r="Y168" s="365" t="e">
        <f t="shared" si="748"/>
        <v>#DIV/0!</v>
      </c>
      <c r="Z168" s="370"/>
      <c r="AA168" s="370"/>
      <c r="AB168" s="365" t="e">
        <f t="shared" si="547"/>
        <v>#DIV/0!</v>
      </c>
      <c r="AC168" s="370"/>
      <c r="AD168" s="370"/>
      <c r="AE168" s="365" t="e">
        <f t="shared" si="576"/>
        <v>#DIV/0!</v>
      </c>
      <c r="AF168" s="370"/>
      <c r="AG168" s="370"/>
      <c r="AH168" s="365" t="e">
        <f t="shared" si="577"/>
        <v>#DIV/0!</v>
      </c>
      <c r="AI168" s="368"/>
      <c r="AJ168" s="370"/>
      <c r="AK168" s="367" t="e">
        <f t="shared" si="749"/>
        <v>#DIV/0!</v>
      </c>
      <c r="AL168" s="370">
        <f t="shared" ref="AL168:AM168" si="754">AL423</f>
        <v>0</v>
      </c>
      <c r="AM168" s="370">
        <f t="shared" si="754"/>
        <v>0</v>
      </c>
      <c r="AN168" s="365" t="e">
        <f t="shared" si="578"/>
        <v>#DIV/0!</v>
      </c>
      <c r="AO168" s="370">
        <f t="shared" ref="AO168:AP168" si="755">AO423</f>
        <v>0</v>
      </c>
      <c r="AP168" s="370">
        <f t="shared" si="755"/>
        <v>0</v>
      </c>
      <c r="AQ168" s="550" t="e">
        <f t="shared" si="750"/>
        <v>#DIV/0!</v>
      </c>
      <c r="AR168" s="246"/>
    </row>
    <row r="169" spans="1:44" ht="24" customHeight="1">
      <c r="A169" s="696" t="s">
        <v>315</v>
      </c>
      <c r="B169" s="693" t="s">
        <v>454</v>
      </c>
      <c r="C169" s="699"/>
      <c r="D169" s="226" t="s">
        <v>41</v>
      </c>
      <c r="E169" s="248">
        <f t="shared" si="751"/>
        <v>575.70000000000005</v>
      </c>
      <c r="F169" s="248">
        <f t="shared" si="752"/>
        <v>575.70000000000005</v>
      </c>
      <c r="G169" s="249">
        <f>F169/E169</f>
        <v>1</v>
      </c>
      <c r="H169" s="248">
        <f>H170+H171+H172+H173+H174+H175</f>
        <v>0</v>
      </c>
      <c r="I169" s="248">
        <f>I170+I171+I172+I173+I174+I175</f>
        <v>0</v>
      </c>
      <c r="J169" s="276" t="e">
        <f t="shared" si="753"/>
        <v>#DIV/0!</v>
      </c>
      <c r="K169" s="248">
        <f>K170+K171+K172+K173+K174+K175</f>
        <v>0</v>
      </c>
      <c r="L169" s="248">
        <f>L170+L171+L172+L173+L174+L175</f>
        <v>0</v>
      </c>
      <c r="M169" s="276" t="e">
        <f>L169/K169*100</f>
        <v>#DIV/0!</v>
      </c>
      <c r="N169" s="248">
        <f>N170+N171+N172+N173+N174+N175</f>
        <v>0</v>
      </c>
      <c r="O169" s="248">
        <f>O170+O171+O172+O173+O174+O175</f>
        <v>0</v>
      </c>
      <c r="P169" s="276" t="e">
        <f>O169/N169*100</f>
        <v>#DIV/0!</v>
      </c>
      <c r="Q169" s="248">
        <f>Q170+Q171+Q172+Q173+Q174+Q175</f>
        <v>0</v>
      </c>
      <c r="R169" s="248">
        <f>R170+R171+R172+R173+R174+R175</f>
        <v>0</v>
      </c>
      <c r="S169" s="276" t="e">
        <f>R169/Q169*100</f>
        <v>#DIV/0!</v>
      </c>
      <c r="T169" s="248">
        <f>T170+T171+T172+T173+T174+T175</f>
        <v>0</v>
      </c>
      <c r="U169" s="248">
        <f>U170+U171+U172+U173+U174+U175</f>
        <v>0</v>
      </c>
      <c r="V169" s="276" t="e">
        <f>U169/T169*100</f>
        <v>#DIV/0!</v>
      </c>
      <c r="W169" s="248">
        <f>W170+W171+W172+W173+W174+W175</f>
        <v>0</v>
      </c>
      <c r="X169" s="248">
        <f>X170+X171+X172+X173+X174+X175</f>
        <v>0</v>
      </c>
      <c r="Y169" s="276" t="e">
        <f>X169/W169*100</f>
        <v>#DIV/0!</v>
      </c>
      <c r="Z169" s="248">
        <f t="shared" ref="Z169" si="756">Z170+Z171+Z172+Z173+Z174+Z175</f>
        <v>0</v>
      </c>
      <c r="AA169" s="248">
        <f t="shared" ref="AA169" si="757">AA170+AA171+AA172+AA173+AA174+AA175</f>
        <v>0</v>
      </c>
      <c r="AB169" s="276" t="e">
        <f t="shared" si="547"/>
        <v>#DIV/0!</v>
      </c>
      <c r="AC169" s="248">
        <f t="shared" ref="AC169" si="758">AC170+AC171+AC172+AC173+AC174+AC175</f>
        <v>0</v>
      </c>
      <c r="AD169" s="248">
        <f t="shared" ref="AD169" si="759">AD170+AD171+AD172+AD173+AD174+AD175</f>
        <v>0</v>
      </c>
      <c r="AE169" s="276" t="e">
        <f t="shared" si="576"/>
        <v>#DIV/0!</v>
      </c>
      <c r="AF169" s="248">
        <f t="shared" ref="AF169" si="760">AF170+AF171+AF172+AF173+AF174+AF175</f>
        <v>0</v>
      </c>
      <c r="AG169" s="248">
        <f t="shared" ref="AG169" si="761">AG170+AG171+AG172+AG173+AG174+AG175</f>
        <v>0</v>
      </c>
      <c r="AH169" s="276" t="e">
        <f t="shared" si="577"/>
        <v>#DIV/0!</v>
      </c>
      <c r="AI169" s="277">
        <f t="shared" ref="AI169" si="762">AI170+AI171+AI172+AI173+AI174+AI175</f>
        <v>575.70000000000005</v>
      </c>
      <c r="AJ169" s="248">
        <f t="shared" ref="AJ169" si="763">AJ170+AJ171+AJ172+AJ173+AJ174+AJ175</f>
        <v>575.70000000000005</v>
      </c>
      <c r="AK169" s="249">
        <f>AJ169/AI169</f>
        <v>1</v>
      </c>
      <c r="AL169" s="248">
        <f t="shared" ref="AL169" si="764">AL170+AL171+AL172+AL173+AL174+AL175</f>
        <v>0</v>
      </c>
      <c r="AM169" s="248">
        <f t="shared" ref="AM169" si="765">AM170+AM171+AM172+AM173+AM174+AM175</f>
        <v>0</v>
      </c>
      <c r="AN169" s="276" t="e">
        <f t="shared" si="578"/>
        <v>#DIV/0!</v>
      </c>
      <c r="AO169" s="248">
        <f>AO170+AO171+AO172+AO173+AO174+AO175</f>
        <v>0</v>
      </c>
      <c r="AP169" s="248">
        <f>AP170+AP171+AP172+AP173+AP174+AP175</f>
        <v>0</v>
      </c>
      <c r="AQ169" s="561" t="e">
        <f>AP169/AO169*100</f>
        <v>#DIV/0!</v>
      </c>
      <c r="AR169" s="200"/>
    </row>
    <row r="170" spans="1:44" ht="63.75" customHeight="1">
      <c r="A170" s="697"/>
      <c r="B170" s="694"/>
      <c r="C170" s="700"/>
      <c r="D170" s="164" t="s">
        <v>37</v>
      </c>
      <c r="E170" s="211">
        <f t="shared" si="751"/>
        <v>0</v>
      </c>
      <c r="F170" s="211">
        <f t="shared" si="752"/>
        <v>0</v>
      </c>
      <c r="G170" s="269" t="e">
        <f t="shared" ref="G170:G175" si="766">F170/E170</f>
        <v>#DIV/0!</v>
      </c>
      <c r="H170" s="212"/>
      <c r="I170" s="212"/>
      <c r="J170" s="213" t="e">
        <f t="shared" si="753"/>
        <v>#DIV/0!</v>
      </c>
      <c r="K170" s="212"/>
      <c r="L170" s="212"/>
      <c r="M170" s="213" t="e">
        <f t="shared" ref="M170:M175" si="767">L170/K170*100</f>
        <v>#DIV/0!</v>
      </c>
      <c r="N170" s="212"/>
      <c r="O170" s="212"/>
      <c r="P170" s="213" t="e">
        <f t="shared" ref="P170:P175" si="768">O170/N170*100</f>
        <v>#DIV/0!</v>
      </c>
      <c r="Q170" s="212"/>
      <c r="R170" s="212"/>
      <c r="S170" s="213" t="e">
        <f t="shared" ref="S170:S175" si="769">R170/Q170*100</f>
        <v>#DIV/0!</v>
      </c>
      <c r="T170" s="212"/>
      <c r="U170" s="212"/>
      <c r="V170" s="213" t="e">
        <f t="shared" ref="V170:V175" si="770">U170/T170*100</f>
        <v>#DIV/0!</v>
      </c>
      <c r="W170" s="212"/>
      <c r="X170" s="212"/>
      <c r="Y170" s="213" t="e">
        <f t="shared" ref="Y170:Y175" si="771">X170/W170*100</f>
        <v>#DIV/0!</v>
      </c>
      <c r="Z170" s="212"/>
      <c r="AA170" s="212"/>
      <c r="AB170" s="213" t="e">
        <f t="shared" si="547"/>
        <v>#DIV/0!</v>
      </c>
      <c r="AC170" s="212"/>
      <c r="AD170" s="212"/>
      <c r="AE170" s="213" t="e">
        <f t="shared" si="576"/>
        <v>#DIV/0!</v>
      </c>
      <c r="AF170" s="212"/>
      <c r="AG170" s="212"/>
      <c r="AH170" s="213" t="e">
        <f t="shared" si="577"/>
        <v>#DIV/0!</v>
      </c>
      <c r="AI170" s="210"/>
      <c r="AJ170" s="212"/>
      <c r="AK170" s="278" t="e">
        <f t="shared" ref="AK170:AK175" si="772">AJ170/AI170</f>
        <v>#DIV/0!</v>
      </c>
      <c r="AL170" s="212"/>
      <c r="AM170" s="212"/>
      <c r="AN170" s="213" t="e">
        <f t="shared" si="578"/>
        <v>#DIV/0!</v>
      </c>
      <c r="AO170" s="212"/>
      <c r="AP170" s="212"/>
      <c r="AQ170" s="390" t="e">
        <f t="shared" ref="AQ170:AQ175" si="773">AP170/AO170*100</f>
        <v>#DIV/0!</v>
      </c>
      <c r="AR170" s="201"/>
    </row>
    <row r="171" spans="1:44" ht="63.75" customHeight="1">
      <c r="A171" s="697"/>
      <c r="B171" s="694"/>
      <c r="C171" s="700"/>
      <c r="D171" s="165" t="s">
        <v>2</v>
      </c>
      <c r="E171" s="211">
        <f t="shared" si="751"/>
        <v>0</v>
      </c>
      <c r="F171" s="211">
        <f t="shared" si="752"/>
        <v>0</v>
      </c>
      <c r="G171" s="269" t="e">
        <f t="shared" si="766"/>
        <v>#DIV/0!</v>
      </c>
      <c r="H171" s="212"/>
      <c r="I171" s="212"/>
      <c r="J171" s="213" t="e">
        <f t="shared" si="753"/>
        <v>#DIV/0!</v>
      </c>
      <c r="K171" s="212"/>
      <c r="L171" s="212"/>
      <c r="M171" s="213" t="e">
        <f t="shared" si="767"/>
        <v>#DIV/0!</v>
      </c>
      <c r="N171" s="212"/>
      <c r="O171" s="212"/>
      <c r="P171" s="213" t="e">
        <f t="shared" si="768"/>
        <v>#DIV/0!</v>
      </c>
      <c r="Q171" s="212"/>
      <c r="R171" s="212"/>
      <c r="S171" s="213" t="e">
        <f t="shared" si="769"/>
        <v>#DIV/0!</v>
      </c>
      <c r="T171" s="212"/>
      <c r="U171" s="212"/>
      <c r="V171" s="213" t="e">
        <f t="shared" si="770"/>
        <v>#DIV/0!</v>
      </c>
      <c r="W171" s="212"/>
      <c r="X171" s="212"/>
      <c r="Y171" s="213" t="e">
        <f t="shared" si="771"/>
        <v>#DIV/0!</v>
      </c>
      <c r="Z171" s="212"/>
      <c r="AA171" s="212"/>
      <c r="AB171" s="213" t="e">
        <f t="shared" si="547"/>
        <v>#DIV/0!</v>
      </c>
      <c r="AC171" s="212"/>
      <c r="AD171" s="212"/>
      <c r="AE171" s="213" t="e">
        <f t="shared" si="576"/>
        <v>#DIV/0!</v>
      </c>
      <c r="AF171" s="212"/>
      <c r="AG171" s="212"/>
      <c r="AH171" s="213" t="e">
        <f t="shared" si="577"/>
        <v>#DIV/0!</v>
      </c>
      <c r="AI171" s="210"/>
      <c r="AJ171" s="212"/>
      <c r="AK171" s="278" t="e">
        <f t="shared" si="772"/>
        <v>#DIV/0!</v>
      </c>
      <c r="AL171" s="212"/>
      <c r="AM171" s="212"/>
      <c r="AN171" s="213" t="e">
        <f t="shared" si="578"/>
        <v>#DIV/0!</v>
      </c>
      <c r="AO171" s="212"/>
      <c r="AP171" s="212"/>
      <c r="AQ171" s="390" t="e">
        <f t="shared" si="773"/>
        <v>#DIV/0!</v>
      </c>
      <c r="AR171" s="201"/>
    </row>
    <row r="172" spans="1:44" ht="46.5" customHeight="1">
      <c r="A172" s="697"/>
      <c r="B172" s="694"/>
      <c r="C172" s="700"/>
      <c r="D172" s="158" t="s">
        <v>285</v>
      </c>
      <c r="E172" s="211">
        <f t="shared" si="751"/>
        <v>575.70000000000005</v>
      </c>
      <c r="F172" s="211">
        <f t="shared" si="752"/>
        <v>575.70000000000005</v>
      </c>
      <c r="G172" s="269">
        <f t="shared" si="766"/>
        <v>1</v>
      </c>
      <c r="H172" s="212"/>
      <c r="I172" s="212"/>
      <c r="J172" s="213" t="e">
        <f t="shared" si="753"/>
        <v>#DIV/0!</v>
      </c>
      <c r="K172" s="212"/>
      <c r="L172" s="212"/>
      <c r="M172" s="213" t="e">
        <f t="shared" si="767"/>
        <v>#DIV/0!</v>
      </c>
      <c r="N172" s="212"/>
      <c r="O172" s="212"/>
      <c r="P172" s="213" t="e">
        <f t="shared" si="768"/>
        <v>#DIV/0!</v>
      </c>
      <c r="Q172" s="212"/>
      <c r="R172" s="212"/>
      <c r="S172" s="213" t="e">
        <f t="shared" si="769"/>
        <v>#DIV/0!</v>
      </c>
      <c r="T172" s="212"/>
      <c r="U172" s="212"/>
      <c r="V172" s="213" t="e">
        <f t="shared" si="770"/>
        <v>#DIV/0!</v>
      </c>
      <c r="W172" s="212"/>
      <c r="X172" s="212"/>
      <c r="Y172" s="213" t="e">
        <f t="shared" si="771"/>
        <v>#DIV/0!</v>
      </c>
      <c r="Z172" s="212"/>
      <c r="AA172" s="212"/>
      <c r="AB172" s="213" t="e">
        <f t="shared" si="547"/>
        <v>#DIV/0!</v>
      </c>
      <c r="AC172" s="212"/>
      <c r="AD172" s="212"/>
      <c r="AE172" s="213" t="e">
        <f t="shared" si="576"/>
        <v>#DIV/0!</v>
      </c>
      <c r="AF172" s="212"/>
      <c r="AG172" s="212"/>
      <c r="AH172" s="213" t="e">
        <f t="shared" si="577"/>
        <v>#DIV/0!</v>
      </c>
      <c r="AI172" s="210">
        <v>575.70000000000005</v>
      </c>
      <c r="AJ172" s="212">
        <v>575.70000000000005</v>
      </c>
      <c r="AK172" s="269">
        <f t="shared" si="772"/>
        <v>1</v>
      </c>
      <c r="AL172" s="212"/>
      <c r="AM172" s="212"/>
      <c r="AN172" s="213" t="e">
        <f t="shared" si="578"/>
        <v>#DIV/0!</v>
      </c>
      <c r="AO172" s="212"/>
      <c r="AP172" s="212"/>
      <c r="AQ172" s="390" t="e">
        <f t="shared" si="773"/>
        <v>#DIV/0!</v>
      </c>
      <c r="AR172" s="201"/>
    </row>
    <row r="173" spans="1:44" ht="63.75" customHeight="1">
      <c r="A173" s="697"/>
      <c r="B173" s="694"/>
      <c r="C173" s="700"/>
      <c r="D173" s="158" t="s">
        <v>291</v>
      </c>
      <c r="E173" s="211">
        <f t="shared" si="751"/>
        <v>0</v>
      </c>
      <c r="F173" s="211">
        <f t="shared" si="752"/>
        <v>0</v>
      </c>
      <c r="G173" s="269" t="e">
        <f t="shared" si="766"/>
        <v>#DIV/0!</v>
      </c>
      <c r="H173" s="212"/>
      <c r="I173" s="212"/>
      <c r="J173" s="213" t="e">
        <f t="shared" si="753"/>
        <v>#DIV/0!</v>
      </c>
      <c r="K173" s="212"/>
      <c r="L173" s="212"/>
      <c r="M173" s="213" t="e">
        <f t="shared" si="767"/>
        <v>#DIV/0!</v>
      </c>
      <c r="N173" s="212"/>
      <c r="O173" s="212"/>
      <c r="P173" s="213" t="e">
        <f t="shared" si="768"/>
        <v>#DIV/0!</v>
      </c>
      <c r="Q173" s="212"/>
      <c r="R173" s="212"/>
      <c r="S173" s="213" t="e">
        <f t="shared" si="769"/>
        <v>#DIV/0!</v>
      </c>
      <c r="T173" s="212"/>
      <c r="U173" s="212"/>
      <c r="V173" s="213" t="e">
        <f t="shared" si="770"/>
        <v>#DIV/0!</v>
      </c>
      <c r="W173" s="212"/>
      <c r="X173" s="212"/>
      <c r="Y173" s="213" t="e">
        <f t="shared" si="771"/>
        <v>#DIV/0!</v>
      </c>
      <c r="Z173" s="212"/>
      <c r="AA173" s="212"/>
      <c r="AB173" s="213" t="e">
        <f t="shared" si="547"/>
        <v>#DIV/0!</v>
      </c>
      <c r="AC173" s="212"/>
      <c r="AD173" s="212"/>
      <c r="AE173" s="213" t="e">
        <f t="shared" si="576"/>
        <v>#DIV/0!</v>
      </c>
      <c r="AF173" s="212"/>
      <c r="AG173" s="212"/>
      <c r="AH173" s="213" t="e">
        <f t="shared" si="577"/>
        <v>#DIV/0!</v>
      </c>
      <c r="AI173" s="210"/>
      <c r="AJ173" s="212"/>
      <c r="AK173" s="278" t="e">
        <f t="shared" si="772"/>
        <v>#DIV/0!</v>
      </c>
      <c r="AL173" s="212"/>
      <c r="AM173" s="212"/>
      <c r="AN173" s="213" t="e">
        <f t="shared" si="578"/>
        <v>#DIV/0!</v>
      </c>
      <c r="AO173" s="212"/>
      <c r="AP173" s="212"/>
      <c r="AQ173" s="390" t="e">
        <f t="shared" si="773"/>
        <v>#DIV/0!</v>
      </c>
      <c r="AR173" s="244"/>
    </row>
    <row r="174" spans="1:44" ht="63.75" customHeight="1">
      <c r="A174" s="697"/>
      <c r="B174" s="694"/>
      <c r="C174" s="700"/>
      <c r="D174" s="158" t="s">
        <v>286</v>
      </c>
      <c r="E174" s="211">
        <f t="shared" si="751"/>
        <v>0</v>
      </c>
      <c r="F174" s="211">
        <f t="shared" si="752"/>
        <v>0</v>
      </c>
      <c r="G174" s="269" t="e">
        <f t="shared" si="766"/>
        <v>#DIV/0!</v>
      </c>
      <c r="H174" s="212"/>
      <c r="I174" s="212"/>
      <c r="J174" s="213" t="e">
        <f t="shared" si="753"/>
        <v>#DIV/0!</v>
      </c>
      <c r="K174" s="212"/>
      <c r="L174" s="212"/>
      <c r="M174" s="213" t="e">
        <f t="shared" si="767"/>
        <v>#DIV/0!</v>
      </c>
      <c r="N174" s="212"/>
      <c r="O174" s="212"/>
      <c r="P174" s="213" t="e">
        <f t="shared" si="768"/>
        <v>#DIV/0!</v>
      </c>
      <c r="Q174" s="212"/>
      <c r="R174" s="212"/>
      <c r="S174" s="213" t="e">
        <f t="shared" si="769"/>
        <v>#DIV/0!</v>
      </c>
      <c r="T174" s="212"/>
      <c r="U174" s="212"/>
      <c r="V174" s="213" t="e">
        <f t="shared" si="770"/>
        <v>#DIV/0!</v>
      </c>
      <c r="W174" s="212"/>
      <c r="X174" s="212"/>
      <c r="Y174" s="213" t="e">
        <f t="shared" si="771"/>
        <v>#DIV/0!</v>
      </c>
      <c r="Z174" s="212"/>
      <c r="AA174" s="212"/>
      <c r="AB174" s="213" t="e">
        <f t="shared" si="547"/>
        <v>#DIV/0!</v>
      </c>
      <c r="AC174" s="212"/>
      <c r="AD174" s="212"/>
      <c r="AE174" s="213" t="e">
        <f t="shared" si="576"/>
        <v>#DIV/0!</v>
      </c>
      <c r="AF174" s="212"/>
      <c r="AG174" s="212"/>
      <c r="AH174" s="213" t="e">
        <f t="shared" si="577"/>
        <v>#DIV/0!</v>
      </c>
      <c r="AI174" s="210"/>
      <c r="AJ174" s="212"/>
      <c r="AK174" s="278" t="e">
        <f t="shared" si="772"/>
        <v>#DIV/0!</v>
      </c>
      <c r="AL174" s="212"/>
      <c r="AM174" s="212"/>
      <c r="AN174" s="213" t="e">
        <f t="shared" si="578"/>
        <v>#DIV/0!</v>
      </c>
      <c r="AO174" s="212"/>
      <c r="AP174" s="212"/>
      <c r="AQ174" s="390" t="e">
        <f t="shared" si="773"/>
        <v>#DIV/0!</v>
      </c>
      <c r="AR174" s="244"/>
    </row>
    <row r="175" spans="1:44" ht="63.75" customHeight="1" thickBot="1">
      <c r="A175" s="698"/>
      <c r="B175" s="695"/>
      <c r="C175" s="701"/>
      <c r="D175" s="189" t="s">
        <v>43</v>
      </c>
      <c r="E175" s="366">
        <f t="shared" si="751"/>
        <v>0</v>
      </c>
      <c r="F175" s="366">
        <f t="shared" si="752"/>
        <v>0</v>
      </c>
      <c r="G175" s="369" t="e">
        <f t="shared" si="766"/>
        <v>#DIV/0!</v>
      </c>
      <c r="H175" s="370"/>
      <c r="I175" s="370"/>
      <c r="J175" s="365" t="e">
        <f t="shared" si="753"/>
        <v>#DIV/0!</v>
      </c>
      <c r="K175" s="370"/>
      <c r="L175" s="370"/>
      <c r="M175" s="365" t="e">
        <f t="shared" si="767"/>
        <v>#DIV/0!</v>
      </c>
      <c r="N175" s="370"/>
      <c r="O175" s="370"/>
      <c r="P175" s="365" t="e">
        <f t="shared" si="768"/>
        <v>#DIV/0!</v>
      </c>
      <c r="Q175" s="370"/>
      <c r="R175" s="370"/>
      <c r="S175" s="365" t="e">
        <f t="shared" si="769"/>
        <v>#DIV/0!</v>
      </c>
      <c r="T175" s="370"/>
      <c r="U175" s="370"/>
      <c r="V175" s="365" t="e">
        <f t="shared" si="770"/>
        <v>#DIV/0!</v>
      </c>
      <c r="W175" s="370"/>
      <c r="X175" s="370"/>
      <c r="Y175" s="365" t="e">
        <f t="shared" si="771"/>
        <v>#DIV/0!</v>
      </c>
      <c r="Z175" s="370"/>
      <c r="AA175" s="370"/>
      <c r="AB175" s="365" t="e">
        <f t="shared" si="547"/>
        <v>#DIV/0!</v>
      </c>
      <c r="AC175" s="370"/>
      <c r="AD175" s="370"/>
      <c r="AE175" s="365" t="e">
        <f t="shared" si="576"/>
        <v>#DIV/0!</v>
      </c>
      <c r="AF175" s="370"/>
      <c r="AG175" s="370"/>
      <c r="AH175" s="365" t="e">
        <f t="shared" si="577"/>
        <v>#DIV/0!</v>
      </c>
      <c r="AI175" s="368"/>
      <c r="AJ175" s="370"/>
      <c r="AK175" s="367" t="e">
        <f t="shared" si="772"/>
        <v>#DIV/0!</v>
      </c>
      <c r="AL175" s="370"/>
      <c r="AM175" s="370"/>
      <c r="AN175" s="365" t="e">
        <f t="shared" si="578"/>
        <v>#DIV/0!</v>
      </c>
      <c r="AO175" s="370"/>
      <c r="AP175" s="370"/>
      <c r="AQ175" s="550" t="e">
        <f t="shared" si="773"/>
        <v>#DIV/0!</v>
      </c>
      <c r="AR175" s="246"/>
    </row>
    <row r="176" spans="1:44" ht="30" customHeight="1">
      <c r="A176" s="696" t="s">
        <v>317</v>
      </c>
      <c r="B176" s="693" t="s">
        <v>316</v>
      </c>
      <c r="C176" s="699"/>
      <c r="D176" s="226" t="s">
        <v>41</v>
      </c>
      <c r="E176" s="248">
        <f t="shared" si="751"/>
        <v>1640.7</v>
      </c>
      <c r="F176" s="248">
        <f t="shared" si="752"/>
        <v>1640.7</v>
      </c>
      <c r="G176" s="249">
        <f>F176/E176</f>
        <v>1</v>
      </c>
      <c r="H176" s="248">
        <f>H177+H178+H179+H180+H181+H182</f>
        <v>0</v>
      </c>
      <c r="I176" s="248">
        <f>I177+I178+I179+I180+I181+I182</f>
        <v>0</v>
      </c>
      <c r="J176" s="276" t="e">
        <f t="shared" si="753"/>
        <v>#DIV/0!</v>
      </c>
      <c r="K176" s="248">
        <f>K177+K178+K179+K180+K181+K182</f>
        <v>0</v>
      </c>
      <c r="L176" s="248">
        <f>L177+L178+L179+L180+L181+L182</f>
        <v>0</v>
      </c>
      <c r="M176" s="276" t="e">
        <f>L176/K176*100</f>
        <v>#DIV/0!</v>
      </c>
      <c r="N176" s="248">
        <f>N177+N178+N179+N180+N181+N182</f>
        <v>0</v>
      </c>
      <c r="O176" s="248">
        <f>O177+O178+O179+O180+O181+O182</f>
        <v>0</v>
      </c>
      <c r="P176" s="276" t="e">
        <f>O176/N176*100</f>
        <v>#DIV/0!</v>
      </c>
      <c r="Q176" s="248">
        <f>Q177+Q178+Q179+Q180+Q181+Q182</f>
        <v>0</v>
      </c>
      <c r="R176" s="248">
        <f>R177+R178+R179+R180+R181+R182</f>
        <v>0</v>
      </c>
      <c r="S176" s="276" t="e">
        <f>R176/Q176*100</f>
        <v>#DIV/0!</v>
      </c>
      <c r="T176" s="248">
        <f>T177+T178+T179+T180+T181+T182</f>
        <v>0</v>
      </c>
      <c r="U176" s="248">
        <f>U177+U178+U179+U180+U181+U182</f>
        <v>0</v>
      </c>
      <c r="V176" s="276" t="e">
        <f>U176/T176*100</f>
        <v>#DIV/0!</v>
      </c>
      <c r="W176" s="248">
        <f>W177+W178+W179+W180+W181+W182</f>
        <v>0</v>
      </c>
      <c r="X176" s="248">
        <f>X177+X178+X179+X180+X181+X182</f>
        <v>0</v>
      </c>
      <c r="Y176" s="276" t="e">
        <f>X176/W176*100</f>
        <v>#DIV/0!</v>
      </c>
      <c r="Z176" s="248">
        <f t="shared" ref="Z176" si="774">Z177+Z178+Z179+Z180+Z181+Z182</f>
        <v>0</v>
      </c>
      <c r="AA176" s="248">
        <f t="shared" ref="AA176" si="775">AA177+AA178+AA179+AA180+AA181+AA182</f>
        <v>0</v>
      </c>
      <c r="AB176" s="276" t="e">
        <f t="shared" si="547"/>
        <v>#DIV/0!</v>
      </c>
      <c r="AC176" s="248">
        <f t="shared" ref="AC176" si="776">AC177+AC178+AC179+AC180+AC181+AC182</f>
        <v>0</v>
      </c>
      <c r="AD176" s="248">
        <f t="shared" ref="AD176" si="777">AD177+AD178+AD179+AD180+AD181+AD182</f>
        <v>0</v>
      </c>
      <c r="AE176" s="276" t="e">
        <f t="shared" si="576"/>
        <v>#DIV/0!</v>
      </c>
      <c r="AF176" s="248">
        <f t="shared" ref="AF176" si="778">AF177+AF178+AF179+AF180+AF181+AF182</f>
        <v>0</v>
      </c>
      <c r="AG176" s="248">
        <f t="shared" ref="AG176" si="779">AG177+AG178+AG179+AG180+AG181+AG182</f>
        <v>0</v>
      </c>
      <c r="AH176" s="276" t="e">
        <f t="shared" si="577"/>
        <v>#DIV/0!</v>
      </c>
      <c r="AI176" s="277">
        <f t="shared" ref="AI176" si="780">AI177+AI178+AI179+AI180+AI181+AI182</f>
        <v>1640.7</v>
      </c>
      <c r="AJ176" s="248">
        <f t="shared" ref="AJ176" si="781">AJ177+AJ178+AJ179+AJ180+AJ181+AJ182</f>
        <v>1640.7</v>
      </c>
      <c r="AK176" s="249">
        <f>AJ176/AI176</f>
        <v>1</v>
      </c>
      <c r="AL176" s="248">
        <f t="shared" ref="AL176" si="782">AL177+AL178+AL179+AL180+AL181+AL182</f>
        <v>0</v>
      </c>
      <c r="AM176" s="248">
        <f t="shared" ref="AM176" si="783">AM177+AM178+AM179+AM180+AM181+AM182</f>
        <v>0</v>
      </c>
      <c r="AN176" s="276" t="e">
        <f t="shared" si="578"/>
        <v>#DIV/0!</v>
      </c>
      <c r="AO176" s="248">
        <f>AO177+AO178+AO179+AO180+AO181+AO182</f>
        <v>0</v>
      </c>
      <c r="AP176" s="248">
        <f>AP177+AP178+AP179+AP180+AP181+AP182</f>
        <v>0</v>
      </c>
      <c r="AQ176" s="561" t="e">
        <f>AP176/AO176*100</f>
        <v>#DIV/0!</v>
      </c>
      <c r="AR176" s="200"/>
    </row>
    <row r="177" spans="1:44" ht="41.25" customHeight="1">
      <c r="A177" s="697"/>
      <c r="B177" s="694"/>
      <c r="C177" s="700"/>
      <c r="D177" s="164" t="s">
        <v>37</v>
      </c>
      <c r="E177" s="211">
        <f t="shared" si="751"/>
        <v>0</v>
      </c>
      <c r="F177" s="211">
        <f t="shared" si="752"/>
        <v>0</v>
      </c>
      <c r="G177" s="269" t="e">
        <f t="shared" ref="G177:G182" si="784">F177/E177</f>
        <v>#DIV/0!</v>
      </c>
      <c r="H177" s="212"/>
      <c r="I177" s="212"/>
      <c r="J177" s="213" t="e">
        <f t="shared" si="753"/>
        <v>#DIV/0!</v>
      </c>
      <c r="K177" s="212"/>
      <c r="L177" s="212"/>
      <c r="M177" s="213" t="e">
        <f t="shared" ref="M177:M182" si="785">L177/K177*100</f>
        <v>#DIV/0!</v>
      </c>
      <c r="N177" s="212"/>
      <c r="O177" s="212"/>
      <c r="P177" s="213" t="e">
        <f t="shared" ref="P177:P182" si="786">O177/N177*100</f>
        <v>#DIV/0!</v>
      </c>
      <c r="Q177" s="212"/>
      <c r="R177" s="212"/>
      <c r="S177" s="213" t="e">
        <f t="shared" ref="S177:S182" si="787">R177/Q177*100</f>
        <v>#DIV/0!</v>
      </c>
      <c r="T177" s="212"/>
      <c r="U177" s="212"/>
      <c r="V177" s="213" t="e">
        <f t="shared" ref="V177:V182" si="788">U177/T177*100</f>
        <v>#DIV/0!</v>
      </c>
      <c r="W177" s="212"/>
      <c r="X177" s="212"/>
      <c r="Y177" s="213" t="e">
        <f t="shared" ref="Y177:Y182" si="789">X177/W177*100</f>
        <v>#DIV/0!</v>
      </c>
      <c r="Z177" s="212"/>
      <c r="AA177" s="212"/>
      <c r="AB177" s="213" t="e">
        <f t="shared" si="547"/>
        <v>#DIV/0!</v>
      </c>
      <c r="AC177" s="212"/>
      <c r="AD177" s="212"/>
      <c r="AE177" s="213" t="e">
        <f t="shared" si="576"/>
        <v>#DIV/0!</v>
      </c>
      <c r="AF177" s="212"/>
      <c r="AG177" s="212"/>
      <c r="AH177" s="213" t="e">
        <f t="shared" si="577"/>
        <v>#DIV/0!</v>
      </c>
      <c r="AI177" s="210"/>
      <c r="AJ177" s="212"/>
      <c r="AK177" s="278" t="e">
        <f t="shared" ref="AK177:AK182" si="790">AJ177/AI177</f>
        <v>#DIV/0!</v>
      </c>
      <c r="AL177" s="212"/>
      <c r="AM177" s="212"/>
      <c r="AN177" s="213" t="e">
        <f t="shared" si="578"/>
        <v>#DIV/0!</v>
      </c>
      <c r="AO177" s="212"/>
      <c r="AP177" s="212"/>
      <c r="AQ177" s="390" t="e">
        <f t="shared" ref="AQ177:AQ182" si="791">AP177/AO177*100</f>
        <v>#DIV/0!</v>
      </c>
      <c r="AR177" s="201"/>
    </row>
    <row r="178" spans="1:44" ht="63.75" customHeight="1">
      <c r="A178" s="697"/>
      <c r="B178" s="694"/>
      <c r="C178" s="700"/>
      <c r="D178" s="165" t="s">
        <v>2</v>
      </c>
      <c r="E178" s="211">
        <f t="shared" si="751"/>
        <v>0</v>
      </c>
      <c r="F178" s="211">
        <f t="shared" si="752"/>
        <v>0</v>
      </c>
      <c r="G178" s="269" t="e">
        <f t="shared" si="784"/>
        <v>#DIV/0!</v>
      </c>
      <c r="H178" s="212"/>
      <c r="I178" s="212"/>
      <c r="J178" s="213" t="e">
        <f t="shared" si="753"/>
        <v>#DIV/0!</v>
      </c>
      <c r="K178" s="212"/>
      <c r="L178" s="212"/>
      <c r="M178" s="213" t="e">
        <f t="shared" si="785"/>
        <v>#DIV/0!</v>
      </c>
      <c r="N178" s="212"/>
      <c r="O178" s="212"/>
      <c r="P178" s="213" t="e">
        <f t="shared" si="786"/>
        <v>#DIV/0!</v>
      </c>
      <c r="Q178" s="212"/>
      <c r="R178" s="212"/>
      <c r="S178" s="213" t="e">
        <f t="shared" si="787"/>
        <v>#DIV/0!</v>
      </c>
      <c r="T178" s="212"/>
      <c r="U178" s="212"/>
      <c r="V178" s="213" t="e">
        <f t="shared" si="788"/>
        <v>#DIV/0!</v>
      </c>
      <c r="W178" s="212"/>
      <c r="X178" s="212"/>
      <c r="Y178" s="213" t="e">
        <f t="shared" si="789"/>
        <v>#DIV/0!</v>
      </c>
      <c r="Z178" s="212"/>
      <c r="AA178" s="212"/>
      <c r="AB178" s="213" t="e">
        <f t="shared" si="547"/>
        <v>#DIV/0!</v>
      </c>
      <c r="AC178" s="212"/>
      <c r="AD178" s="212"/>
      <c r="AE178" s="213" t="e">
        <f t="shared" si="576"/>
        <v>#DIV/0!</v>
      </c>
      <c r="AF178" s="212"/>
      <c r="AG178" s="212"/>
      <c r="AH178" s="213" t="e">
        <f t="shared" si="577"/>
        <v>#DIV/0!</v>
      </c>
      <c r="AI178" s="210"/>
      <c r="AJ178" s="212"/>
      <c r="AK178" s="278" t="e">
        <f t="shared" si="790"/>
        <v>#DIV/0!</v>
      </c>
      <c r="AL178" s="212"/>
      <c r="AM178" s="212"/>
      <c r="AN178" s="213" t="e">
        <f t="shared" si="578"/>
        <v>#DIV/0!</v>
      </c>
      <c r="AO178" s="212"/>
      <c r="AP178" s="212"/>
      <c r="AQ178" s="390" t="e">
        <f t="shared" si="791"/>
        <v>#DIV/0!</v>
      </c>
      <c r="AR178" s="201"/>
    </row>
    <row r="179" spans="1:44" ht="63.75" customHeight="1">
      <c r="A179" s="697"/>
      <c r="B179" s="694"/>
      <c r="C179" s="700"/>
      <c r="D179" s="158" t="s">
        <v>285</v>
      </c>
      <c r="E179" s="211">
        <f t="shared" si="751"/>
        <v>1640.7</v>
      </c>
      <c r="F179" s="211">
        <f t="shared" si="752"/>
        <v>1640.7</v>
      </c>
      <c r="G179" s="269">
        <f t="shared" si="784"/>
        <v>1</v>
      </c>
      <c r="H179" s="212"/>
      <c r="I179" s="212"/>
      <c r="J179" s="213" t="e">
        <f t="shared" si="753"/>
        <v>#DIV/0!</v>
      </c>
      <c r="K179" s="212"/>
      <c r="L179" s="212"/>
      <c r="M179" s="213" t="e">
        <f t="shared" si="785"/>
        <v>#DIV/0!</v>
      </c>
      <c r="N179" s="212"/>
      <c r="O179" s="212"/>
      <c r="P179" s="213" t="e">
        <f t="shared" si="786"/>
        <v>#DIV/0!</v>
      </c>
      <c r="Q179" s="212"/>
      <c r="R179" s="212"/>
      <c r="S179" s="213" t="e">
        <f t="shared" si="787"/>
        <v>#DIV/0!</v>
      </c>
      <c r="T179" s="212"/>
      <c r="U179" s="212"/>
      <c r="V179" s="213" t="e">
        <f t="shared" si="788"/>
        <v>#DIV/0!</v>
      </c>
      <c r="W179" s="212"/>
      <c r="X179" s="212"/>
      <c r="Y179" s="213" t="e">
        <f t="shared" si="789"/>
        <v>#DIV/0!</v>
      </c>
      <c r="Z179" s="212"/>
      <c r="AA179" s="212"/>
      <c r="AB179" s="213" t="e">
        <f t="shared" si="547"/>
        <v>#DIV/0!</v>
      </c>
      <c r="AC179" s="212"/>
      <c r="AD179" s="212"/>
      <c r="AE179" s="213" t="e">
        <f t="shared" si="576"/>
        <v>#DIV/0!</v>
      </c>
      <c r="AF179" s="212"/>
      <c r="AG179" s="212"/>
      <c r="AH179" s="213" t="e">
        <f t="shared" si="577"/>
        <v>#DIV/0!</v>
      </c>
      <c r="AI179" s="210">
        <v>1640.7</v>
      </c>
      <c r="AJ179" s="212">
        <v>1640.7</v>
      </c>
      <c r="AK179" s="269">
        <f t="shared" si="790"/>
        <v>1</v>
      </c>
      <c r="AL179" s="212"/>
      <c r="AM179" s="212"/>
      <c r="AN179" s="213" t="e">
        <f t="shared" si="578"/>
        <v>#DIV/0!</v>
      </c>
      <c r="AO179" s="212"/>
      <c r="AP179" s="212"/>
      <c r="AQ179" s="390" t="e">
        <f t="shared" si="791"/>
        <v>#DIV/0!</v>
      </c>
      <c r="AR179" s="201"/>
    </row>
    <row r="180" spans="1:44" ht="129.75" customHeight="1">
      <c r="A180" s="697"/>
      <c r="B180" s="694"/>
      <c r="C180" s="700"/>
      <c r="D180" s="158" t="s">
        <v>291</v>
      </c>
      <c r="E180" s="211">
        <f t="shared" si="751"/>
        <v>0</v>
      </c>
      <c r="F180" s="211">
        <f t="shared" si="752"/>
        <v>0</v>
      </c>
      <c r="G180" s="269" t="e">
        <f t="shared" si="784"/>
        <v>#DIV/0!</v>
      </c>
      <c r="H180" s="212"/>
      <c r="I180" s="212"/>
      <c r="J180" s="213" t="e">
        <f t="shared" si="753"/>
        <v>#DIV/0!</v>
      </c>
      <c r="K180" s="212"/>
      <c r="L180" s="212"/>
      <c r="M180" s="213" t="e">
        <f t="shared" si="785"/>
        <v>#DIV/0!</v>
      </c>
      <c r="N180" s="212"/>
      <c r="O180" s="212"/>
      <c r="P180" s="213" t="e">
        <f t="shared" si="786"/>
        <v>#DIV/0!</v>
      </c>
      <c r="Q180" s="212"/>
      <c r="R180" s="212"/>
      <c r="S180" s="213" t="e">
        <f t="shared" si="787"/>
        <v>#DIV/0!</v>
      </c>
      <c r="T180" s="212"/>
      <c r="U180" s="212"/>
      <c r="V180" s="213" t="e">
        <f t="shared" si="788"/>
        <v>#DIV/0!</v>
      </c>
      <c r="W180" s="212"/>
      <c r="X180" s="212"/>
      <c r="Y180" s="213" t="e">
        <f t="shared" si="789"/>
        <v>#DIV/0!</v>
      </c>
      <c r="Z180" s="212"/>
      <c r="AA180" s="212"/>
      <c r="AB180" s="213" t="e">
        <f t="shared" si="547"/>
        <v>#DIV/0!</v>
      </c>
      <c r="AC180" s="212"/>
      <c r="AD180" s="212"/>
      <c r="AE180" s="213" t="e">
        <f t="shared" si="576"/>
        <v>#DIV/0!</v>
      </c>
      <c r="AF180" s="212"/>
      <c r="AG180" s="212"/>
      <c r="AH180" s="213" t="e">
        <f t="shared" si="577"/>
        <v>#DIV/0!</v>
      </c>
      <c r="AI180" s="210"/>
      <c r="AJ180" s="212"/>
      <c r="AK180" s="278" t="e">
        <f t="shared" si="790"/>
        <v>#DIV/0!</v>
      </c>
      <c r="AL180" s="212"/>
      <c r="AM180" s="212"/>
      <c r="AN180" s="213" t="e">
        <f t="shared" si="578"/>
        <v>#DIV/0!</v>
      </c>
      <c r="AO180" s="212"/>
      <c r="AP180" s="212"/>
      <c r="AQ180" s="390" t="e">
        <f t="shared" si="791"/>
        <v>#DIV/0!</v>
      </c>
      <c r="AR180" s="244"/>
    </row>
    <row r="181" spans="1:44" ht="41.25" customHeight="1">
      <c r="A181" s="697"/>
      <c r="B181" s="694"/>
      <c r="C181" s="700"/>
      <c r="D181" s="158" t="s">
        <v>286</v>
      </c>
      <c r="E181" s="211">
        <f t="shared" si="751"/>
        <v>0</v>
      </c>
      <c r="F181" s="211">
        <f t="shared" si="752"/>
        <v>0</v>
      </c>
      <c r="G181" s="269" t="e">
        <f t="shared" si="784"/>
        <v>#DIV/0!</v>
      </c>
      <c r="H181" s="212"/>
      <c r="I181" s="212"/>
      <c r="J181" s="213" t="e">
        <f t="shared" si="753"/>
        <v>#DIV/0!</v>
      </c>
      <c r="K181" s="212"/>
      <c r="L181" s="212"/>
      <c r="M181" s="213" t="e">
        <f t="shared" si="785"/>
        <v>#DIV/0!</v>
      </c>
      <c r="N181" s="212"/>
      <c r="O181" s="212"/>
      <c r="P181" s="213" t="e">
        <f t="shared" si="786"/>
        <v>#DIV/0!</v>
      </c>
      <c r="Q181" s="212"/>
      <c r="R181" s="212"/>
      <c r="S181" s="213" t="e">
        <f t="shared" si="787"/>
        <v>#DIV/0!</v>
      </c>
      <c r="T181" s="212"/>
      <c r="U181" s="212"/>
      <c r="V181" s="213" t="e">
        <f t="shared" si="788"/>
        <v>#DIV/0!</v>
      </c>
      <c r="W181" s="212"/>
      <c r="X181" s="212"/>
      <c r="Y181" s="213" t="e">
        <f t="shared" si="789"/>
        <v>#DIV/0!</v>
      </c>
      <c r="Z181" s="212"/>
      <c r="AA181" s="212"/>
      <c r="AB181" s="213" t="e">
        <f t="shared" si="547"/>
        <v>#DIV/0!</v>
      </c>
      <c r="AC181" s="212"/>
      <c r="AD181" s="212"/>
      <c r="AE181" s="213" t="e">
        <f t="shared" si="576"/>
        <v>#DIV/0!</v>
      </c>
      <c r="AF181" s="212"/>
      <c r="AG181" s="212"/>
      <c r="AH181" s="213" t="e">
        <f t="shared" si="577"/>
        <v>#DIV/0!</v>
      </c>
      <c r="AI181" s="210"/>
      <c r="AJ181" s="212"/>
      <c r="AK181" s="278" t="e">
        <f t="shared" si="790"/>
        <v>#DIV/0!</v>
      </c>
      <c r="AL181" s="212"/>
      <c r="AM181" s="212"/>
      <c r="AN181" s="213" t="e">
        <f t="shared" si="578"/>
        <v>#DIV/0!</v>
      </c>
      <c r="AO181" s="212"/>
      <c r="AP181" s="212"/>
      <c r="AQ181" s="390" t="e">
        <f t="shared" si="791"/>
        <v>#DIV/0!</v>
      </c>
      <c r="AR181" s="244"/>
    </row>
    <row r="182" spans="1:44" ht="46.5" customHeight="1" thickBot="1">
      <c r="A182" s="698"/>
      <c r="B182" s="695"/>
      <c r="C182" s="701"/>
      <c r="D182" s="189" t="s">
        <v>43</v>
      </c>
      <c r="E182" s="366">
        <f t="shared" si="751"/>
        <v>0</v>
      </c>
      <c r="F182" s="366">
        <f t="shared" si="752"/>
        <v>0</v>
      </c>
      <c r="G182" s="369" t="e">
        <f t="shared" si="784"/>
        <v>#DIV/0!</v>
      </c>
      <c r="H182" s="370"/>
      <c r="I182" s="370"/>
      <c r="J182" s="365" t="e">
        <f t="shared" si="753"/>
        <v>#DIV/0!</v>
      </c>
      <c r="K182" s="370"/>
      <c r="L182" s="370"/>
      <c r="M182" s="365" t="e">
        <f t="shared" si="785"/>
        <v>#DIV/0!</v>
      </c>
      <c r="N182" s="370"/>
      <c r="O182" s="370"/>
      <c r="P182" s="365" t="e">
        <f t="shared" si="786"/>
        <v>#DIV/0!</v>
      </c>
      <c r="Q182" s="370"/>
      <c r="R182" s="370"/>
      <c r="S182" s="365" t="e">
        <f t="shared" si="787"/>
        <v>#DIV/0!</v>
      </c>
      <c r="T182" s="370"/>
      <c r="U182" s="370"/>
      <c r="V182" s="365" t="e">
        <f t="shared" si="788"/>
        <v>#DIV/0!</v>
      </c>
      <c r="W182" s="370"/>
      <c r="X182" s="370"/>
      <c r="Y182" s="365" t="e">
        <f t="shared" si="789"/>
        <v>#DIV/0!</v>
      </c>
      <c r="Z182" s="370"/>
      <c r="AA182" s="370"/>
      <c r="AB182" s="365" t="e">
        <f t="shared" si="547"/>
        <v>#DIV/0!</v>
      </c>
      <c r="AC182" s="370"/>
      <c r="AD182" s="370"/>
      <c r="AE182" s="365" t="e">
        <f t="shared" si="576"/>
        <v>#DIV/0!</v>
      </c>
      <c r="AF182" s="370"/>
      <c r="AG182" s="370"/>
      <c r="AH182" s="365" t="e">
        <f t="shared" si="577"/>
        <v>#DIV/0!</v>
      </c>
      <c r="AI182" s="368"/>
      <c r="AJ182" s="370"/>
      <c r="AK182" s="367" t="e">
        <f t="shared" si="790"/>
        <v>#DIV/0!</v>
      </c>
      <c r="AL182" s="370"/>
      <c r="AM182" s="370"/>
      <c r="AN182" s="365" t="e">
        <f t="shared" si="578"/>
        <v>#DIV/0!</v>
      </c>
      <c r="AO182" s="370"/>
      <c r="AP182" s="370"/>
      <c r="AQ182" s="550" t="e">
        <f t="shared" si="791"/>
        <v>#DIV/0!</v>
      </c>
      <c r="AR182" s="246"/>
    </row>
    <row r="183" spans="1:44" ht="33.75" customHeight="1">
      <c r="A183" s="696" t="s">
        <v>318</v>
      </c>
      <c r="B183" s="693" t="s">
        <v>439</v>
      </c>
      <c r="C183" s="699"/>
      <c r="D183" s="226" t="s">
        <v>41</v>
      </c>
      <c r="E183" s="248">
        <f t="shared" si="751"/>
        <v>250</v>
      </c>
      <c r="F183" s="248">
        <f t="shared" si="752"/>
        <v>250</v>
      </c>
      <c r="G183" s="249">
        <f>F183/E183</f>
        <v>1</v>
      </c>
      <c r="H183" s="248">
        <f>H184+H185+H186+H187+H188+H189</f>
        <v>0</v>
      </c>
      <c r="I183" s="248">
        <f>I184+I185+I186+I187+I188+I189</f>
        <v>0</v>
      </c>
      <c r="J183" s="276" t="e">
        <f t="shared" si="753"/>
        <v>#DIV/0!</v>
      </c>
      <c r="K183" s="248">
        <f>K184+K185+K186+K187+K188+K189</f>
        <v>0</v>
      </c>
      <c r="L183" s="248">
        <f>L184+L185+L186+L187+L188+L189</f>
        <v>0</v>
      </c>
      <c r="M183" s="276" t="e">
        <f>L183/K183*100</f>
        <v>#DIV/0!</v>
      </c>
      <c r="N183" s="248">
        <f>N184+N185+N186+N187+N188+N189</f>
        <v>0</v>
      </c>
      <c r="O183" s="248">
        <f>O184+O185+O186+O187+O188+O189</f>
        <v>0</v>
      </c>
      <c r="P183" s="276" t="e">
        <f>O183/N183*100</f>
        <v>#DIV/0!</v>
      </c>
      <c r="Q183" s="248">
        <f>Q184+Q185+Q186+Q187+Q188+Q189</f>
        <v>0</v>
      </c>
      <c r="R183" s="248">
        <f>R184+R185+R186+R187+R188+R189</f>
        <v>0</v>
      </c>
      <c r="S183" s="276" t="e">
        <f>R183/Q183*100</f>
        <v>#DIV/0!</v>
      </c>
      <c r="T183" s="248">
        <f>T184+T185+T186+T187+T188+T189</f>
        <v>0</v>
      </c>
      <c r="U183" s="248">
        <f>U184+U185+U186+U187+U188+U189</f>
        <v>0</v>
      </c>
      <c r="V183" s="276" t="e">
        <f>U183/T183*100</f>
        <v>#DIV/0!</v>
      </c>
      <c r="W183" s="248">
        <f>W184+W185+W186+W187+W188+W189</f>
        <v>0</v>
      </c>
      <c r="X183" s="248">
        <f>X184+X185+X186+X187+X188+X189</f>
        <v>0</v>
      </c>
      <c r="Y183" s="276" t="e">
        <f>X183/W183*100</f>
        <v>#DIV/0!</v>
      </c>
      <c r="Z183" s="248">
        <f t="shared" ref="Z183" si="792">Z184+Z185+Z186+Z187+Z188+Z189</f>
        <v>0</v>
      </c>
      <c r="AA183" s="248">
        <f t="shared" ref="AA183" si="793">AA184+AA185+AA186+AA187+AA188+AA189</f>
        <v>0</v>
      </c>
      <c r="AB183" s="276" t="e">
        <f t="shared" ref="AB183:AB247" si="794">AA183/Z183*100</f>
        <v>#DIV/0!</v>
      </c>
      <c r="AC183" s="248">
        <f t="shared" ref="AC183" si="795">AC184+AC185+AC186+AC187+AC188+AC189</f>
        <v>0</v>
      </c>
      <c r="AD183" s="248">
        <f t="shared" ref="AD183" si="796">AD184+AD185+AD186+AD187+AD188+AD189</f>
        <v>0</v>
      </c>
      <c r="AE183" s="276" t="e">
        <f t="shared" si="576"/>
        <v>#DIV/0!</v>
      </c>
      <c r="AF183" s="248">
        <f t="shared" ref="AF183" si="797">AF184+AF185+AF186+AF187+AF188+AF189</f>
        <v>0</v>
      </c>
      <c r="AG183" s="248">
        <f t="shared" ref="AG183" si="798">AG184+AG185+AG186+AG187+AG188+AG189</f>
        <v>0</v>
      </c>
      <c r="AH183" s="276" t="e">
        <f t="shared" si="577"/>
        <v>#DIV/0!</v>
      </c>
      <c r="AI183" s="277">
        <f t="shared" ref="AI183" si="799">AI184+AI185+AI186+AI187+AI188+AI189</f>
        <v>250</v>
      </c>
      <c r="AJ183" s="248">
        <f t="shared" ref="AJ183" si="800">AJ184+AJ185+AJ186+AJ187+AJ188+AJ189</f>
        <v>250</v>
      </c>
      <c r="AK183" s="249">
        <f>AJ183/AI183</f>
        <v>1</v>
      </c>
      <c r="AL183" s="248">
        <f t="shared" ref="AL183" si="801">AL184+AL185+AL186+AL187+AL188+AL189</f>
        <v>0</v>
      </c>
      <c r="AM183" s="248">
        <f t="shared" ref="AM183" si="802">AM184+AM185+AM186+AM187+AM188+AM189</f>
        <v>0</v>
      </c>
      <c r="AN183" s="276" t="e">
        <f t="shared" si="578"/>
        <v>#DIV/0!</v>
      </c>
      <c r="AO183" s="248">
        <f>AO184+AO185+AO186+AO187+AO188+AO189</f>
        <v>0</v>
      </c>
      <c r="AP183" s="248">
        <f>AP184+AP185+AP186+AP187+AP188+AP189</f>
        <v>0</v>
      </c>
      <c r="AQ183" s="561" t="e">
        <f>AP183/AO183*100</f>
        <v>#DIV/0!</v>
      </c>
      <c r="AR183" s="200"/>
    </row>
    <row r="184" spans="1:44" ht="45" customHeight="1">
      <c r="A184" s="697"/>
      <c r="B184" s="694"/>
      <c r="C184" s="700"/>
      <c r="D184" s="164" t="s">
        <v>37</v>
      </c>
      <c r="E184" s="211">
        <f t="shared" si="751"/>
        <v>0</v>
      </c>
      <c r="F184" s="211">
        <f t="shared" si="752"/>
        <v>0</v>
      </c>
      <c r="G184" s="269" t="e">
        <f t="shared" ref="G184:G189" si="803">F184/E184</f>
        <v>#DIV/0!</v>
      </c>
      <c r="H184" s="212"/>
      <c r="I184" s="212"/>
      <c r="J184" s="213" t="e">
        <f t="shared" si="753"/>
        <v>#DIV/0!</v>
      </c>
      <c r="K184" s="212"/>
      <c r="L184" s="212"/>
      <c r="M184" s="213" t="e">
        <f t="shared" ref="M184:M189" si="804">L184/K184*100</f>
        <v>#DIV/0!</v>
      </c>
      <c r="N184" s="212"/>
      <c r="O184" s="212"/>
      <c r="P184" s="213" t="e">
        <f t="shared" ref="P184:P189" si="805">O184/N184*100</f>
        <v>#DIV/0!</v>
      </c>
      <c r="Q184" s="212"/>
      <c r="R184" s="212"/>
      <c r="S184" s="213" t="e">
        <f t="shared" ref="S184:S189" si="806">R184/Q184*100</f>
        <v>#DIV/0!</v>
      </c>
      <c r="T184" s="212"/>
      <c r="U184" s="212"/>
      <c r="V184" s="213" t="e">
        <f t="shared" ref="V184:V189" si="807">U184/T184*100</f>
        <v>#DIV/0!</v>
      </c>
      <c r="W184" s="212"/>
      <c r="X184" s="212"/>
      <c r="Y184" s="213" t="e">
        <f t="shared" ref="Y184:Y189" si="808">X184/W184*100</f>
        <v>#DIV/0!</v>
      </c>
      <c r="Z184" s="212"/>
      <c r="AA184" s="212"/>
      <c r="AB184" s="213" t="e">
        <f t="shared" si="794"/>
        <v>#DIV/0!</v>
      </c>
      <c r="AC184" s="212"/>
      <c r="AD184" s="212"/>
      <c r="AE184" s="213" t="e">
        <f t="shared" si="576"/>
        <v>#DIV/0!</v>
      </c>
      <c r="AF184" s="212"/>
      <c r="AG184" s="212"/>
      <c r="AH184" s="213" t="e">
        <f t="shared" si="577"/>
        <v>#DIV/0!</v>
      </c>
      <c r="AI184" s="210"/>
      <c r="AJ184" s="212"/>
      <c r="AK184" s="278" t="e">
        <f t="shared" ref="AK184:AK189" si="809">AJ184/AI184</f>
        <v>#DIV/0!</v>
      </c>
      <c r="AL184" s="212"/>
      <c r="AM184" s="212"/>
      <c r="AN184" s="213" t="e">
        <f t="shared" si="578"/>
        <v>#DIV/0!</v>
      </c>
      <c r="AO184" s="212"/>
      <c r="AP184" s="212"/>
      <c r="AQ184" s="390" t="e">
        <f t="shared" ref="AQ184:AQ189" si="810">AP184/AO184*100</f>
        <v>#DIV/0!</v>
      </c>
      <c r="AR184" s="201"/>
    </row>
    <row r="185" spans="1:44" ht="63.75" customHeight="1">
      <c r="A185" s="697"/>
      <c r="B185" s="694"/>
      <c r="C185" s="700"/>
      <c r="D185" s="165" t="s">
        <v>2</v>
      </c>
      <c r="E185" s="211">
        <f t="shared" si="751"/>
        <v>0</v>
      </c>
      <c r="F185" s="211">
        <f t="shared" si="752"/>
        <v>0</v>
      </c>
      <c r="G185" s="269" t="e">
        <f t="shared" si="803"/>
        <v>#DIV/0!</v>
      </c>
      <c r="H185" s="212"/>
      <c r="I185" s="212"/>
      <c r="J185" s="213" t="e">
        <f t="shared" si="753"/>
        <v>#DIV/0!</v>
      </c>
      <c r="K185" s="212"/>
      <c r="L185" s="212"/>
      <c r="M185" s="213" t="e">
        <f t="shared" si="804"/>
        <v>#DIV/0!</v>
      </c>
      <c r="N185" s="212"/>
      <c r="O185" s="212"/>
      <c r="P185" s="213" t="e">
        <f t="shared" si="805"/>
        <v>#DIV/0!</v>
      </c>
      <c r="Q185" s="212"/>
      <c r="R185" s="212"/>
      <c r="S185" s="213" t="e">
        <f t="shared" si="806"/>
        <v>#DIV/0!</v>
      </c>
      <c r="T185" s="212"/>
      <c r="U185" s="212"/>
      <c r="V185" s="213" t="e">
        <f t="shared" si="807"/>
        <v>#DIV/0!</v>
      </c>
      <c r="W185" s="212"/>
      <c r="X185" s="212"/>
      <c r="Y185" s="213" t="e">
        <f t="shared" si="808"/>
        <v>#DIV/0!</v>
      </c>
      <c r="Z185" s="212"/>
      <c r="AA185" s="212"/>
      <c r="AB185" s="213" t="e">
        <f t="shared" si="794"/>
        <v>#DIV/0!</v>
      </c>
      <c r="AC185" s="212"/>
      <c r="AD185" s="212"/>
      <c r="AE185" s="213" t="e">
        <f t="shared" si="576"/>
        <v>#DIV/0!</v>
      </c>
      <c r="AF185" s="212"/>
      <c r="AG185" s="212"/>
      <c r="AH185" s="213" t="e">
        <f t="shared" si="577"/>
        <v>#DIV/0!</v>
      </c>
      <c r="AI185" s="210"/>
      <c r="AJ185" s="212"/>
      <c r="AK185" s="278" t="e">
        <f t="shared" si="809"/>
        <v>#DIV/0!</v>
      </c>
      <c r="AL185" s="212"/>
      <c r="AM185" s="212"/>
      <c r="AN185" s="213" t="e">
        <f t="shared" si="578"/>
        <v>#DIV/0!</v>
      </c>
      <c r="AO185" s="212"/>
      <c r="AP185" s="212"/>
      <c r="AQ185" s="390" t="e">
        <f t="shared" si="810"/>
        <v>#DIV/0!</v>
      </c>
      <c r="AR185" s="201"/>
    </row>
    <row r="186" spans="1:44" ht="47.25" customHeight="1">
      <c r="A186" s="697"/>
      <c r="B186" s="694"/>
      <c r="C186" s="700"/>
      <c r="D186" s="158" t="s">
        <v>285</v>
      </c>
      <c r="E186" s="211">
        <f t="shared" si="751"/>
        <v>250</v>
      </c>
      <c r="F186" s="211">
        <f t="shared" si="752"/>
        <v>250</v>
      </c>
      <c r="G186" s="269">
        <f t="shared" si="803"/>
        <v>1</v>
      </c>
      <c r="H186" s="212"/>
      <c r="I186" s="212"/>
      <c r="J186" s="213" t="e">
        <f t="shared" si="753"/>
        <v>#DIV/0!</v>
      </c>
      <c r="K186" s="212"/>
      <c r="L186" s="212"/>
      <c r="M186" s="213" t="e">
        <f t="shared" si="804"/>
        <v>#DIV/0!</v>
      </c>
      <c r="N186" s="212"/>
      <c r="O186" s="212"/>
      <c r="P186" s="213" t="e">
        <f t="shared" si="805"/>
        <v>#DIV/0!</v>
      </c>
      <c r="Q186" s="212"/>
      <c r="R186" s="212"/>
      <c r="S186" s="213" t="e">
        <f t="shared" si="806"/>
        <v>#DIV/0!</v>
      </c>
      <c r="T186" s="212"/>
      <c r="U186" s="212"/>
      <c r="V186" s="213" t="e">
        <f t="shared" si="807"/>
        <v>#DIV/0!</v>
      </c>
      <c r="W186" s="212"/>
      <c r="X186" s="212"/>
      <c r="Y186" s="213" t="e">
        <f t="shared" si="808"/>
        <v>#DIV/0!</v>
      </c>
      <c r="Z186" s="212"/>
      <c r="AA186" s="212"/>
      <c r="AB186" s="213" t="e">
        <f t="shared" si="794"/>
        <v>#DIV/0!</v>
      </c>
      <c r="AC186" s="212"/>
      <c r="AD186" s="212"/>
      <c r="AE186" s="213" t="e">
        <f t="shared" si="576"/>
        <v>#DIV/0!</v>
      </c>
      <c r="AF186" s="212"/>
      <c r="AG186" s="212"/>
      <c r="AH186" s="213" t="e">
        <f t="shared" si="577"/>
        <v>#DIV/0!</v>
      </c>
      <c r="AI186" s="210">
        <v>250</v>
      </c>
      <c r="AJ186" s="212">
        <v>250</v>
      </c>
      <c r="AK186" s="278">
        <f t="shared" si="809"/>
        <v>1</v>
      </c>
      <c r="AL186" s="212"/>
      <c r="AM186" s="212"/>
      <c r="AN186" s="213" t="e">
        <f t="shared" si="578"/>
        <v>#DIV/0!</v>
      </c>
      <c r="AO186" s="212"/>
      <c r="AP186" s="212"/>
      <c r="AQ186" s="390" t="e">
        <f t="shared" si="810"/>
        <v>#DIV/0!</v>
      </c>
      <c r="AR186" s="201"/>
    </row>
    <row r="187" spans="1:44" ht="120" customHeight="1">
      <c r="A187" s="697"/>
      <c r="B187" s="694"/>
      <c r="C187" s="700"/>
      <c r="D187" s="158" t="s">
        <v>291</v>
      </c>
      <c r="E187" s="211">
        <f t="shared" si="751"/>
        <v>0</v>
      </c>
      <c r="F187" s="211">
        <f t="shared" si="752"/>
        <v>0</v>
      </c>
      <c r="G187" s="213" t="e">
        <f t="shared" si="803"/>
        <v>#DIV/0!</v>
      </c>
      <c r="H187" s="212"/>
      <c r="I187" s="212"/>
      <c r="J187" s="213" t="e">
        <f t="shared" si="753"/>
        <v>#DIV/0!</v>
      </c>
      <c r="K187" s="212"/>
      <c r="L187" s="212"/>
      <c r="M187" s="213" t="e">
        <f t="shared" si="804"/>
        <v>#DIV/0!</v>
      </c>
      <c r="N187" s="212"/>
      <c r="O187" s="212"/>
      <c r="P187" s="213" t="e">
        <f t="shared" si="805"/>
        <v>#DIV/0!</v>
      </c>
      <c r="Q187" s="212"/>
      <c r="R187" s="212"/>
      <c r="S187" s="213" t="e">
        <f t="shared" si="806"/>
        <v>#DIV/0!</v>
      </c>
      <c r="T187" s="212"/>
      <c r="U187" s="212"/>
      <c r="V187" s="213" t="e">
        <f t="shared" si="807"/>
        <v>#DIV/0!</v>
      </c>
      <c r="W187" s="212"/>
      <c r="X187" s="212"/>
      <c r="Y187" s="213" t="e">
        <f t="shared" si="808"/>
        <v>#DIV/0!</v>
      </c>
      <c r="Z187" s="212"/>
      <c r="AA187" s="212"/>
      <c r="AB187" s="213" t="e">
        <f t="shared" si="794"/>
        <v>#DIV/0!</v>
      </c>
      <c r="AC187" s="212"/>
      <c r="AD187" s="212"/>
      <c r="AE187" s="213" t="e">
        <f t="shared" si="576"/>
        <v>#DIV/0!</v>
      </c>
      <c r="AF187" s="212"/>
      <c r="AG187" s="212"/>
      <c r="AH187" s="213" t="e">
        <f t="shared" si="577"/>
        <v>#DIV/0!</v>
      </c>
      <c r="AI187" s="210"/>
      <c r="AJ187" s="212"/>
      <c r="AK187" s="278" t="e">
        <f t="shared" si="809"/>
        <v>#DIV/0!</v>
      </c>
      <c r="AL187" s="212"/>
      <c r="AM187" s="212"/>
      <c r="AN187" s="213" t="e">
        <f t="shared" si="578"/>
        <v>#DIV/0!</v>
      </c>
      <c r="AO187" s="212"/>
      <c r="AP187" s="212"/>
      <c r="AQ187" s="390" t="e">
        <f t="shared" si="810"/>
        <v>#DIV/0!</v>
      </c>
      <c r="AR187" s="244"/>
    </row>
    <row r="188" spans="1:44" ht="42.75" customHeight="1">
      <c r="A188" s="697"/>
      <c r="B188" s="694"/>
      <c r="C188" s="700"/>
      <c r="D188" s="158" t="s">
        <v>286</v>
      </c>
      <c r="E188" s="211">
        <f t="shared" si="751"/>
        <v>0</v>
      </c>
      <c r="F188" s="211">
        <f t="shared" si="752"/>
        <v>0</v>
      </c>
      <c r="G188" s="213" t="e">
        <f t="shared" si="803"/>
        <v>#DIV/0!</v>
      </c>
      <c r="H188" s="212"/>
      <c r="I188" s="212"/>
      <c r="J188" s="213" t="e">
        <f t="shared" si="753"/>
        <v>#DIV/0!</v>
      </c>
      <c r="K188" s="212"/>
      <c r="L188" s="212"/>
      <c r="M188" s="213" t="e">
        <f t="shared" si="804"/>
        <v>#DIV/0!</v>
      </c>
      <c r="N188" s="212"/>
      <c r="O188" s="212"/>
      <c r="P188" s="213" t="e">
        <f t="shared" si="805"/>
        <v>#DIV/0!</v>
      </c>
      <c r="Q188" s="212"/>
      <c r="R188" s="212"/>
      <c r="S188" s="213" t="e">
        <f t="shared" si="806"/>
        <v>#DIV/0!</v>
      </c>
      <c r="T188" s="212"/>
      <c r="U188" s="212"/>
      <c r="V188" s="213" t="e">
        <f t="shared" si="807"/>
        <v>#DIV/0!</v>
      </c>
      <c r="W188" s="212"/>
      <c r="X188" s="212"/>
      <c r="Y188" s="213" t="e">
        <f t="shared" si="808"/>
        <v>#DIV/0!</v>
      </c>
      <c r="Z188" s="212"/>
      <c r="AA188" s="212"/>
      <c r="AB188" s="213" t="e">
        <f t="shared" si="794"/>
        <v>#DIV/0!</v>
      </c>
      <c r="AC188" s="212"/>
      <c r="AD188" s="212"/>
      <c r="AE188" s="213" t="e">
        <f t="shared" si="576"/>
        <v>#DIV/0!</v>
      </c>
      <c r="AF188" s="212"/>
      <c r="AG188" s="212"/>
      <c r="AH188" s="213" t="e">
        <f t="shared" si="577"/>
        <v>#DIV/0!</v>
      </c>
      <c r="AI188" s="210"/>
      <c r="AJ188" s="212"/>
      <c r="AK188" s="278" t="e">
        <f t="shared" si="809"/>
        <v>#DIV/0!</v>
      </c>
      <c r="AL188" s="212"/>
      <c r="AM188" s="212"/>
      <c r="AN188" s="213" t="e">
        <f t="shared" si="578"/>
        <v>#DIV/0!</v>
      </c>
      <c r="AO188" s="212"/>
      <c r="AP188" s="212"/>
      <c r="AQ188" s="390" t="e">
        <f t="shared" si="810"/>
        <v>#DIV/0!</v>
      </c>
      <c r="AR188" s="244"/>
    </row>
    <row r="189" spans="1:44" ht="37.5" customHeight="1" thickBot="1">
      <c r="A189" s="698"/>
      <c r="B189" s="695"/>
      <c r="C189" s="701"/>
      <c r="D189" s="189" t="s">
        <v>43</v>
      </c>
      <c r="E189" s="366">
        <f t="shared" si="751"/>
        <v>0</v>
      </c>
      <c r="F189" s="366">
        <f t="shared" si="752"/>
        <v>0</v>
      </c>
      <c r="G189" s="365" t="e">
        <f t="shared" si="803"/>
        <v>#DIV/0!</v>
      </c>
      <c r="H189" s="370"/>
      <c r="I189" s="370"/>
      <c r="J189" s="365" t="e">
        <f t="shared" si="753"/>
        <v>#DIV/0!</v>
      </c>
      <c r="K189" s="370"/>
      <c r="L189" s="370"/>
      <c r="M189" s="365" t="e">
        <f t="shared" si="804"/>
        <v>#DIV/0!</v>
      </c>
      <c r="N189" s="370"/>
      <c r="O189" s="370"/>
      <c r="P189" s="365" t="e">
        <f t="shared" si="805"/>
        <v>#DIV/0!</v>
      </c>
      <c r="Q189" s="370"/>
      <c r="R189" s="370"/>
      <c r="S189" s="365" t="e">
        <f t="shared" si="806"/>
        <v>#DIV/0!</v>
      </c>
      <c r="T189" s="370"/>
      <c r="U189" s="370"/>
      <c r="V189" s="365" t="e">
        <f t="shared" si="807"/>
        <v>#DIV/0!</v>
      </c>
      <c r="W189" s="370"/>
      <c r="X189" s="370"/>
      <c r="Y189" s="365" t="e">
        <f t="shared" si="808"/>
        <v>#DIV/0!</v>
      </c>
      <c r="Z189" s="370"/>
      <c r="AA189" s="370"/>
      <c r="AB189" s="365" t="e">
        <f t="shared" si="794"/>
        <v>#DIV/0!</v>
      </c>
      <c r="AC189" s="370"/>
      <c r="AD189" s="370"/>
      <c r="AE189" s="365" t="e">
        <f t="shared" si="576"/>
        <v>#DIV/0!</v>
      </c>
      <c r="AF189" s="370"/>
      <c r="AG189" s="370"/>
      <c r="AH189" s="365" t="e">
        <f t="shared" si="577"/>
        <v>#DIV/0!</v>
      </c>
      <c r="AI189" s="368"/>
      <c r="AJ189" s="370"/>
      <c r="AK189" s="367" t="e">
        <f t="shared" si="809"/>
        <v>#DIV/0!</v>
      </c>
      <c r="AL189" s="370"/>
      <c r="AM189" s="370"/>
      <c r="AN189" s="365" t="e">
        <f t="shared" si="578"/>
        <v>#DIV/0!</v>
      </c>
      <c r="AO189" s="370"/>
      <c r="AP189" s="370"/>
      <c r="AQ189" s="550" t="e">
        <f t="shared" si="810"/>
        <v>#DIV/0!</v>
      </c>
      <c r="AR189" s="246"/>
    </row>
    <row r="190" spans="1:44" ht="38.25" customHeight="1">
      <c r="A190" s="696" t="s">
        <v>319</v>
      </c>
      <c r="B190" s="693" t="s">
        <v>440</v>
      </c>
      <c r="C190" s="699"/>
      <c r="D190" s="226" t="s">
        <v>41</v>
      </c>
      <c r="E190" s="248">
        <f t="shared" si="751"/>
        <v>2392.8000000000002</v>
      </c>
      <c r="F190" s="248">
        <f t="shared" si="752"/>
        <v>2392.8000000000002</v>
      </c>
      <c r="G190" s="249">
        <f>F190/E190</f>
        <v>1</v>
      </c>
      <c r="H190" s="248">
        <f>H191+H192+H193+H194+H195+H196</f>
        <v>0</v>
      </c>
      <c r="I190" s="248">
        <f>I191+I192+I193+I194+I195+I196</f>
        <v>0</v>
      </c>
      <c r="J190" s="276" t="e">
        <f t="shared" si="753"/>
        <v>#DIV/0!</v>
      </c>
      <c r="K190" s="248">
        <f>K191+K192+K193+K194+K195+K196</f>
        <v>0</v>
      </c>
      <c r="L190" s="248">
        <f>L191+L192+L193+L194+L195+L196</f>
        <v>0</v>
      </c>
      <c r="M190" s="276" t="e">
        <f>L190/K190*100</f>
        <v>#DIV/0!</v>
      </c>
      <c r="N190" s="248">
        <f>N191+N192+N193+N194+N195+N196</f>
        <v>0</v>
      </c>
      <c r="O190" s="248">
        <f>O191+O192+O193+O194+O195+O196</f>
        <v>0</v>
      </c>
      <c r="P190" s="276" t="e">
        <f>O190/N190*100</f>
        <v>#DIV/0!</v>
      </c>
      <c r="Q190" s="248">
        <f>Q191+Q192+Q193+Q194+Q195+Q196</f>
        <v>0</v>
      </c>
      <c r="R190" s="248">
        <f>R191+R192+R193+R194+R195+R196</f>
        <v>0</v>
      </c>
      <c r="S190" s="276" t="e">
        <f>R190/Q190*100</f>
        <v>#DIV/0!</v>
      </c>
      <c r="T190" s="248">
        <f>T191+T192+T193+T194+T195+T196</f>
        <v>0</v>
      </c>
      <c r="U190" s="248">
        <f>U191+U192+U193+U194+U195+U196</f>
        <v>0</v>
      </c>
      <c r="V190" s="276" t="e">
        <f>U190/T190*100</f>
        <v>#DIV/0!</v>
      </c>
      <c r="W190" s="248">
        <f>W191+W192+W193+W194+W195+W196</f>
        <v>0</v>
      </c>
      <c r="X190" s="248">
        <f>X191+X192+X193+X194+X195+X196</f>
        <v>0</v>
      </c>
      <c r="Y190" s="276" t="e">
        <f>X190/W190*100</f>
        <v>#DIV/0!</v>
      </c>
      <c r="Z190" s="248">
        <f t="shared" ref="Z190" si="811">Z191+Z192+Z193+Z194+Z195+Z196</f>
        <v>0</v>
      </c>
      <c r="AA190" s="248">
        <f t="shared" ref="AA190" si="812">AA191+AA192+AA193+AA194+AA195+AA196</f>
        <v>0</v>
      </c>
      <c r="AB190" s="276" t="e">
        <f t="shared" si="794"/>
        <v>#DIV/0!</v>
      </c>
      <c r="AC190" s="248">
        <f t="shared" ref="AC190" si="813">AC191+AC192+AC193+AC194+AC195+AC196</f>
        <v>0</v>
      </c>
      <c r="AD190" s="248">
        <f t="shared" ref="AD190" si="814">AD191+AD192+AD193+AD194+AD195+AD196</f>
        <v>0</v>
      </c>
      <c r="AE190" s="276" t="e">
        <f t="shared" ref="AE190:AE247" si="815">AD190/AC190*100</f>
        <v>#DIV/0!</v>
      </c>
      <c r="AF190" s="248">
        <f t="shared" ref="AF190" si="816">AF191+AF192+AF193+AF194+AF195+AF196</f>
        <v>0</v>
      </c>
      <c r="AG190" s="248">
        <f t="shared" ref="AG190" si="817">AG191+AG192+AG193+AG194+AG195+AG196</f>
        <v>0</v>
      </c>
      <c r="AH190" s="276" t="e">
        <f t="shared" ref="AH190:AH247" si="818">AG190/AF190*100</f>
        <v>#DIV/0!</v>
      </c>
      <c r="AI190" s="277">
        <f t="shared" ref="AI190" si="819">AI191+AI192+AI193+AI194+AI195+AI196</f>
        <v>2392.8000000000002</v>
      </c>
      <c r="AJ190" s="248">
        <f t="shared" ref="AJ190" si="820">AJ191+AJ192+AJ193+AJ194+AJ195+AJ196</f>
        <v>2392.8000000000002</v>
      </c>
      <c r="AK190" s="249">
        <f>AJ190/AI190</f>
        <v>1</v>
      </c>
      <c r="AL190" s="248">
        <f t="shared" ref="AL190" si="821">AL191+AL192+AL193+AL194+AL195+AL196</f>
        <v>0</v>
      </c>
      <c r="AM190" s="248">
        <f t="shared" ref="AM190" si="822">AM191+AM192+AM193+AM194+AM195+AM196</f>
        <v>0</v>
      </c>
      <c r="AN190" s="276" t="e">
        <f t="shared" ref="AN190:AN247" si="823">AM190/AL190*100</f>
        <v>#DIV/0!</v>
      </c>
      <c r="AO190" s="248">
        <f>AO191+AO192+AO193+AO194+AO195+AO196</f>
        <v>0</v>
      </c>
      <c r="AP190" s="248">
        <f>AP191+AP192+AP193+AP194+AP195+AP196</f>
        <v>0</v>
      </c>
      <c r="AQ190" s="561" t="e">
        <f>AP190/AO190*100</f>
        <v>#DIV/0!</v>
      </c>
      <c r="AR190" s="200"/>
    </row>
    <row r="191" spans="1:44" ht="43.5" customHeight="1">
      <c r="A191" s="697"/>
      <c r="B191" s="694"/>
      <c r="C191" s="700"/>
      <c r="D191" s="164" t="s">
        <v>37</v>
      </c>
      <c r="E191" s="211">
        <f t="shared" si="751"/>
        <v>0</v>
      </c>
      <c r="F191" s="211">
        <f t="shared" si="752"/>
        <v>0</v>
      </c>
      <c r="G191" s="269" t="e">
        <f t="shared" ref="G191:G196" si="824">F191/E191</f>
        <v>#DIV/0!</v>
      </c>
      <c r="H191" s="212"/>
      <c r="I191" s="212"/>
      <c r="J191" s="213" t="e">
        <f t="shared" si="753"/>
        <v>#DIV/0!</v>
      </c>
      <c r="K191" s="212"/>
      <c r="L191" s="212"/>
      <c r="M191" s="213" t="e">
        <f t="shared" ref="M191:M196" si="825">L191/K191*100</f>
        <v>#DIV/0!</v>
      </c>
      <c r="N191" s="212"/>
      <c r="O191" s="212"/>
      <c r="P191" s="213" t="e">
        <f t="shared" ref="P191:P196" si="826">O191/N191*100</f>
        <v>#DIV/0!</v>
      </c>
      <c r="Q191" s="212"/>
      <c r="R191" s="212"/>
      <c r="S191" s="213" t="e">
        <f t="shared" ref="S191:S196" si="827">R191/Q191*100</f>
        <v>#DIV/0!</v>
      </c>
      <c r="T191" s="212"/>
      <c r="U191" s="212"/>
      <c r="V191" s="213" t="e">
        <f t="shared" ref="V191:V196" si="828">U191/T191*100</f>
        <v>#DIV/0!</v>
      </c>
      <c r="W191" s="212"/>
      <c r="X191" s="212"/>
      <c r="Y191" s="213" t="e">
        <f t="shared" ref="Y191:Y196" si="829">X191/W191*100</f>
        <v>#DIV/0!</v>
      </c>
      <c r="Z191" s="212"/>
      <c r="AA191" s="212"/>
      <c r="AB191" s="213" t="e">
        <f t="shared" si="794"/>
        <v>#DIV/0!</v>
      </c>
      <c r="AC191" s="212"/>
      <c r="AD191" s="212"/>
      <c r="AE191" s="213" t="e">
        <f t="shared" si="815"/>
        <v>#DIV/0!</v>
      </c>
      <c r="AF191" s="212"/>
      <c r="AG191" s="212"/>
      <c r="AH191" s="213" t="e">
        <f t="shared" si="818"/>
        <v>#DIV/0!</v>
      </c>
      <c r="AI191" s="210"/>
      <c r="AJ191" s="212"/>
      <c r="AK191" s="278" t="e">
        <f t="shared" ref="AK191:AK196" si="830">AJ191/AI191</f>
        <v>#DIV/0!</v>
      </c>
      <c r="AL191" s="212"/>
      <c r="AM191" s="212"/>
      <c r="AN191" s="213" t="e">
        <f t="shared" si="823"/>
        <v>#DIV/0!</v>
      </c>
      <c r="AO191" s="212"/>
      <c r="AP191" s="212"/>
      <c r="AQ191" s="390" t="e">
        <f t="shared" ref="AQ191:AQ196" si="831">AP191/AO191*100</f>
        <v>#DIV/0!</v>
      </c>
      <c r="AR191" s="201"/>
    </row>
    <row r="192" spans="1:44" ht="63.75" customHeight="1">
      <c r="A192" s="697"/>
      <c r="B192" s="694"/>
      <c r="C192" s="700"/>
      <c r="D192" s="165" t="s">
        <v>2</v>
      </c>
      <c r="E192" s="211">
        <f t="shared" si="751"/>
        <v>0</v>
      </c>
      <c r="F192" s="211">
        <f t="shared" si="752"/>
        <v>0</v>
      </c>
      <c r="G192" s="269" t="e">
        <f t="shared" si="824"/>
        <v>#DIV/0!</v>
      </c>
      <c r="H192" s="212"/>
      <c r="I192" s="212"/>
      <c r="J192" s="213" t="e">
        <f t="shared" si="753"/>
        <v>#DIV/0!</v>
      </c>
      <c r="K192" s="212"/>
      <c r="L192" s="212"/>
      <c r="M192" s="213" t="e">
        <f t="shared" si="825"/>
        <v>#DIV/0!</v>
      </c>
      <c r="N192" s="212"/>
      <c r="O192" s="212"/>
      <c r="P192" s="213" t="e">
        <f t="shared" si="826"/>
        <v>#DIV/0!</v>
      </c>
      <c r="Q192" s="212"/>
      <c r="R192" s="212"/>
      <c r="S192" s="213" t="e">
        <f t="shared" si="827"/>
        <v>#DIV/0!</v>
      </c>
      <c r="T192" s="212"/>
      <c r="U192" s="212"/>
      <c r="V192" s="213" t="e">
        <f t="shared" si="828"/>
        <v>#DIV/0!</v>
      </c>
      <c r="W192" s="212"/>
      <c r="X192" s="212"/>
      <c r="Y192" s="213" t="e">
        <f t="shared" si="829"/>
        <v>#DIV/0!</v>
      </c>
      <c r="Z192" s="212"/>
      <c r="AA192" s="212"/>
      <c r="AB192" s="213" t="e">
        <f t="shared" si="794"/>
        <v>#DIV/0!</v>
      </c>
      <c r="AC192" s="212"/>
      <c r="AD192" s="212"/>
      <c r="AE192" s="213" t="e">
        <f t="shared" si="815"/>
        <v>#DIV/0!</v>
      </c>
      <c r="AF192" s="212"/>
      <c r="AG192" s="212"/>
      <c r="AH192" s="213" t="e">
        <f t="shared" si="818"/>
        <v>#DIV/0!</v>
      </c>
      <c r="AI192" s="210"/>
      <c r="AJ192" s="212"/>
      <c r="AK192" s="278" t="e">
        <f t="shared" si="830"/>
        <v>#DIV/0!</v>
      </c>
      <c r="AL192" s="212"/>
      <c r="AM192" s="212"/>
      <c r="AN192" s="213" t="e">
        <f t="shared" si="823"/>
        <v>#DIV/0!</v>
      </c>
      <c r="AO192" s="212"/>
      <c r="AP192" s="212"/>
      <c r="AQ192" s="390" t="e">
        <f t="shared" si="831"/>
        <v>#DIV/0!</v>
      </c>
      <c r="AR192" s="201"/>
    </row>
    <row r="193" spans="1:44" ht="75" customHeight="1">
      <c r="A193" s="697"/>
      <c r="B193" s="694"/>
      <c r="C193" s="700"/>
      <c r="D193" s="158" t="s">
        <v>285</v>
      </c>
      <c r="E193" s="211">
        <f t="shared" si="751"/>
        <v>2392.8000000000002</v>
      </c>
      <c r="F193" s="211">
        <f t="shared" si="752"/>
        <v>2392.8000000000002</v>
      </c>
      <c r="G193" s="269">
        <f t="shared" si="824"/>
        <v>1</v>
      </c>
      <c r="H193" s="212"/>
      <c r="I193" s="212"/>
      <c r="J193" s="213" t="e">
        <f t="shared" si="753"/>
        <v>#DIV/0!</v>
      </c>
      <c r="K193" s="212"/>
      <c r="L193" s="212"/>
      <c r="M193" s="213" t="e">
        <f t="shared" si="825"/>
        <v>#DIV/0!</v>
      </c>
      <c r="N193" s="212"/>
      <c r="O193" s="212"/>
      <c r="P193" s="213" t="e">
        <f t="shared" si="826"/>
        <v>#DIV/0!</v>
      </c>
      <c r="Q193" s="212"/>
      <c r="R193" s="212"/>
      <c r="S193" s="213" t="e">
        <f t="shared" si="827"/>
        <v>#DIV/0!</v>
      </c>
      <c r="T193" s="212"/>
      <c r="U193" s="212"/>
      <c r="V193" s="213" t="e">
        <f t="shared" si="828"/>
        <v>#DIV/0!</v>
      </c>
      <c r="W193" s="212"/>
      <c r="X193" s="212"/>
      <c r="Y193" s="213" t="e">
        <f t="shared" si="829"/>
        <v>#DIV/0!</v>
      </c>
      <c r="Z193" s="212"/>
      <c r="AA193" s="212"/>
      <c r="AB193" s="213" t="e">
        <f t="shared" si="794"/>
        <v>#DIV/0!</v>
      </c>
      <c r="AC193" s="212"/>
      <c r="AD193" s="212"/>
      <c r="AE193" s="213" t="e">
        <f t="shared" si="815"/>
        <v>#DIV/0!</v>
      </c>
      <c r="AF193" s="212"/>
      <c r="AG193" s="212"/>
      <c r="AH193" s="213" t="e">
        <f t="shared" si="818"/>
        <v>#DIV/0!</v>
      </c>
      <c r="AI193" s="210">
        <v>2392.8000000000002</v>
      </c>
      <c r="AJ193" s="212">
        <v>2392.8000000000002</v>
      </c>
      <c r="AK193" s="269">
        <f t="shared" si="830"/>
        <v>1</v>
      </c>
      <c r="AL193" s="212"/>
      <c r="AM193" s="212"/>
      <c r="AN193" s="213" t="e">
        <f t="shared" si="823"/>
        <v>#DIV/0!</v>
      </c>
      <c r="AO193" s="212"/>
      <c r="AP193" s="212"/>
      <c r="AQ193" s="390" t="e">
        <f t="shared" si="831"/>
        <v>#DIV/0!</v>
      </c>
      <c r="AR193" s="201"/>
    </row>
    <row r="194" spans="1:44" ht="123.75" customHeight="1">
      <c r="A194" s="697"/>
      <c r="B194" s="694"/>
      <c r="C194" s="700"/>
      <c r="D194" s="158" t="s">
        <v>291</v>
      </c>
      <c r="E194" s="211">
        <f t="shared" si="751"/>
        <v>0</v>
      </c>
      <c r="F194" s="211">
        <f t="shared" si="752"/>
        <v>0</v>
      </c>
      <c r="G194" s="213" t="e">
        <f t="shared" si="824"/>
        <v>#DIV/0!</v>
      </c>
      <c r="H194" s="212"/>
      <c r="I194" s="212"/>
      <c r="J194" s="213" t="e">
        <f t="shared" si="753"/>
        <v>#DIV/0!</v>
      </c>
      <c r="K194" s="212"/>
      <c r="L194" s="212"/>
      <c r="M194" s="213" t="e">
        <f t="shared" si="825"/>
        <v>#DIV/0!</v>
      </c>
      <c r="N194" s="212"/>
      <c r="O194" s="212"/>
      <c r="P194" s="213" t="e">
        <f t="shared" si="826"/>
        <v>#DIV/0!</v>
      </c>
      <c r="Q194" s="212"/>
      <c r="R194" s="212"/>
      <c r="S194" s="213" t="e">
        <f t="shared" si="827"/>
        <v>#DIV/0!</v>
      </c>
      <c r="T194" s="212"/>
      <c r="U194" s="212"/>
      <c r="V194" s="213" t="e">
        <f t="shared" si="828"/>
        <v>#DIV/0!</v>
      </c>
      <c r="W194" s="212"/>
      <c r="X194" s="212"/>
      <c r="Y194" s="213" t="e">
        <f t="shared" si="829"/>
        <v>#DIV/0!</v>
      </c>
      <c r="Z194" s="212"/>
      <c r="AA194" s="212"/>
      <c r="AB194" s="213" t="e">
        <f t="shared" si="794"/>
        <v>#DIV/0!</v>
      </c>
      <c r="AC194" s="212"/>
      <c r="AD194" s="212"/>
      <c r="AE194" s="213" t="e">
        <f t="shared" si="815"/>
        <v>#DIV/0!</v>
      </c>
      <c r="AF194" s="212"/>
      <c r="AG194" s="212"/>
      <c r="AH194" s="213" t="e">
        <f t="shared" si="818"/>
        <v>#DIV/0!</v>
      </c>
      <c r="AI194" s="210"/>
      <c r="AJ194" s="212"/>
      <c r="AK194" s="278" t="e">
        <f t="shared" si="830"/>
        <v>#DIV/0!</v>
      </c>
      <c r="AL194" s="212"/>
      <c r="AM194" s="212"/>
      <c r="AN194" s="213" t="e">
        <f t="shared" si="823"/>
        <v>#DIV/0!</v>
      </c>
      <c r="AO194" s="212"/>
      <c r="AP194" s="212"/>
      <c r="AQ194" s="390" t="e">
        <f t="shared" si="831"/>
        <v>#DIV/0!</v>
      </c>
      <c r="AR194" s="244"/>
    </row>
    <row r="195" spans="1:44" ht="39" customHeight="1">
      <c r="A195" s="697"/>
      <c r="B195" s="694"/>
      <c r="C195" s="700"/>
      <c r="D195" s="158" t="s">
        <v>286</v>
      </c>
      <c r="E195" s="211">
        <f t="shared" si="751"/>
        <v>0</v>
      </c>
      <c r="F195" s="211">
        <f t="shared" si="752"/>
        <v>0</v>
      </c>
      <c r="G195" s="213" t="e">
        <f t="shared" si="824"/>
        <v>#DIV/0!</v>
      </c>
      <c r="H195" s="212"/>
      <c r="I195" s="212"/>
      <c r="J195" s="213" t="e">
        <f t="shared" si="753"/>
        <v>#DIV/0!</v>
      </c>
      <c r="K195" s="212"/>
      <c r="L195" s="212"/>
      <c r="M195" s="213" t="e">
        <f t="shared" si="825"/>
        <v>#DIV/0!</v>
      </c>
      <c r="N195" s="212"/>
      <c r="O195" s="212"/>
      <c r="P195" s="213" t="e">
        <f t="shared" si="826"/>
        <v>#DIV/0!</v>
      </c>
      <c r="Q195" s="212"/>
      <c r="R195" s="212"/>
      <c r="S195" s="213" t="e">
        <f t="shared" si="827"/>
        <v>#DIV/0!</v>
      </c>
      <c r="T195" s="212"/>
      <c r="U195" s="212"/>
      <c r="V195" s="213" t="e">
        <f t="shared" si="828"/>
        <v>#DIV/0!</v>
      </c>
      <c r="W195" s="212"/>
      <c r="X195" s="212"/>
      <c r="Y195" s="213" t="e">
        <f t="shared" si="829"/>
        <v>#DIV/0!</v>
      </c>
      <c r="Z195" s="212"/>
      <c r="AA195" s="212"/>
      <c r="AB195" s="213" t="e">
        <f t="shared" si="794"/>
        <v>#DIV/0!</v>
      </c>
      <c r="AC195" s="212"/>
      <c r="AD195" s="212"/>
      <c r="AE195" s="213" t="e">
        <f t="shared" si="815"/>
        <v>#DIV/0!</v>
      </c>
      <c r="AF195" s="212"/>
      <c r="AG195" s="212"/>
      <c r="AH195" s="213" t="e">
        <f t="shared" si="818"/>
        <v>#DIV/0!</v>
      </c>
      <c r="AI195" s="210"/>
      <c r="AJ195" s="212"/>
      <c r="AK195" s="278" t="e">
        <f t="shared" si="830"/>
        <v>#DIV/0!</v>
      </c>
      <c r="AL195" s="212"/>
      <c r="AM195" s="212"/>
      <c r="AN195" s="213" t="e">
        <f t="shared" si="823"/>
        <v>#DIV/0!</v>
      </c>
      <c r="AO195" s="212"/>
      <c r="AP195" s="212"/>
      <c r="AQ195" s="390" t="e">
        <f t="shared" si="831"/>
        <v>#DIV/0!</v>
      </c>
      <c r="AR195" s="244"/>
    </row>
    <row r="196" spans="1:44" ht="39" customHeight="1" thickBot="1">
      <c r="A196" s="698"/>
      <c r="B196" s="695"/>
      <c r="C196" s="701"/>
      <c r="D196" s="189" t="s">
        <v>43</v>
      </c>
      <c r="E196" s="366">
        <f t="shared" si="751"/>
        <v>0</v>
      </c>
      <c r="F196" s="366">
        <f t="shared" si="752"/>
        <v>0</v>
      </c>
      <c r="G196" s="365" t="e">
        <f t="shared" si="824"/>
        <v>#DIV/0!</v>
      </c>
      <c r="H196" s="370"/>
      <c r="I196" s="370"/>
      <c r="J196" s="365" t="e">
        <f t="shared" si="753"/>
        <v>#DIV/0!</v>
      </c>
      <c r="K196" s="370"/>
      <c r="L196" s="370"/>
      <c r="M196" s="365" t="e">
        <f t="shared" si="825"/>
        <v>#DIV/0!</v>
      </c>
      <c r="N196" s="370"/>
      <c r="O196" s="370"/>
      <c r="P196" s="365" t="e">
        <f t="shared" si="826"/>
        <v>#DIV/0!</v>
      </c>
      <c r="Q196" s="370"/>
      <c r="R196" s="370"/>
      <c r="S196" s="365" t="e">
        <f t="shared" si="827"/>
        <v>#DIV/0!</v>
      </c>
      <c r="T196" s="370"/>
      <c r="U196" s="370"/>
      <c r="V196" s="365" t="e">
        <f t="shared" si="828"/>
        <v>#DIV/0!</v>
      </c>
      <c r="W196" s="370"/>
      <c r="X196" s="370"/>
      <c r="Y196" s="365" t="e">
        <f t="shared" si="829"/>
        <v>#DIV/0!</v>
      </c>
      <c r="Z196" s="370"/>
      <c r="AA196" s="370"/>
      <c r="AB196" s="365" t="e">
        <f t="shared" si="794"/>
        <v>#DIV/0!</v>
      </c>
      <c r="AC196" s="370"/>
      <c r="AD196" s="370"/>
      <c r="AE196" s="365" t="e">
        <f t="shared" si="815"/>
        <v>#DIV/0!</v>
      </c>
      <c r="AF196" s="370"/>
      <c r="AG196" s="370"/>
      <c r="AH196" s="365" t="e">
        <f t="shared" si="818"/>
        <v>#DIV/0!</v>
      </c>
      <c r="AI196" s="368"/>
      <c r="AJ196" s="370"/>
      <c r="AK196" s="367" t="e">
        <f t="shared" si="830"/>
        <v>#DIV/0!</v>
      </c>
      <c r="AL196" s="370"/>
      <c r="AM196" s="370"/>
      <c r="AN196" s="365" t="e">
        <f t="shared" si="823"/>
        <v>#DIV/0!</v>
      </c>
      <c r="AO196" s="370"/>
      <c r="AP196" s="370"/>
      <c r="AQ196" s="550" t="e">
        <f t="shared" si="831"/>
        <v>#DIV/0!</v>
      </c>
      <c r="AR196" s="246"/>
    </row>
    <row r="197" spans="1:44" ht="28.5" customHeight="1">
      <c r="A197" s="696" t="s">
        <v>320</v>
      </c>
      <c r="B197" s="693" t="s">
        <v>453</v>
      </c>
      <c r="C197" s="699"/>
      <c r="D197" s="226" t="s">
        <v>41</v>
      </c>
      <c r="E197" s="248">
        <f t="shared" si="751"/>
        <v>299.60000000000002</v>
      </c>
      <c r="F197" s="248">
        <f t="shared" si="752"/>
        <v>299.60000000000002</v>
      </c>
      <c r="G197" s="249">
        <f>F197/E197</f>
        <v>1</v>
      </c>
      <c r="H197" s="248">
        <f>H198+H199+H200+H201+H202+H203</f>
        <v>0</v>
      </c>
      <c r="I197" s="248">
        <f>I198+I199+I200+I201+I202+I203</f>
        <v>0</v>
      </c>
      <c r="J197" s="276" t="e">
        <f t="shared" si="753"/>
        <v>#DIV/0!</v>
      </c>
      <c r="K197" s="248">
        <f>K198+K199+K200+K201+K202+K203</f>
        <v>0</v>
      </c>
      <c r="L197" s="248">
        <f>L198+L199+L200+L201+L202+L203</f>
        <v>0</v>
      </c>
      <c r="M197" s="276" t="e">
        <f>L197/K197*100</f>
        <v>#DIV/0!</v>
      </c>
      <c r="N197" s="248">
        <f>N198+N199+N200+N201+N202+N203</f>
        <v>0</v>
      </c>
      <c r="O197" s="248">
        <f>O198+O199+O200+O201+O202+O203</f>
        <v>0</v>
      </c>
      <c r="P197" s="276" t="e">
        <f>O197/N197*100</f>
        <v>#DIV/0!</v>
      </c>
      <c r="Q197" s="248">
        <f>Q198+Q199+Q200+Q201+Q202+Q203</f>
        <v>0</v>
      </c>
      <c r="R197" s="248">
        <f>R198+R199+R200+R201+R202+R203</f>
        <v>0</v>
      </c>
      <c r="S197" s="276" t="e">
        <f>R197/Q197*100</f>
        <v>#DIV/0!</v>
      </c>
      <c r="T197" s="248">
        <f>T198+T199+T200+T201+T202+T203</f>
        <v>0</v>
      </c>
      <c r="U197" s="248">
        <f>U198+U199+U200+U201+U202+U203</f>
        <v>0</v>
      </c>
      <c r="V197" s="276" t="e">
        <f>U197/T197*100</f>
        <v>#DIV/0!</v>
      </c>
      <c r="W197" s="248">
        <f>W198+W199+W200+W201+W202+W203</f>
        <v>0</v>
      </c>
      <c r="X197" s="248">
        <f>X198+X199+X200+X201+X202+X203</f>
        <v>0</v>
      </c>
      <c r="Y197" s="276" t="e">
        <f>X197/W197*100</f>
        <v>#DIV/0!</v>
      </c>
      <c r="Z197" s="248">
        <f t="shared" ref="Z197" si="832">Z198+Z199+Z200+Z201+Z202+Z203</f>
        <v>0</v>
      </c>
      <c r="AA197" s="248">
        <f t="shared" ref="AA197" si="833">AA198+AA199+AA200+AA201+AA202+AA203</f>
        <v>0</v>
      </c>
      <c r="AB197" s="276" t="e">
        <f t="shared" si="794"/>
        <v>#DIV/0!</v>
      </c>
      <c r="AC197" s="248">
        <f t="shared" ref="AC197" si="834">AC198+AC199+AC200+AC201+AC202+AC203</f>
        <v>0</v>
      </c>
      <c r="AD197" s="248">
        <f t="shared" ref="AD197" si="835">AD198+AD199+AD200+AD201+AD202+AD203</f>
        <v>0</v>
      </c>
      <c r="AE197" s="276" t="e">
        <f t="shared" si="815"/>
        <v>#DIV/0!</v>
      </c>
      <c r="AF197" s="248">
        <f t="shared" ref="AF197" si="836">AF198+AF199+AF200+AF201+AF202+AF203</f>
        <v>0</v>
      </c>
      <c r="AG197" s="248">
        <f t="shared" ref="AG197" si="837">AG198+AG199+AG200+AG201+AG202+AG203</f>
        <v>0</v>
      </c>
      <c r="AH197" s="276" t="e">
        <f t="shared" si="818"/>
        <v>#DIV/0!</v>
      </c>
      <c r="AI197" s="277">
        <f t="shared" ref="AI197" si="838">AI198+AI199+AI200+AI201+AI202+AI203</f>
        <v>299.60000000000002</v>
      </c>
      <c r="AJ197" s="248">
        <f t="shared" ref="AJ197" si="839">AJ198+AJ199+AJ200+AJ201+AJ202+AJ203</f>
        <v>299.60000000000002</v>
      </c>
      <c r="AK197" s="249">
        <f>AJ197/AI197</f>
        <v>1</v>
      </c>
      <c r="AL197" s="248">
        <f t="shared" ref="AL197" si="840">AL198+AL199+AL200+AL201+AL202+AL203</f>
        <v>0</v>
      </c>
      <c r="AM197" s="248">
        <f t="shared" ref="AM197" si="841">AM198+AM199+AM200+AM201+AM202+AM203</f>
        <v>0</v>
      </c>
      <c r="AN197" s="276" t="e">
        <f t="shared" si="823"/>
        <v>#DIV/0!</v>
      </c>
      <c r="AO197" s="248">
        <f>AO198+AO199+AO200+AO201+AO202+AO203</f>
        <v>0</v>
      </c>
      <c r="AP197" s="248">
        <f>AP198+AP199+AP200+AP201+AP202+AP203</f>
        <v>0</v>
      </c>
      <c r="AQ197" s="561" t="e">
        <f>AP197/AO197*100</f>
        <v>#DIV/0!</v>
      </c>
      <c r="AR197" s="200"/>
    </row>
    <row r="198" spans="1:44" ht="43.5" customHeight="1">
      <c r="A198" s="697"/>
      <c r="B198" s="694"/>
      <c r="C198" s="700"/>
      <c r="D198" s="164" t="s">
        <v>37</v>
      </c>
      <c r="E198" s="211">
        <f t="shared" si="751"/>
        <v>0</v>
      </c>
      <c r="F198" s="211">
        <f t="shared" si="752"/>
        <v>0</v>
      </c>
      <c r="G198" s="213" t="e">
        <f t="shared" ref="G198:G247" si="842">F198/E198</f>
        <v>#DIV/0!</v>
      </c>
      <c r="H198" s="212"/>
      <c r="I198" s="212"/>
      <c r="J198" s="213" t="e">
        <f t="shared" si="753"/>
        <v>#DIV/0!</v>
      </c>
      <c r="K198" s="212"/>
      <c r="L198" s="212"/>
      <c r="M198" s="213" t="e">
        <f t="shared" ref="M198:M203" si="843">L198/K198*100</f>
        <v>#DIV/0!</v>
      </c>
      <c r="N198" s="212"/>
      <c r="O198" s="212"/>
      <c r="P198" s="213" t="e">
        <f t="shared" ref="P198:P203" si="844">O198/N198*100</f>
        <v>#DIV/0!</v>
      </c>
      <c r="Q198" s="212"/>
      <c r="R198" s="212"/>
      <c r="S198" s="213" t="e">
        <f t="shared" ref="S198:S203" si="845">R198/Q198*100</f>
        <v>#DIV/0!</v>
      </c>
      <c r="T198" s="212"/>
      <c r="U198" s="212"/>
      <c r="V198" s="213" t="e">
        <f t="shared" ref="V198:V203" si="846">U198/T198*100</f>
        <v>#DIV/0!</v>
      </c>
      <c r="W198" s="212"/>
      <c r="X198" s="212"/>
      <c r="Y198" s="213" t="e">
        <f t="shared" ref="Y198:Y203" si="847">X198/W198*100</f>
        <v>#DIV/0!</v>
      </c>
      <c r="Z198" s="212"/>
      <c r="AA198" s="212"/>
      <c r="AB198" s="213" t="e">
        <f t="shared" si="794"/>
        <v>#DIV/0!</v>
      </c>
      <c r="AC198" s="212"/>
      <c r="AD198" s="212"/>
      <c r="AE198" s="213" t="e">
        <f t="shared" si="815"/>
        <v>#DIV/0!</v>
      </c>
      <c r="AF198" s="212"/>
      <c r="AG198" s="212"/>
      <c r="AH198" s="213" t="e">
        <f t="shared" si="818"/>
        <v>#DIV/0!</v>
      </c>
      <c r="AI198" s="210"/>
      <c r="AJ198" s="212"/>
      <c r="AK198" s="278" t="e">
        <f t="shared" ref="AK198:AK203" si="848">AJ198/AI198</f>
        <v>#DIV/0!</v>
      </c>
      <c r="AL198" s="212"/>
      <c r="AM198" s="212"/>
      <c r="AN198" s="213" t="e">
        <f t="shared" si="823"/>
        <v>#DIV/0!</v>
      </c>
      <c r="AO198" s="212"/>
      <c r="AP198" s="212"/>
      <c r="AQ198" s="390" t="e">
        <f t="shared" ref="AQ198:AQ203" si="849">AP198/AO198*100</f>
        <v>#DIV/0!</v>
      </c>
      <c r="AR198" s="244"/>
    </row>
    <row r="199" spans="1:44" ht="63.75" customHeight="1">
      <c r="A199" s="697"/>
      <c r="B199" s="694"/>
      <c r="C199" s="700"/>
      <c r="D199" s="165" t="s">
        <v>2</v>
      </c>
      <c r="E199" s="211">
        <f t="shared" si="751"/>
        <v>0</v>
      </c>
      <c r="F199" s="211">
        <f t="shared" si="752"/>
        <v>0</v>
      </c>
      <c r="G199" s="213" t="e">
        <f t="shared" si="842"/>
        <v>#DIV/0!</v>
      </c>
      <c r="H199" s="212"/>
      <c r="I199" s="212"/>
      <c r="J199" s="213" t="e">
        <f t="shared" si="753"/>
        <v>#DIV/0!</v>
      </c>
      <c r="K199" s="212"/>
      <c r="L199" s="212"/>
      <c r="M199" s="213" t="e">
        <f t="shared" si="843"/>
        <v>#DIV/0!</v>
      </c>
      <c r="N199" s="212"/>
      <c r="O199" s="212"/>
      <c r="P199" s="213" t="e">
        <f t="shared" si="844"/>
        <v>#DIV/0!</v>
      </c>
      <c r="Q199" s="212"/>
      <c r="R199" s="212"/>
      <c r="S199" s="213" t="e">
        <f t="shared" si="845"/>
        <v>#DIV/0!</v>
      </c>
      <c r="T199" s="212"/>
      <c r="U199" s="212"/>
      <c r="V199" s="213" t="e">
        <f t="shared" si="846"/>
        <v>#DIV/0!</v>
      </c>
      <c r="W199" s="212"/>
      <c r="X199" s="212"/>
      <c r="Y199" s="213" t="e">
        <f t="shared" si="847"/>
        <v>#DIV/0!</v>
      </c>
      <c r="Z199" s="212"/>
      <c r="AA199" s="212"/>
      <c r="AB199" s="213" t="e">
        <f t="shared" si="794"/>
        <v>#DIV/0!</v>
      </c>
      <c r="AC199" s="212"/>
      <c r="AD199" s="212"/>
      <c r="AE199" s="213" t="e">
        <f t="shared" si="815"/>
        <v>#DIV/0!</v>
      </c>
      <c r="AF199" s="212"/>
      <c r="AG199" s="212"/>
      <c r="AH199" s="213" t="e">
        <f t="shared" si="818"/>
        <v>#DIV/0!</v>
      </c>
      <c r="AI199" s="210"/>
      <c r="AJ199" s="212"/>
      <c r="AK199" s="278" t="e">
        <f t="shared" si="848"/>
        <v>#DIV/0!</v>
      </c>
      <c r="AL199" s="212"/>
      <c r="AM199" s="212"/>
      <c r="AN199" s="213" t="e">
        <f t="shared" si="823"/>
        <v>#DIV/0!</v>
      </c>
      <c r="AO199" s="212"/>
      <c r="AP199" s="212"/>
      <c r="AQ199" s="390" t="e">
        <f t="shared" si="849"/>
        <v>#DIV/0!</v>
      </c>
      <c r="AR199" s="244"/>
    </row>
    <row r="200" spans="1:44" ht="73.5" customHeight="1">
      <c r="A200" s="697"/>
      <c r="B200" s="694"/>
      <c r="C200" s="700"/>
      <c r="D200" s="158" t="s">
        <v>285</v>
      </c>
      <c r="E200" s="211">
        <f t="shared" si="751"/>
        <v>299.60000000000002</v>
      </c>
      <c r="F200" s="211">
        <f t="shared" si="752"/>
        <v>299.60000000000002</v>
      </c>
      <c r="G200" s="269">
        <f t="shared" si="842"/>
        <v>1</v>
      </c>
      <c r="H200" s="212"/>
      <c r="I200" s="212"/>
      <c r="J200" s="213" t="e">
        <f t="shared" si="753"/>
        <v>#DIV/0!</v>
      </c>
      <c r="K200" s="212"/>
      <c r="L200" s="212"/>
      <c r="M200" s="213" t="e">
        <f t="shared" si="843"/>
        <v>#DIV/0!</v>
      </c>
      <c r="N200" s="212"/>
      <c r="O200" s="212"/>
      <c r="P200" s="213" t="e">
        <f t="shared" si="844"/>
        <v>#DIV/0!</v>
      </c>
      <c r="Q200" s="212"/>
      <c r="R200" s="212"/>
      <c r="S200" s="213" t="e">
        <f t="shared" si="845"/>
        <v>#DIV/0!</v>
      </c>
      <c r="T200" s="212"/>
      <c r="U200" s="212"/>
      <c r="V200" s="213" t="e">
        <f t="shared" si="846"/>
        <v>#DIV/0!</v>
      </c>
      <c r="W200" s="212"/>
      <c r="X200" s="212"/>
      <c r="Y200" s="213" t="e">
        <f t="shared" si="847"/>
        <v>#DIV/0!</v>
      </c>
      <c r="Z200" s="212"/>
      <c r="AA200" s="212"/>
      <c r="AB200" s="213" t="e">
        <f t="shared" si="794"/>
        <v>#DIV/0!</v>
      </c>
      <c r="AC200" s="212"/>
      <c r="AD200" s="212"/>
      <c r="AE200" s="213" t="e">
        <f t="shared" si="815"/>
        <v>#DIV/0!</v>
      </c>
      <c r="AF200" s="212"/>
      <c r="AG200" s="212"/>
      <c r="AH200" s="213" t="e">
        <f t="shared" si="818"/>
        <v>#DIV/0!</v>
      </c>
      <c r="AI200" s="210">
        <v>299.60000000000002</v>
      </c>
      <c r="AJ200" s="212">
        <v>299.60000000000002</v>
      </c>
      <c r="AK200" s="269">
        <f t="shared" si="848"/>
        <v>1</v>
      </c>
      <c r="AL200" s="212"/>
      <c r="AM200" s="212"/>
      <c r="AN200" s="213" t="e">
        <f t="shared" si="823"/>
        <v>#DIV/0!</v>
      </c>
      <c r="AO200" s="212"/>
      <c r="AP200" s="212"/>
      <c r="AQ200" s="390" t="e">
        <f t="shared" si="849"/>
        <v>#DIV/0!</v>
      </c>
      <c r="AR200" s="201"/>
    </row>
    <row r="201" spans="1:44" ht="117.75" customHeight="1">
      <c r="A201" s="697"/>
      <c r="B201" s="694"/>
      <c r="C201" s="700"/>
      <c r="D201" s="158" t="s">
        <v>291</v>
      </c>
      <c r="E201" s="211">
        <f t="shared" si="751"/>
        <v>0</v>
      </c>
      <c r="F201" s="211">
        <f t="shared" si="752"/>
        <v>0</v>
      </c>
      <c r="G201" s="213" t="e">
        <f t="shared" si="842"/>
        <v>#DIV/0!</v>
      </c>
      <c r="H201" s="212"/>
      <c r="I201" s="212"/>
      <c r="J201" s="213" t="e">
        <f t="shared" si="753"/>
        <v>#DIV/0!</v>
      </c>
      <c r="K201" s="212"/>
      <c r="L201" s="212"/>
      <c r="M201" s="213" t="e">
        <f t="shared" si="843"/>
        <v>#DIV/0!</v>
      </c>
      <c r="N201" s="212"/>
      <c r="O201" s="212"/>
      <c r="P201" s="213" t="e">
        <f t="shared" si="844"/>
        <v>#DIV/0!</v>
      </c>
      <c r="Q201" s="212"/>
      <c r="R201" s="212"/>
      <c r="S201" s="213" t="e">
        <f t="shared" si="845"/>
        <v>#DIV/0!</v>
      </c>
      <c r="T201" s="212"/>
      <c r="U201" s="212"/>
      <c r="V201" s="213" t="e">
        <f t="shared" si="846"/>
        <v>#DIV/0!</v>
      </c>
      <c r="W201" s="212"/>
      <c r="X201" s="212"/>
      <c r="Y201" s="213" t="e">
        <f t="shared" si="847"/>
        <v>#DIV/0!</v>
      </c>
      <c r="Z201" s="212"/>
      <c r="AA201" s="212"/>
      <c r="AB201" s="213" t="e">
        <f t="shared" si="794"/>
        <v>#DIV/0!</v>
      </c>
      <c r="AC201" s="212"/>
      <c r="AD201" s="212"/>
      <c r="AE201" s="213" t="e">
        <f t="shared" si="815"/>
        <v>#DIV/0!</v>
      </c>
      <c r="AF201" s="212"/>
      <c r="AG201" s="212"/>
      <c r="AH201" s="213" t="e">
        <f t="shared" si="818"/>
        <v>#DIV/0!</v>
      </c>
      <c r="AI201" s="210"/>
      <c r="AJ201" s="212"/>
      <c r="AK201" s="278" t="e">
        <f t="shared" si="848"/>
        <v>#DIV/0!</v>
      </c>
      <c r="AL201" s="212"/>
      <c r="AM201" s="212"/>
      <c r="AN201" s="213" t="e">
        <f t="shared" si="823"/>
        <v>#DIV/0!</v>
      </c>
      <c r="AO201" s="212"/>
      <c r="AP201" s="212"/>
      <c r="AQ201" s="390" t="e">
        <f t="shared" si="849"/>
        <v>#DIV/0!</v>
      </c>
      <c r="AR201" s="244"/>
    </row>
    <row r="202" spans="1:44" ht="45" customHeight="1">
      <c r="A202" s="697"/>
      <c r="B202" s="694"/>
      <c r="C202" s="700"/>
      <c r="D202" s="158" t="s">
        <v>286</v>
      </c>
      <c r="E202" s="211">
        <f t="shared" si="751"/>
        <v>0</v>
      </c>
      <c r="F202" s="211">
        <f t="shared" si="752"/>
        <v>0</v>
      </c>
      <c r="G202" s="213" t="e">
        <f t="shared" si="842"/>
        <v>#DIV/0!</v>
      </c>
      <c r="H202" s="212"/>
      <c r="I202" s="212"/>
      <c r="J202" s="213" t="e">
        <f t="shared" si="753"/>
        <v>#DIV/0!</v>
      </c>
      <c r="K202" s="212"/>
      <c r="L202" s="212"/>
      <c r="M202" s="213" t="e">
        <f t="shared" si="843"/>
        <v>#DIV/0!</v>
      </c>
      <c r="N202" s="212"/>
      <c r="O202" s="212"/>
      <c r="P202" s="213" t="e">
        <f t="shared" si="844"/>
        <v>#DIV/0!</v>
      </c>
      <c r="Q202" s="212"/>
      <c r="R202" s="212"/>
      <c r="S202" s="213" t="e">
        <f t="shared" si="845"/>
        <v>#DIV/0!</v>
      </c>
      <c r="T202" s="212"/>
      <c r="U202" s="212"/>
      <c r="V202" s="213" t="e">
        <f t="shared" si="846"/>
        <v>#DIV/0!</v>
      </c>
      <c r="W202" s="212"/>
      <c r="X202" s="212"/>
      <c r="Y202" s="213" t="e">
        <f t="shared" si="847"/>
        <v>#DIV/0!</v>
      </c>
      <c r="Z202" s="212"/>
      <c r="AA202" s="212"/>
      <c r="AB202" s="213" t="e">
        <f t="shared" si="794"/>
        <v>#DIV/0!</v>
      </c>
      <c r="AC202" s="212"/>
      <c r="AD202" s="212"/>
      <c r="AE202" s="213" t="e">
        <f t="shared" si="815"/>
        <v>#DIV/0!</v>
      </c>
      <c r="AF202" s="212"/>
      <c r="AG202" s="212"/>
      <c r="AH202" s="213" t="e">
        <f t="shared" si="818"/>
        <v>#DIV/0!</v>
      </c>
      <c r="AI202" s="210"/>
      <c r="AJ202" s="212"/>
      <c r="AK202" s="278" t="e">
        <f t="shared" si="848"/>
        <v>#DIV/0!</v>
      </c>
      <c r="AL202" s="212"/>
      <c r="AM202" s="212"/>
      <c r="AN202" s="213" t="e">
        <f t="shared" si="823"/>
        <v>#DIV/0!</v>
      </c>
      <c r="AO202" s="212"/>
      <c r="AP202" s="212"/>
      <c r="AQ202" s="390" t="e">
        <f t="shared" si="849"/>
        <v>#DIV/0!</v>
      </c>
      <c r="AR202" s="244"/>
    </row>
    <row r="203" spans="1:44" ht="45" customHeight="1" thickBot="1">
      <c r="A203" s="698"/>
      <c r="B203" s="695"/>
      <c r="C203" s="701"/>
      <c r="D203" s="189" t="s">
        <v>43</v>
      </c>
      <c r="E203" s="366">
        <f t="shared" si="751"/>
        <v>0</v>
      </c>
      <c r="F203" s="366">
        <f t="shared" si="752"/>
        <v>0</v>
      </c>
      <c r="G203" s="365" t="e">
        <f t="shared" si="842"/>
        <v>#DIV/0!</v>
      </c>
      <c r="H203" s="370"/>
      <c r="I203" s="370"/>
      <c r="J203" s="365" t="e">
        <f t="shared" si="753"/>
        <v>#DIV/0!</v>
      </c>
      <c r="K203" s="370"/>
      <c r="L203" s="370"/>
      <c r="M203" s="365" t="e">
        <f t="shared" si="843"/>
        <v>#DIV/0!</v>
      </c>
      <c r="N203" s="370"/>
      <c r="O203" s="370"/>
      <c r="P203" s="365" t="e">
        <f t="shared" si="844"/>
        <v>#DIV/0!</v>
      </c>
      <c r="Q203" s="370"/>
      <c r="R203" s="370"/>
      <c r="S203" s="365" t="e">
        <f t="shared" si="845"/>
        <v>#DIV/0!</v>
      </c>
      <c r="T203" s="370"/>
      <c r="U203" s="370"/>
      <c r="V203" s="365" t="e">
        <f t="shared" si="846"/>
        <v>#DIV/0!</v>
      </c>
      <c r="W203" s="370"/>
      <c r="X203" s="370"/>
      <c r="Y203" s="365" t="e">
        <f t="shared" si="847"/>
        <v>#DIV/0!</v>
      </c>
      <c r="Z203" s="370"/>
      <c r="AA203" s="370"/>
      <c r="AB203" s="365" t="e">
        <f t="shared" si="794"/>
        <v>#DIV/0!</v>
      </c>
      <c r="AC203" s="370"/>
      <c r="AD203" s="370"/>
      <c r="AE203" s="365" t="e">
        <f t="shared" si="815"/>
        <v>#DIV/0!</v>
      </c>
      <c r="AF203" s="370"/>
      <c r="AG203" s="370"/>
      <c r="AH203" s="365" t="e">
        <f t="shared" si="818"/>
        <v>#DIV/0!</v>
      </c>
      <c r="AI203" s="368"/>
      <c r="AJ203" s="370"/>
      <c r="AK203" s="367" t="e">
        <f t="shared" si="848"/>
        <v>#DIV/0!</v>
      </c>
      <c r="AL203" s="370"/>
      <c r="AM203" s="370"/>
      <c r="AN203" s="365" t="e">
        <f t="shared" si="823"/>
        <v>#DIV/0!</v>
      </c>
      <c r="AO203" s="370"/>
      <c r="AP203" s="370"/>
      <c r="AQ203" s="550" t="e">
        <f t="shared" si="849"/>
        <v>#DIV/0!</v>
      </c>
      <c r="AR203" s="246"/>
    </row>
    <row r="204" spans="1:44" ht="27.75" customHeight="1">
      <c r="A204" s="696" t="s">
        <v>321</v>
      </c>
      <c r="B204" s="693" t="s">
        <v>441</v>
      </c>
      <c r="C204" s="699"/>
      <c r="D204" s="226" t="s">
        <v>41</v>
      </c>
      <c r="E204" s="248">
        <f t="shared" si="751"/>
        <v>120.2</v>
      </c>
      <c r="F204" s="248">
        <f t="shared" si="752"/>
        <v>120.2</v>
      </c>
      <c r="G204" s="249">
        <f>F204/E204</f>
        <v>1</v>
      </c>
      <c r="H204" s="248">
        <f>H205+H206+H207+H208+H209+H210</f>
        <v>0</v>
      </c>
      <c r="I204" s="248">
        <f>I205+I206+I207+I208+I209+I210</f>
        <v>0</v>
      </c>
      <c r="J204" s="276" t="e">
        <f t="shared" si="753"/>
        <v>#DIV/0!</v>
      </c>
      <c r="K204" s="248">
        <f>K205+K206+K207+K208+K209+K210</f>
        <v>0</v>
      </c>
      <c r="L204" s="248">
        <f>L205+L206+L207+L208+L209+L210</f>
        <v>0</v>
      </c>
      <c r="M204" s="276" t="e">
        <f>L204/K204*100</f>
        <v>#DIV/0!</v>
      </c>
      <c r="N204" s="248">
        <f>N205+N206+N207+N208+N209+N210</f>
        <v>0</v>
      </c>
      <c r="O204" s="248">
        <f>O205+O206+O207+O208+O209+O210</f>
        <v>0</v>
      </c>
      <c r="P204" s="276" t="e">
        <f>O204/N204*100</f>
        <v>#DIV/0!</v>
      </c>
      <c r="Q204" s="248">
        <f>Q205+Q206+Q207+Q208+Q209+Q210</f>
        <v>0</v>
      </c>
      <c r="R204" s="248">
        <f>R205+R206+R207+R208+R209+R210</f>
        <v>0</v>
      </c>
      <c r="S204" s="276" t="e">
        <f>R204/Q204*100</f>
        <v>#DIV/0!</v>
      </c>
      <c r="T204" s="248">
        <f>T205+T206+T207+T208+T209+T210</f>
        <v>0</v>
      </c>
      <c r="U204" s="248">
        <f>U205+U206+U207+U208+U209+U210</f>
        <v>0</v>
      </c>
      <c r="V204" s="276" t="e">
        <f>U204/T204*100</f>
        <v>#DIV/0!</v>
      </c>
      <c r="W204" s="248">
        <f>W205+W206+W207+W208+W209+W210</f>
        <v>0</v>
      </c>
      <c r="X204" s="248">
        <f>X205+X206+X207+X208+X209+X210</f>
        <v>0</v>
      </c>
      <c r="Y204" s="276" t="e">
        <f>X204/W204*100</f>
        <v>#DIV/0!</v>
      </c>
      <c r="Z204" s="248">
        <f t="shared" ref="Z204" si="850">Z205+Z206+Z207+Z208+Z209+Z210</f>
        <v>0</v>
      </c>
      <c r="AA204" s="248">
        <f t="shared" ref="AA204" si="851">AA205+AA206+AA207+AA208+AA209+AA210</f>
        <v>0</v>
      </c>
      <c r="AB204" s="276" t="e">
        <f t="shared" si="794"/>
        <v>#DIV/0!</v>
      </c>
      <c r="AC204" s="248">
        <f t="shared" ref="AC204" si="852">AC205+AC206+AC207+AC208+AC209+AC210</f>
        <v>0</v>
      </c>
      <c r="AD204" s="248">
        <f t="shared" ref="AD204" si="853">AD205+AD206+AD207+AD208+AD209+AD210</f>
        <v>0</v>
      </c>
      <c r="AE204" s="276" t="e">
        <f t="shared" si="815"/>
        <v>#DIV/0!</v>
      </c>
      <c r="AF204" s="248">
        <f t="shared" ref="AF204" si="854">AF205+AF206+AF207+AF208+AF209+AF210</f>
        <v>0</v>
      </c>
      <c r="AG204" s="248">
        <f t="shared" ref="AG204" si="855">AG205+AG206+AG207+AG208+AG209+AG210</f>
        <v>0</v>
      </c>
      <c r="AH204" s="276" t="e">
        <f t="shared" si="818"/>
        <v>#DIV/0!</v>
      </c>
      <c r="AI204" s="277">
        <f t="shared" ref="AI204" si="856">AI205+AI206+AI207+AI208+AI209+AI210</f>
        <v>120.2</v>
      </c>
      <c r="AJ204" s="248">
        <f t="shared" ref="AJ204" si="857">AJ205+AJ206+AJ207+AJ208+AJ209+AJ210</f>
        <v>120.2</v>
      </c>
      <c r="AK204" s="249">
        <f>AJ204/AI204</f>
        <v>1</v>
      </c>
      <c r="AL204" s="248">
        <f t="shared" ref="AL204" si="858">AL205+AL206+AL207+AL208+AL209+AL210</f>
        <v>0</v>
      </c>
      <c r="AM204" s="248">
        <f t="shared" ref="AM204" si="859">AM205+AM206+AM207+AM208+AM209+AM210</f>
        <v>0</v>
      </c>
      <c r="AN204" s="276" t="e">
        <f t="shared" si="823"/>
        <v>#DIV/0!</v>
      </c>
      <c r="AO204" s="248">
        <f>AO205+AO206+AO207+AO208+AO209+AO210</f>
        <v>0</v>
      </c>
      <c r="AP204" s="248">
        <f>AP205+AP206+AP207+AP208+AP209+AP210</f>
        <v>0</v>
      </c>
      <c r="AQ204" s="561" t="e">
        <f>AP204/AO204*100</f>
        <v>#DIV/0!</v>
      </c>
      <c r="AR204" s="200"/>
    </row>
    <row r="205" spans="1:44" ht="45" customHeight="1">
      <c r="A205" s="697"/>
      <c r="B205" s="694"/>
      <c r="C205" s="700"/>
      <c r="D205" s="164" t="s">
        <v>37</v>
      </c>
      <c r="E205" s="211">
        <f t="shared" si="751"/>
        <v>0</v>
      </c>
      <c r="F205" s="211">
        <f t="shared" si="752"/>
        <v>0</v>
      </c>
      <c r="G205" s="213" t="e">
        <f t="shared" si="842"/>
        <v>#DIV/0!</v>
      </c>
      <c r="H205" s="212"/>
      <c r="I205" s="212"/>
      <c r="J205" s="213" t="e">
        <f t="shared" si="753"/>
        <v>#DIV/0!</v>
      </c>
      <c r="K205" s="212"/>
      <c r="L205" s="212"/>
      <c r="M205" s="213" t="e">
        <f t="shared" ref="M205:M210" si="860">L205/K205*100</f>
        <v>#DIV/0!</v>
      </c>
      <c r="N205" s="212"/>
      <c r="O205" s="212"/>
      <c r="P205" s="213" t="e">
        <f t="shared" ref="P205:P210" si="861">O205/N205*100</f>
        <v>#DIV/0!</v>
      </c>
      <c r="Q205" s="212"/>
      <c r="R205" s="212"/>
      <c r="S205" s="213" t="e">
        <f t="shared" ref="S205:S210" si="862">R205/Q205*100</f>
        <v>#DIV/0!</v>
      </c>
      <c r="T205" s="212"/>
      <c r="U205" s="212"/>
      <c r="V205" s="213" t="e">
        <f t="shared" ref="V205:V210" si="863">U205/T205*100</f>
        <v>#DIV/0!</v>
      </c>
      <c r="W205" s="212"/>
      <c r="X205" s="212"/>
      <c r="Y205" s="213" t="e">
        <f t="shared" ref="Y205:Y210" si="864">X205/W205*100</f>
        <v>#DIV/0!</v>
      </c>
      <c r="Z205" s="212"/>
      <c r="AA205" s="212"/>
      <c r="AB205" s="213" t="e">
        <f t="shared" si="794"/>
        <v>#DIV/0!</v>
      </c>
      <c r="AC205" s="212"/>
      <c r="AD205" s="212"/>
      <c r="AE205" s="213" t="e">
        <f t="shared" si="815"/>
        <v>#DIV/0!</v>
      </c>
      <c r="AF205" s="212"/>
      <c r="AG205" s="212"/>
      <c r="AH205" s="213" t="e">
        <f t="shared" si="818"/>
        <v>#DIV/0!</v>
      </c>
      <c r="AI205" s="210"/>
      <c r="AJ205" s="212"/>
      <c r="AK205" s="278" t="e">
        <f t="shared" ref="AK205:AK210" si="865">AJ205/AI205</f>
        <v>#DIV/0!</v>
      </c>
      <c r="AL205" s="212"/>
      <c r="AM205" s="212"/>
      <c r="AN205" s="213" t="e">
        <f t="shared" si="823"/>
        <v>#DIV/0!</v>
      </c>
      <c r="AO205" s="212"/>
      <c r="AP205" s="212"/>
      <c r="AQ205" s="390" t="e">
        <f t="shared" ref="AQ205:AQ210" si="866">AP205/AO205*100</f>
        <v>#DIV/0!</v>
      </c>
      <c r="AR205" s="244"/>
    </row>
    <row r="206" spans="1:44" ht="63.75" customHeight="1">
      <c r="A206" s="697"/>
      <c r="B206" s="694"/>
      <c r="C206" s="700"/>
      <c r="D206" s="165" t="s">
        <v>2</v>
      </c>
      <c r="E206" s="211">
        <f t="shared" si="751"/>
        <v>0</v>
      </c>
      <c r="F206" s="211">
        <f t="shared" si="752"/>
        <v>0</v>
      </c>
      <c r="G206" s="213" t="e">
        <f t="shared" si="842"/>
        <v>#DIV/0!</v>
      </c>
      <c r="H206" s="212"/>
      <c r="I206" s="212"/>
      <c r="J206" s="213" t="e">
        <f t="shared" si="753"/>
        <v>#DIV/0!</v>
      </c>
      <c r="K206" s="212"/>
      <c r="L206" s="212"/>
      <c r="M206" s="213" t="e">
        <f t="shared" si="860"/>
        <v>#DIV/0!</v>
      </c>
      <c r="N206" s="212"/>
      <c r="O206" s="212"/>
      <c r="P206" s="213" t="e">
        <f t="shared" si="861"/>
        <v>#DIV/0!</v>
      </c>
      <c r="Q206" s="212"/>
      <c r="R206" s="212"/>
      <c r="S206" s="213" t="e">
        <f t="shared" si="862"/>
        <v>#DIV/0!</v>
      </c>
      <c r="T206" s="212"/>
      <c r="U206" s="212"/>
      <c r="V206" s="213" t="e">
        <f t="shared" si="863"/>
        <v>#DIV/0!</v>
      </c>
      <c r="W206" s="212"/>
      <c r="X206" s="212"/>
      <c r="Y206" s="213" t="e">
        <f t="shared" si="864"/>
        <v>#DIV/0!</v>
      </c>
      <c r="Z206" s="212"/>
      <c r="AA206" s="212"/>
      <c r="AB206" s="213" t="e">
        <f t="shared" si="794"/>
        <v>#DIV/0!</v>
      </c>
      <c r="AC206" s="212"/>
      <c r="AD206" s="212"/>
      <c r="AE206" s="213" t="e">
        <f t="shared" si="815"/>
        <v>#DIV/0!</v>
      </c>
      <c r="AF206" s="212"/>
      <c r="AG206" s="212"/>
      <c r="AH206" s="213" t="e">
        <f t="shared" si="818"/>
        <v>#DIV/0!</v>
      </c>
      <c r="AI206" s="210"/>
      <c r="AJ206" s="212"/>
      <c r="AK206" s="278" t="e">
        <f t="shared" si="865"/>
        <v>#DIV/0!</v>
      </c>
      <c r="AL206" s="212"/>
      <c r="AM206" s="212"/>
      <c r="AN206" s="213" t="e">
        <f t="shared" si="823"/>
        <v>#DIV/0!</v>
      </c>
      <c r="AO206" s="212"/>
      <c r="AP206" s="212"/>
      <c r="AQ206" s="390" t="e">
        <f t="shared" si="866"/>
        <v>#DIV/0!</v>
      </c>
      <c r="AR206" s="244"/>
    </row>
    <row r="207" spans="1:44" ht="42" customHeight="1">
      <c r="A207" s="697"/>
      <c r="B207" s="694"/>
      <c r="C207" s="700"/>
      <c r="D207" s="158" t="s">
        <v>285</v>
      </c>
      <c r="E207" s="211">
        <f t="shared" si="751"/>
        <v>120.2</v>
      </c>
      <c r="F207" s="211">
        <f t="shared" si="752"/>
        <v>120.2</v>
      </c>
      <c r="G207" s="269">
        <f t="shared" si="842"/>
        <v>1</v>
      </c>
      <c r="H207" s="212"/>
      <c r="I207" s="212"/>
      <c r="J207" s="213" t="e">
        <f t="shared" si="753"/>
        <v>#DIV/0!</v>
      </c>
      <c r="K207" s="212"/>
      <c r="L207" s="212"/>
      <c r="M207" s="213" t="e">
        <f t="shared" si="860"/>
        <v>#DIV/0!</v>
      </c>
      <c r="N207" s="212"/>
      <c r="O207" s="212"/>
      <c r="P207" s="213" t="e">
        <f t="shared" si="861"/>
        <v>#DIV/0!</v>
      </c>
      <c r="Q207" s="212"/>
      <c r="R207" s="212"/>
      <c r="S207" s="213" t="e">
        <f t="shared" si="862"/>
        <v>#DIV/0!</v>
      </c>
      <c r="T207" s="212"/>
      <c r="U207" s="212"/>
      <c r="V207" s="213" t="e">
        <f t="shared" si="863"/>
        <v>#DIV/0!</v>
      </c>
      <c r="W207" s="212"/>
      <c r="X207" s="212"/>
      <c r="Y207" s="213" t="e">
        <f t="shared" si="864"/>
        <v>#DIV/0!</v>
      </c>
      <c r="Z207" s="212"/>
      <c r="AA207" s="212"/>
      <c r="AB207" s="213" t="e">
        <f t="shared" si="794"/>
        <v>#DIV/0!</v>
      </c>
      <c r="AC207" s="212"/>
      <c r="AD207" s="212"/>
      <c r="AE207" s="213" t="e">
        <f t="shared" si="815"/>
        <v>#DIV/0!</v>
      </c>
      <c r="AF207" s="212"/>
      <c r="AG207" s="212"/>
      <c r="AH207" s="213" t="e">
        <f t="shared" si="818"/>
        <v>#DIV/0!</v>
      </c>
      <c r="AI207" s="210">
        <v>120.2</v>
      </c>
      <c r="AJ207" s="212">
        <v>120.2</v>
      </c>
      <c r="AK207" s="269">
        <f t="shared" si="865"/>
        <v>1</v>
      </c>
      <c r="AL207" s="212"/>
      <c r="AM207" s="212"/>
      <c r="AN207" s="213" t="e">
        <f t="shared" si="823"/>
        <v>#DIV/0!</v>
      </c>
      <c r="AO207" s="212"/>
      <c r="AP207" s="212"/>
      <c r="AQ207" s="390" t="e">
        <f t="shared" si="866"/>
        <v>#DIV/0!</v>
      </c>
      <c r="AR207" s="201"/>
    </row>
    <row r="208" spans="1:44" ht="126.75" customHeight="1">
      <c r="A208" s="697"/>
      <c r="B208" s="694"/>
      <c r="C208" s="700"/>
      <c r="D208" s="158" t="s">
        <v>291</v>
      </c>
      <c r="E208" s="211">
        <f t="shared" si="751"/>
        <v>0</v>
      </c>
      <c r="F208" s="211">
        <f t="shared" si="752"/>
        <v>0</v>
      </c>
      <c r="G208" s="213" t="e">
        <f t="shared" si="842"/>
        <v>#DIV/0!</v>
      </c>
      <c r="H208" s="212"/>
      <c r="I208" s="212"/>
      <c r="J208" s="213" t="e">
        <f t="shared" si="753"/>
        <v>#DIV/0!</v>
      </c>
      <c r="K208" s="212"/>
      <c r="L208" s="212"/>
      <c r="M208" s="213" t="e">
        <f t="shared" si="860"/>
        <v>#DIV/0!</v>
      </c>
      <c r="N208" s="212"/>
      <c r="O208" s="212"/>
      <c r="P208" s="213" t="e">
        <f t="shared" si="861"/>
        <v>#DIV/0!</v>
      </c>
      <c r="Q208" s="212"/>
      <c r="R208" s="212"/>
      <c r="S208" s="213" t="e">
        <f t="shared" si="862"/>
        <v>#DIV/0!</v>
      </c>
      <c r="T208" s="212"/>
      <c r="U208" s="212"/>
      <c r="V208" s="213" t="e">
        <f t="shared" si="863"/>
        <v>#DIV/0!</v>
      </c>
      <c r="W208" s="212"/>
      <c r="X208" s="212"/>
      <c r="Y208" s="213" t="e">
        <f t="shared" si="864"/>
        <v>#DIV/0!</v>
      </c>
      <c r="Z208" s="212"/>
      <c r="AA208" s="212"/>
      <c r="AB208" s="213" t="e">
        <f t="shared" si="794"/>
        <v>#DIV/0!</v>
      </c>
      <c r="AC208" s="212"/>
      <c r="AD208" s="212"/>
      <c r="AE208" s="213" t="e">
        <f t="shared" si="815"/>
        <v>#DIV/0!</v>
      </c>
      <c r="AF208" s="212"/>
      <c r="AG208" s="212"/>
      <c r="AH208" s="213" t="e">
        <f t="shared" si="818"/>
        <v>#DIV/0!</v>
      </c>
      <c r="AI208" s="210"/>
      <c r="AJ208" s="212"/>
      <c r="AK208" s="278" t="e">
        <f t="shared" si="865"/>
        <v>#DIV/0!</v>
      </c>
      <c r="AL208" s="212"/>
      <c r="AM208" s="212"/>
      <c r="AN208" s="213" t="e">
        <f t="shared" si="823"/>
        <v>#DIV/0!</v>
      </c>
      <c r="AO208" s="212"/>
      <c r="AP208" s="212"/>
      <c r="AQ208" s="390" t="e">
        <f t="shared" si="866"/>
        <v>#DIV/0!</v>
      </c>
      <c r="AR208" s="244"/>
    </row>
    <row r="209" spans="1:44" ht="46.5" customHeight="1">
      <c r="A209" s="697"/>
      <c r="B209" s="694"/>
      <c r="C209" s="700"/>
      <c r="D209" s="158" t="s">
        <v>286</v>
      </c>
      <c r="E209" s="211">
        <f t="shared" si="751"/>
        <v>0</v>
      </c>
      <c r="F209" s="211">
        <f t="shared" si="752"/>
        <v>0</v>
      </c>
      <c r="G209" s="213" t="e">
        <f t="shared" si="842"/>
        <v>#DIV/0!</v>
      </c>
      <c r="H209" s="212"/>
      <c r="I209" s="212"/>
      <c r="J209" s="213" t="e">
        <f t="shared" si="753"/>
        <v>#DIV/0!</v>
      </c>
      <c r="K209" s="212"/>
      <c r="L209" s="212"/>
      <c r="M209" s="213" t="e">
        <f t="shared" si="860"/>
        <v>#DIV/0!</v>
      </c>
      <c r="N209" s="212"/>
      <c r="O209" s="212"/>
      <c r="P209" s="213" t="e">
        <f t="shared" si="861"/>
        <v>#DIV/0!</v>
      </c>
      <c r="Q209" s="212"/>
      <c r="R209" s="212"/>
      <c r="S209" s="213" t="e">
        <f t="shared" si="862"/>
        <v>#DIV/0!</v>
      </c>
      <c r="T209" s="212"/>
      <c r="U209" s="212"/>
      <c r="V209" s="213" t="e">
        <f t="shared" si="863"/>
        <v>#DIV/0!</v>
      </c>
      <c r="W209" s="212"/>
      <c r="X209" s="212"/>
      <c r="Y209" s="213" t="e">
        <f t="shared" si="864"/>
        <v>#DIV/0!</v>
      </c>
      <c r="Z209" s="212"/>
      <c r="AA209" s="212"/>
      <c r="AB209" s="213" t="e">
        <f t="shared" si="794"/>
        <v>#DIV/0!</v>
      </c>
      <c r="AC209" s="212"/>
      <c r="AD209" s="212"/>
      <c r="AE209" s="213" t="e">
        <f t="shared" si="815"/>
        <v>#DIV/0!</v>
      </c>
      <c r="AF209" s="212"/>
      <c r="AG209" s="212"/>
      <c r="AH209" s="213" t="e">
        <f t="shared" si="818"/>
        <v>#DIV/0!</v>
      </c>
      <c r="AI209" s="210"/>
      <c r="AJ209" s="212"/>
      <c r="AK209" s="278" t="e">
        <f t="shared" si="865"/>
        <v>#DIV/0!</v>
      </c>
      <c r="AL209" s="212"/>
      <c r="AM209" s="212"/>
      <c r="AN209" s="213" t="e">
        <f t="shared" si="823"/>
        <v>#DIV/0!</v>
      </c>
      <c r="AO209" s="212"/>
      <c r="AP209" s="212"/>
      <c r="AQ209" s="390" t="e">
        <f t="shared" si="866"/>
        <v>#DIV/0!</v>
      </c>
      <c r="AR209" s="244"/>
    </row>
    <row r="210" spans="1:44" ht="45" customHeight="1" thickBot="1">
      <c r="A210" s="698"/>
      <c r="B210" s="695"/>
      <c r="C210" s="701"/>
      <c r="D210" s="189" t="s">
        <v>43</v>
      </c>
      <c r="E210" s="366">
        <f t="shared" si="751"/>
        <v>0</v>
      </c>
      <c r="F210" s="366">
        <f t="shared" si="752"/>
        <v>0</v>
      </c>
      <c r="G210" s="365" t="e">
        <f t="shared" si="842"/>
        <v>#DIV/0!</v>
      </c>
      <c r="H210" s="370"/>
      <c r="I210" s="370"/>
      <c r="J210" s="365" t="e">
        <f t="shared" si="753"/>
        <v>#DIV/0!</v>
      </c>
      <c r="K210" s="370"/>
      <c r="L210" s="370"/>
      <c r="M210" s="365" t="e">
        <f t="shared" si="860"/>
        <v>#DIV/0!</v>
      </c>
      <c r="N210" s="370"/>
      <c r="O210" s="370"/>
      <c r="P210" s="365" t="e">
        <f t="shared" si="861"/>
        <v>#DIV/0!</v>
      </c>
      <c r="Q210" s="370"/>
      <c r="R210" s="370"/>
      <c r="S210" s="365" t="e">
        <f t="shared" si="862"/>
        <v>#DIV/0!</v>
      </c>
      <c r="T210" s="370"/>
      <c r="U210" s="370"/>
      <c r="V210" s="365" t="e">
        <f t="shared" si="863"/>
        <v>#DIV/0!</v>
      </c>
      <c r="W210" s="370"/>
      <c r="X210" s="370"/>
      <c r="Y210" s="365" t="e">
        <f t="shared" si="864"/>
        <v>#DIV/0!</v>
      </c>
      <c r="Z210" s="370"/>
      <c r="AA210" s="370"/>
      <c r="AB210" s="365" t="e">
        <f t="shared" si="794"/>
        <v>#DIV/0!</v>
      </c>
      <c r="AC210" s="370"/>
      <c r="AD210" s="370"/>
      <c r="AE210" s="365" t="e">
        <f t="shared" si="815"/>
        <v>#DIV/0!</v>
      </c>
      <c r="AF210" s="370"/>
      <c r="AG210" s="370"/>
      <c r="AH210" s="365" t="e">
        <f t="shared" si="818"/>
        <v>#DIV/0!</v>
      </c>
      <c r="AI210" s="368"/>
      <c r="AJ210" s="370"/>
      <c r="AK210" s="367" t="e">
        <f t="shared" si="865"/>
        <v>#DIV/0!</v>
      </c>
      <c r="AL210" s="370"/>
      <c r="AM210" s="370"/>
      <c r="AN210" s="365" t="e">
        <f t="shared" si="823"/>
        <v>#DIV/0!</v>
      </c>
      <c r="AO210" s="370"/>
      <c r="AP210" s="370"/>
      <c r="AQ210" s="550" t="e">
        <f t="shared" si="866"/>
        <v>#DIV/0!</v>
      </c>
      <c r="AR210" s="247"/>
    </row>
    <row r="211" spans="1:44" ht="32.25" customHeight="1">
      <c r="A211" s="696" t="s">
        <v>322</v>
      </c>
      <c r="B211" s="693" t="s">
        <v>442</v>
      </c>
      <c r="C211" s="699"/>
      <c r="D211" s="226" t="s">
        <v>41</v>
      </c>
      <c r="E211" s="248">
        <f t="shared" si="751"/>
        <v>800</v>
      </c>
      <c r="F211" s="248">
        <f t="shared" si="752"/>
        <v>800</v>
      </c>
      <c r="G211" s="249">
        <f>F211/E211</f>
        <v>1</v>
      </c>
      <c r="H211" s="248">
        <f>H212+H213+H214+H215+H216+H217</f>
        <v>0</v>
      </c>
      <c r="I211" s="248">
        <f>I212+I213+I214+I215+I216+I217</f>
        <v>0</v>
      </c>
      <c r="J211" s="276" t="e">
        <f t="shared" si="753"/>
        <v>#DIV/0!</v>
      </c>
      <c r="K211" s="248">
        <f>K212+K213+K214+K215+K216+K217</f>
        <v>0</v>
      </c>
      <c r="L211" s="248">
        <f>L212+L213+L214+L215+L216+L217</f>
        <v>0</v>
      </c>
      <c r="M211" s="276" t="e">
        <f>L211/K211*100</f>
        <v>#DIV/0!</v>
      </c>
      <c r="N211" s="248">
        <f>N212+N213+N214+N215+N216+N217</f>
        <v>0</v>
      </c>
      <c r="O211" s="248">
        <f>O212+O213+O214+O215+O216+O217</f>
        <v>0</v>
      </c>
      <c r="P211" s="276" t="e">
        <f>O211/N211*100</f>
        <v>#DIV/0!</v>
      </c>
      <c r="Q211" s="248">
        <f>Q212+Q213+Q214+Q215+Q216+Q217</f>
        <v>0</v>
      </c>
      <c r="R211" s="248">
        <f>R212+R213+R214+R215+R216+R217</f>
        <v>0</v>
      </c>
      <c r="S211" s="276" t="e">
        <f>R211/Q211*100</f>
        <v>#DIV/0!</v>
      </c>
      <c r="T211" s="248">
        <f>T212+T213+T214+T215+T216+T217</f>
        <v>0</v>
      </c>
      <c r="U211" s="248">
        <f>U212+U213+U214+U215+U216+U217</f>
        <v>0</v>
      </c>
      <c r="V211" s="276" t="e">
        <f>U211/T211*100</f>
        <v>#DIV/0!</v>
      </c>
      <c r="W211" s="248">
        <f>W212+W213+W214+W215+W216+W217</f>
        <v>0</v>
      </c>
      <c r="X211" s="248">
        <f>X212+X213+X214+X215+X216+X217</f>
        <v>0</v>
      </c>
      <c r="Y211" s="276" t="e">
        <f>X211/W211*100</f>
        <v>#DIV/0!</v>
      </c>
      <c r="Z211" s="248">
        <f t="shared" ref="Z211" si="867">Z212+Z213+Z214+Z215+Z216+Z217</f>
        <v>0</v>
      </c>
      <c r="AA211" s="248">
        <f t="shared" ref="AA211" si="868">AA212+AA213+AA214+AA215+AA216+AA217</f>
        <v>0</v>
      </c>
      <c r="AB211" s="276" t="e">
        <f t="shared" si="794"/>
        <v>#DIV/0!</v>
      </c>
      <c r="AC211" s="248">
        <f t="shared" ref="AC211" si="869">AC212+AC213+AC214+AC215+AC216+AC217</f>
        <v>0</v>
      </c>
      <c r="AD211" s="248">
        <f t="shared" ref="AD211" si="870">AD212+AD213+AD214+AD215+AD216+AD217</f>
        <v>0</v>
      </c>
      <c r="AE211" s="276" t="e">
        <f t="shared" si="815"/>
        <v>#DIV/0!</v>
      </c>
      <c r="AF211" s="248">
        <f t="shared" ref="AF211" si="871">AF212+AF213+AF214+AF215+AF216+AF217</f>
        <v>0</v>
      </c>
      <c r="AG211" s="248">
        <f t="shared" ref="AG211" si="872">AG212+AG213+AG214+AG215+AG216+AG217</f>
        <v>0</v>
      </c>
      <c r="AH211" s="276" t="e">
        <f t="shared" si="818"/>
        <v>#DIV/0!</v>
      </c>
      <c r="AI211" s="277">
        <f t="shared" ref="AI211" si="873">AI212+AI213+AI214+AI215+AI216+AI217</f>
        <v>800</v>
      </c>
      <c r="AJ211" s="248">
        <f t="shared" ref="AJ211" si="874">AJ212+AJ213+AJ214+AJ215+AJ216+AJ217</f>
        <v>800</v>
      </c>
      <c r="AK211" s="249">
        <f>AJ211/AI211</f>
        <v>1</v>
      </c>
      <c r="AL211" s="248">
        <f t="shared" ref="AL211" si="875">AL212+AL213+AL214+AL215+AL216+AL217</f>
        <v>0</v>
      </c>
      <c r="AM211" s="248">
        <f t="shared" ref="AM211" si="876">AM212+AM213+AM214+AM215+AM216+AM217</f>
        <v>0</v>
      </c>
      <c r="AN211" s="276" t="e">
        <f t="shared" si="823"/>
        <v>#DIV/0!</v>
      </c>
      <c r="AO211" s="248">
        <f>AO212+AO213+AO214+AO215+AO216+AO217</f>
        <v>0</v>
      </c>
      <c r="AP211" s="248">
        <f>AP212+AP213+AP214+AP215+AP216+AP217</f>
        <v>0</v>
      </c>
      <c r="AQ211" s="561" t="e">
        <f>AP211/AO211*100</f>
        <v>#DIV/0!</v>
      </c>
      <c r="AR211" s="200"/>
    </row>
    <row r="212" spans="1:44" ht="56.25" customHeight="1">
      <c r="A212" s="697"/>
      <c r="B212" s="694"/>
      <c r="C212" s="700"/>
      <c r="D212" s="164" t="s">
        <v>37</v>
      </c>
      <c r="E212" s="211">
        <f t="shared" si="751"/>
        <v>0</v>
      </c>
      <c r="F212" s="211">
        <f t="shared" si="752"/>
        <v>0</v>
      </c>
      <c r="G212" s="213" t="e">
        <f t="shared" si="842"/>
        <v>#DIV/0!</v>
      </c>
      <c r="H212" s="212"/>
      <c r="I212" s="212"/>
      <c r="J212" s="213" t="e">
        <f t="shared" si="753"/>
        <v>#DIV/0!</v>
      </c>
      <c r="K212" s="212"/>
      <c r="L212" s="212"/>
      <c r="M212" s="213" t="e">
        <f t="shared" ref="M212:M217" si="877">L212/K212*100</f>
        <v>#DIV/0!</v>
      </c>
      <c r="N212" s="212"/>
      <c r="O212" s="212"/>
      <c r="P212" s="213" t="e">
        <f t="shared" ref="P212:P217" si="878">O212/N212*100</f>
        <v>#DIV/0!</v>
      </c>
      <c r="Q212" s="212"/>
      <c r="R212" s="212"/>
      <c r="S212" s="213" t="e">
        <f t="shared" ref="S212:S217" si="879">R212/Q212*100</f>
        <v>#DIV/0!</v>
      </c>
      <c r="T212" s="212"/>
      <c r="U212" s="212"/>
      <c r="V212" s="213" t="e">
        <f t="shared" ref="V212:V217" si="880">U212/T212*100</f>
        <v>#DIV/0!</v>
      </c>
      <c r="W212" s="212"/>
      <c r="X212" s="212"/>
      <c r="Y212" s="213" t="e">
        <f t="shared" ref="Y212:Y217" si="881">X212/W212*100</f>
        <v>#DIV/0!</v>
      </c>
      <c r="Z212" s="212"/>
      <c r="AA212" s="212"/>
      <c r="AB212" s="213" t="e">
        <f t="shared" si="794"/>
        <v>#DIV/0!</v>
      </c>
      <c r="AC212" s="212"/>
      <c r="AD212" s="212"/>
      <c r="AE212" s="213" t="e">
        <f t="shared" si="815"/>
        <v>#DIV/0!</v>
      </c>
      <c r="AF212" s="212"/>
      <c r="AG212" s="212"/>
      <c r="AH212" s="213" t="e">
        <f t="shared" si="818"/>
        <v>#DIV/0!</v>
      </c>
      <c r="AI212" s="210"/>
      <c r="AJ212" s="212"/>
      <c r="AK212" s="278" t="e">
        <f t="shared" ref="AK212:AK217" si="882">AJ212/AI212</f>
        <v>#DIV/0!</v>
      </c>
      <c r="AL212" s="212"/>
      <c r="AM212" s="212"/>
      <c r="AN212" s="213" t="e">
        <f t="shared" si="823"/>
        <v>#DIV/0!</v>
      </c>
      <c r="AO212" s="212"/>
      <c r="AP212" s="212"/>
      <c r="AQ212" s="390" t="e">
        <f t="shared" ref="AQ212:AQ217" si="883">AP212/AO212*100</f>
        <v>#DIV/0!</v>
      </c>
      <c r="AR212" s="201"/>
    </row>
    <row r="213" spans="1:44" ht="63.75" customHeight="1">
      <c r="A213" s="697"/>
      <c r="B213" s="694"/>
      <c r="C213" s="700"/>
      <c r="D213" s="165" t="s">
        <v>2</v>
      </c>
      <c r="E213" s="211">
        <f t="shared" si="751"/>
        <v>0</v>
      </c>
      <c r="F213" s="211">
        <f t="shared" si="752"/>
        <v>0</v>
      </c>
      <c r="G213" s="213" t="e">
        <f t="shared" si="842"/>
        <v>#DIV/0!</v>
      </c>
      <c r="H213" s="212"/>
      <c r="I213" s="212"/>
      <c r="J213" s="213" t="e">
        <f t="shared" si="753"/>
        <v>#DIV/0!</v>
      </c>
      <c r="K213" s="212"/>
      <c r="L213" s="212"/>
      <c r="M213" s="213" t="e">
        <f t="shared" si="877"/>
        <v>#DIV/0!</v>
      </c>
      <c r="N213" s="212"/>
      <c r="O213" s="212"/>
      <c r="P213" s="213" t="e">
        <f t="shared" si="878"/>
        <v>#DIV/0!</v>
      </c>
      <c r="Q213" s="212"/>
      <c r="R213" s="212"/>
      <c r="S213" s="213" t="e">
        <f t="shared" si="879"/>
        <v>#DIV/0!</v>
      </c>
      <c r="T213" s="212"/>
      <c r="U213" s="212"/>
      <c r="V213" s="213" t="e">
        <f t="shared" si="880"/>
        <v>#DIV/0!</v>
      </c>
      <c r="W213" s="212"/>
      <c r="X213" s="212"/>
      <c r="Y213" s="213" t="e">
        <f t="shared" si="881"/>
        <v>#DIV/0!</v>
      </c>
      <c r="Z213" s="212"/>
      <c r="AA213" s="212"/>
      <c r="AB213" s="213" t="e">
        <f t="shared" si="794"/>
        <v>#DIV/0!</v>
      </c>
      <c r="AC213" s="212"/>
      <c r="AD213" s="212"/>
      <c r="AE213" s="213" t="e">
        <f t="shared" si="815"/>
        <v>#DIV/0!</v>
      </c>
      <c r="AF213" s="212"/>
      <c r="AG213" s="212"/>
      <c r="AH213" s="213" t="e">
        <f t="shared" si="818"/>
        <v>#DIV/0!</v>
      </c>
      <c r="AI213" s="210"/>
      <c r="AJ213" s="212"/>
      <c r="AK213" s="278" t="e">
        <f t="shared" si="882"/>
        <v>#DIV/0!</v>
      </c>
      <c r="AL213" s="212"/>
      <c r="AM213" s="212"/>
      <c r="AN213" s="213" t="e">
        <f t="shared" si="823"/>
        <v>#DIV/0!</v>
      </c>
      <c r="AO213" s="212"/>
      <c r="AP213" s="212"/>
      <c r="AQ213" s="390" t="e">
        <f t="shared" si="883"/>
        <v>#DIV/0!</v>
      </c>
      <c r="AR213" s="201"/>
    </row>
    <row r="214" spans="1:44" ht="150.75" customHeight="1">
      <c r="A214" s="697"/>
      <c r="B214" s="694"/>
      <c r="C214" s="700"/>
      <c r="D214" s="158" t="s">
        <v>285</v>
      </c>
      <c r="E214" s="211">
        <f t="shared" si="751"/>
        <v>800</v>
      </c>
      <c r="F214" s="211">
        <f t="shared" si="752"/>
        <v>800</v>
      </c>
      <c r="G214" s="269">
        <f t="shared" si="842"/>
        <v>1</v>
      </c>
      <c r="H214" s="212"/>
      <c r="I214" s="212"/>
      <c r="J214" s="213" t="e">
        <f t="shared" si="753"/>
        <v>#DIV/0!</v>
      </c>
      <c r="K214" s="212"/>
      <c r="L214" s="212"/>
      <c r="M214" s="213" t="e">
        <f t="shared" si="877"/>
        <v>#DIV/0!</v>
      </c>
      <c r="N214" s="212"/>
      <c r="O214" s="212"/>
      <c r="P214" s="213" t="e">
        <f t="shared" si="878"/>
        <v>#DIV/0!</v>
      </c>
      <c r="Q214" s="212"/>
      <c r="R214" s="212"/>
      <c r="S214" s="213" t="e">
        <f t="shared" si="879"/>
        <v>#DIV/0!</v>
      </c>
      <c r="T214" s="212"/>
      <c r="U214" s="212"/>
      <c r="V214" s="213" t="e">
        <f t="shared" si="880"/>
        <v>#DIV/0!</v>
      </c>
      <c r="W214" s="212"/>
      <c r="X214" s="212"/>
      <c r="Y214" s="213" t="e">
        <f t="shared" si="881"/>
        <v>#DIV/0!</v>
      </c>
      <c r="Z214" s="212"/>
      <c r="AA214" s="212"/>
      <c r="AB214" s="213" t="e">
        <f t="shared" si="794"/>
        <v>#DIV/0!</v>
      </c>
      <c r="AC214" s="212"/>
      <c r="AD214" s="212"/>
      <c r="AE214" s="213" t="e">
        <f t="shared" si="815"/>
        <v>#DIV/0!</v>
      </c>
      <c r="AF214" s="212"/>
      <c r="AG214" s="212"/>
      <c r="AH214" s="213" t="e">
        <f t="shared" si="818"/>
        <v>#DIV/0!</v>
      </c>
      <c r="AI214" s="210">
        <v>800</v>
      </c>
      <c r="AJ214" s="212">
        <v>800</v>
      </c>
      <c r="AK214" s="269">
        <f t="shared" si="882"/>
        <v>1</v>
      </c>
      <c r="AL214" s="212"/>
      <c r="AM214" s="212"/>
      <c r="AN214" s="213" t="e">
        <f t="shared" si="823"/>
        <v>#DIV/0!</v>
      </c>
      <c r="AO214" s="212"/>
      <c r="AP214" s="212"/>
      <c r="AQ214" s="390" t="e">
        <f t="shared" si="883"/>
        <v>#DIV/0!</v>
      </c>
      <c r="AR214" s="201"/>
    </row>
    <row r="215" spans="1:44" ht="114.75" customHeight="1">
      <c r="A215" s="697"/>
      <c r="B215" s="694"/>
      <c r="C215" s="700"/>
      <c r="D215" s="158" t="s">
        <v>291</v>
      </c>
      <c r="E215" s="211">
        <f t="shared" si="751"/>
        <v>0</v>
      </c>
      <c r="F215" s="211">
        <f t="shared" si="752"/>
        <v>0</v>
      </c>
      <c r="G215" s="213" t="e">
        <f t="shared" si="842"/>
        <v>#DIV/0!</v>
      </c>
      <c r="H215" s="212"/>
      <c r="I215" s="212"/>
      <c r="J215" s="213" t="e">
        <f t="shared" si="753"/>
        <v>#DIV/0!</v>
      </c>
      <c r="K215" s="212"/>
      <c r="L215" s="212"/>
      <c r="M215" s="213" t="e">
        <f t="shared" si="877"/>
        <v>#DIV/0!</v>
      </c>
      <c r="N215" s="212"/>
      <c r="O215" s="212"/>
      <c r="P215" s="213" t="e">
        <f t="shared" si="878"/>
        <v>#DIV/0!</v>
      </c>
      <c r="Q215" s="212"/>
      <c r="R215" s="212"/>
      <c r="S215" s="213" t="e">
        <f t="shared" si="879"/>
        <v>#DIV/0!</v>
      </c>
      <c r="T215" s="212"/>
      <c r="U215" s="212"/>
      <c r="V215" s="213" t="e">
        <f t="shared" si="880"/>
        <v>#DIV/0!</v>
      </c>
      <c r="W215" s="212"/>
      <c r="X215" s="212"/>
      <c r="Y215" s="213" t="e">
        <f t="shared" si="881"/>
        <v>#DIV/0!</v>
      </c>
      <c r="Z215" s="212"/>
      <c r="AA215" s="212"/>
      <c r="AB215" s="213" t="e">
        <f t="shared" si="794"/>
        <v>#DIV/0!</v>
      </c>
      <c r="AC215" s="212"/>
      <c r="AD215" s="212"/>
      <c r="AE215" s="213" t="e">
        <f t="shared" si="815"/>
        <v>#DIV/0!</v>
      </c>
      <c r="AF215" s="212"/>
      <c r="AG215" s="212"/>
      <c r="AH215" s="213" t="e">
        <f t="shared" si="818"/>
        <v>#DIV/0!</v>
      </c>
      <c r="AI215" s="210"/>
      <c r="AJ215" s="212"/>
      <c r="AK215" s="278" t="e">
        <f t="shared" si="882"/>
        <v>#DIV/0!</v>
      </c>
      <c r="AL215" s="212"/>
      <c r="AM215" s="212"/>
      <c r="AN215" s="213" t="e">
        <f t="shared" si="823"/>
        <v>#DIV/0!</v>
      </c>
      <c r="AO215" s="212"/>
      <c r="AP215" s="212"/>
      <c r="AQ215" s="390" t="e">
        <f t="shared" si="883"/>
        <v>#DIV/0!</v>
      </c>
      <c r="AR215" s="201"/>
    </row>
    <row r="216" spans="1:44" ht="36" customHeight="1">
      <c r="A216" s="697"/>
      <c r="B216" s="694"/>
      <c r="C216" s="700"/>
      <c r="D216" s="158" t="s">
        <v>286</v>
      </c>
      <c r="E216" s="211">
        <f t="shared" si="751"/>
        <v>0</v>
      </c>
      <c r="F216" s="211">
        <f t="shared" si="752"/>
        <v>0</v>
      </c>
      <c r="G216" s="213" t="e">
        <f t="shared" si="842"/>
        <v>#DIV/0!</v>
      </c>
      <c r="H216" s="212"/>
      <c r="I216" s="212"/>
      <c r="J216" s="213" t="e">
        <f t="shared" si="753"/>
        <v>#DIV/0!</v>
      </c>
      <c r="K216" s="212"/>
      <c r="L216" s="212"/>
      <c r="M216" s="213" t="e">
        <f t="shared" si="877"/>
        <v>#DIV/0!</v>
      </c>
      <c r="N216" s="212"/>
      <c r="O216" s="212"/>
      <c r="P216" s="213" t="e">
        <f t="shared" si="878"/>
        <v>#DIV/0!</v>
      </c>
      <c r="Q216" s="212"/>
      <c r="R216" s="212"/>
      <c r="S216" s="213" t="e">
        <f t="shared" si="879"/>
        <v>#DIV/0!</v>
      </c>
      <c r="T216" s="212"/>
      <c r="U216" s="212"/>
      <c r="V216" s="213" t="e">
        <f t="shared" si="880"/>
        <v>#DIV/0!</v>
      </c>
      <c r="W216" s="212"/>
      <c r="X216" s="212"/>
      <c r="Y216" s="213" t="e">
        <f t="shared" si="881"/>
        <v>#DIV/0!</v>
      </c>
      <c r="Z216" s="212"/>
      <c r="AA216" s="212"/>
      <c r="AB216" s="213" t="e">
        <f t="shared" si="794"/>
        <v>#DIV/0!</v>
      </c>
      <c r="AC216" s="212"/>
      <c r="AD216" s="212"/>
      <c r="AE216" s="213" t="e">
        <f t="shared" si="815"/>
        <v>#DIV/0!</v>
      </c>
      <c r="AF216" s="212"/>
      <c r="AG216" s="212"/>
      <c r="AH216" s="213" t="e">
        <f t="shared" si="818"/>
        <v>#DIV/0!</v>
      </c>
      <c r="AI216" s="210"/>
      <c r="AJ216" s="212"/>
      <c r="AK216" s="278" t="e">
        <f t="shared" si="882"/>
        <v>#DIV/0!</v>
      </c>
      <c r="AL216" s="212"/>
      <c r="AM216" s="212"/>
      <c r="AN216" s="213" t="e">
        <f t="shared" si="823"/>
        <v>#DIV/0!</v>
      </c>
      <c r="AO216" s="212"/>
      <c r="AP216" s="212"/>
      <c r="AQ216" s="390" t="e">
        <f t="shared" si="883"/>
        <v>#DIV/0!</v>
      </c>
      <c r="AR216" s="244"/>
    </row>
    <row r="217" spans="1:44" ht="43.5" customHeight="1" thickBot="1">
      <c r="A217" s="698"/>
      <c r="B217" s="695"/>
      <c r="C217" s="701"/>
      <c r="D217" s="189" t="s">
        <v>43</v>
      </c>
      <c r="E217" s="366">
        <f t="shared" si="751"/>
        <v>0</v>
      </c>
      <c r="F217" s="366">
        <f t="shared" si="752"/>
        <v>0</v>
      </c>
      <c r="G217" s="365" t="e">
        <f t="shared" si="842"/>
        <v>#DIV/0!</v>
      </c>
      <c r="H217" s="370"/>
      <c r="I217" s="370"/>
      <c r="J217" s="365" t="e">
        <f t="shared" si="753"/>
        <v>#DIV/0!</v>
      </c>
      <c r="K217" s="370"/>
      <c r="L217" s="370"/>
      <c r="M217" s="365" t="e">
        <f t="shared" si="877"/>
        <v>#DIV/0!</v>
      </c>
      <c r="N217" s="370"/>
      <c r="O217" s="370"/>
      <c r="P217" s="365" t="e">
        <f t="shared" si="878"/>
        <v>#DIV/0!</v>
      </c>
      <c r="Q217" s="370"/>
      <c r="R217" s="370"/>
      <c r="S217" s="365" t="e">
        <f t="shared" si="879"/>
        <v>#DIV/0!</v>
      </c>
      <c r="T217" s="370"/>
      <c r="U217" s="370"/>
      <c r="V217" s="365" t="e">
        <f t="shared" si="880"/>
        <v>#DIV/0!</v>
      </c>
      <c r="W217" s="370"/>
      <c r="X217" s="370"/>
      <c r="Y217" s="365" t="e">
        <f t="shared" si="881"/>
        <v>#DIV/0!</v>
      </c>
      <c r="Z217" s="370"/>
      <c r="AA217" s="370"/>
      <c r="AB217" s="365" t="e">
        <f t="shared" si="794"/>
        <v>#DIV/0!</v>
      </c>
      <c r="AC217" s="370"/>
      <c r="AD217" s="370"/>
      <c r="AE217" s="365" t="e">
        <f t="shared" si="815"/>
        <v>#DIV/0!</v>
      </c>
      <c r="AF217" s="370"/>
      <c r="AG217" s="370"/>
      <c r="AH217" s="365" t="e">
        <f t="shared" si="818"/>
        <v>#DIV/0!</v>
      </c>
      <c r="AI217" s="368"/>
      <c r="AJ217" s="370"/>
      <c r="AK217" s="367" t="e">
        <f t="shared" si="882"/>
        <v>#DIV/0!</v>
      </c>
      <c r="AL217" s="370"/>
      <c r="AM217" s="370"/>
      <c r="AN217" s="365" t="e">
        <f t="shared" si="823"/>
        <v>#DIV/0!</v>
      </c>
      <c r="AO217" s="370"/>
      <c r="AP217" s="370"/>
      <c r="AQ217" s="550" t="e">
        <f t="shared" si="883"/>
        <v>#DIV/0!</v>
      </c>
      <c r="AR217" s="246"/>
    </row>
    <row r="218" spans="1:44" ht="63.75" customHeight="1">
      <c r="A218" s="696" t="s">
        <v>323</v>
      </c>
      <c r="B218" s="693" t="s">
        <v>443</v>
      </c>
      <c r="C218" s="699"/>
      <c r="D218" s="226" t="s">
        <v>41</v>
      </c>
      <c r="E218" s="248">
        <f t="shared" si="751"/>
        <v>728.4</v>
      </c>
      <c r="F218" s="248">
        <f t="shared" si="752"/>
        <v>728.4</v>
      </c>
      <c r="G218" s="249">
        <f>F218/E218</f>
        <v>1</v>
      </c>
      <c r="H218" s="248">
        <f>H219+H220+H221+H222+H223+H224</f>
        <v>0</v>
      </c>
      <c r="I218" s="248">
        <f>I219+I220+I221+I222+I223+I224</f>
        <v>0</v>
      </c>
      <c r="J218" s="276" t="e">
        <f t="shared" si="753"/>
        <v>#DIV/0!</v>
      </c>
      <c r="K218" s="248">
        <f>K219+K220+K221+K222+K223+K224</f>
        <v>0</v>
      </c>
      <c r="L218" s="248">
        <f>L219+L220+L221+L222+L223+L224</f>
        <v>0</v>
      </c>
      <c r="M218" s="276" t="e">
        <f>L218/K218*100</f>
        <v>#DIV/0!</v>
      </c>
      <c r="N218" s="248">
        <f>N219+N220+N221+N222+N223+N224</f>
        <v>0</v>
      </c>
      <c r="O218" s="248">
        <f>O219+O220+O221+O222+O223+O224</f>
        <v>0</v>
      </c>
      <c r="P218" s="276" t="e">
        <f>O218/N218*100</f>
        <v>#DIV/0!</v>
      </c>
      <c r="Q218" s="248">
        <f>Q219+Q220+Q221+Q222+Q223+Q224</f>
        <v>0</v>
      </c>
      <c r="R218" s="248">
        <f>R219+R220+R221+R222+R223+R224</f>
        <v>0</v>
      </c>
      <c r="S218" s="276" t="e">
        <f>R218/Q218*100</f>
        <v>#DIV/0!</v>
      </c>
      <c r="T218" s="248">
        <f>T219+T220+T221+T222+T223+T224</f>
        <v>0</v>
      </c>
      <c r="U218" s="248">
        <f>U219+U220+U221+U222+U223+U224</f>
        <v>0</v>
      </c>
      <c r="V218" s="276" t="e">
        <f>U218/T218*100</f>
        <v>#DIV/0!</v>
      </c>
      <c r="W218" s="248">
        <f>W219+W220+W221+W222+W223+W224</f>
        <v>0</v>
      </c>
      <c r="X218" s="248">
        <f>X219+X220+X221+X222+X223+X224</f>
        <v>0</v>
      </c>
      <c r="Y218" s="276" t="e">
        <f>X218/W218*100</f>
        <v>#DIV/0!</v>
      </c>
      <c r="Z218" s="248">
        <f t="shared" ref="Z218" si="884">Z219+Z220+Z221+Z222+Z223+Z224</f>
        <v>0</v>
      </c>
      <c r="AA218" s="248">
        <f t="shared" ref="AA218" si="885">AA219+AA220+AA221+AA222+AA223+AA224</f>
        <v>0</v>
      </c>
      <c r="AB218" s="276" t="e">
        <f t="shared" si="794"/>
        <v>#DIV/0!</v>
      </c>
      <c r="AC218" s="248">
        <f t="shared" ref="AC218" si="886">AC219+AC220+AC221+AC222+AC223+AC224</f>
        <v>0</v>
      </c>
      <c r="AD218" s="248">
        <f t="shared" ref="AD218" si="887">AD219+AD220+AD221+AD222+AD223+AD224</f>
        <v>0</v>
      </c>
      <c r="AE218" s="276" t="e">
        <f t="shared" si="815"/>
        <v>#DIV/0!</v>
      </c>
      <c r="AF218" s="248">
        <f t="shared" ref="AF218" si="888">AF219+AF220+AF221+AF222+AF223+AF224</f>
        <v>0</v>
      </c>
      <c r="AG218" s="248">
        <f t="shared" ref="AG218" si="889">AG219+AG220+AG221+AG222+AG223+AG224</f>
        <v>0</v>
      </c>
      <c r="AH218" s="276" t="e">
        <f t="shared" si="818"/>
        <v>#DIV/0!</v>
      </c>
      <c r="AI218" s="277">
        <f t="shared" ref="AI218" si="890">AI219+AI220+AI221+AI222+AI223+AI224</f>
        <v>728.4</v>
      </c>
      <c r="AJ218" s="248">
        <f t="shared" ref="AJ218" si="891">AJ219+AJ220+AJ221+AJ222+AJ223+AJ224</f>
        <v>728.4</v>
      </c>
      <c r="AK218" s="249">
        <f>AJ218/AI218</f>
        <v>1</v>
      </c>
      <c r="AL218" s="248">
        <f t="shared" ref="AL218" si="892">AL219+AL220+AL221+AL222+AL223+AL224</f>
        <v>0</v>
      </c>
      <c r="AM218" s="248">
        <f t="shared" ref="AM218" si="893">AM219+AM220+AM221+AM222+AM223+AM224</f>
        <v>0</v>
      </c>
      <c r="AN218" s="276" t="e">
        <f t="shared" si="823"/>
        <v>#DIV/0!</v>
      </c>
      <c r="AO218" s="248">
        <f>AO219+AO220+AO221+AO222+AO223+AO224</f>
        <v>0</v>
      </c>
      <c r="AP218" s="248">
        <f>AP219+AP220+AP221+AP222+AP223+AP224</f>
        <v>0</v>
      </c>
      <c r="AQ218" s="561" t="e">
        <f>AP218/AO218*100</f>
        <v>#DIV/0!</v>
      </c>
      <c r="AR218" s="200"/>
    </row>
    <row r="219" spans="1:44" ht="63.75" customHeight="1">
      <c r="A219" s="697"/>
      <c r="B219" s="694"/>
      <c r="C219" s="700"/>
      <c r="D219" s="164" t="s">
        <v>37</v>
      </c>
      <c r="E219" s="211">
        <f t="shared" si="751"/>
        <v>0</v>
      </c>
      <c r="F219" s="211">
        <f t="shared" si="752"/>
        <v>0</v>
      </c>
      <c r="G219" s="213" t="e">
        <f t="shared" si="842"/>
        <v>#DIV/0!</v>
      </c>
      <c r="H219" s="212"/>
      <c r="I219" s="212"/>
      <c r="J219" s="213" t="e">
        <f t="shared" si="753"/>
        <v>#DIV/0!</v>
      </c>
      <c r="K219" s="212"/>
      <c r="L219" s="212"/>
      <c r="M219" s="213" t="e">
        <f t="shared" ref="M219:M224" si="894">L219/K219*100</f>
        <v>#DIV/0!</v>
      </c>
      <c r="N219" s="212"/>
      <c r="O219" s="212"/>
      <c r="P219" s="213" t="e">
        <f t="shared" ref="P219:P224" si="895">O219/N219*100</f>
        <v>#DIV/0!</v>
      </c>
      <c r="Q219" s="212"/>
      <c r="R219" s="212"/>
      <c r="S219" s="213" t="e">
        <f t="shared" ref="S219:S224" si="896">R219/Q219*100</f>
        <v>#DIV/0!</v>
      </c>
      <c r="T219" s="212"/>
      <c r="U219" s="212"/>
      <c r="V219" s="213" t="e">
        <f t="shared" ref="V219:V224" si="897">U219/T219*100</f>
        <v>#DIV/0!</v>
      </c>
      <c r="W219" s="212"/>
      <c r="X219" s="212"/>
      <c r="Y219" s="213" t="e">
        <f t="shared" ref="Y219:Y224" si="898">X219/W219*100</f>
        <v>#DIV/0!</v>
      </c>
      <c r="Z219" s="212"/>
      <c r="AA219" s="212"/>
      <c r="AB219" s="213" t="e">
        <f t="shared" si="794"/>
        <v>#DIV/0!</v>
      </c>
      <c r="AC219" s="212"/>
      <c r="AD219" s="212"/>
      <c r="AE219" s="213" t="e">
        <f t="shared" si="815"/>
        <v>#DIV/0!</v>
      </c>
      <c r="AF219" s="212"/>
      <c r="AG219" s="212"/>
      <c r="AH219" s="213" t="e">
        <f t="shared" si="818"/>
        <v>#DIV/0!</v>
      </c>
      <c r="AI219" s="210"/>
      <c r="AJ219" s="212"/>
      <c r="AK219" s="278" t="e">
        <f t="shared" ref="AK219:AK224" si="899">AJ219/AI219</f>
        <v>#DIV/0!</v>
      </c>
      <c r="AL219" s="212"/>
      <c r="AM219" s="212"/>
      <c r="AN219" s="213" t="e">
        <f t="shared" si="823"/>
        <v>#DIV/0!</v>
      </c>
      <c r="AO219" s="212"/>
      <c r="AP219" s="212"/>
      <c r="AQ219" s="390" t="e">
        <f t="shared" ref="AQ219:AQ224" si="900">AP219/AO219*100</f>
        <v>#DIV/0!</v>
      </c>
      <c r="AR219" s="201"/>
    </row>
    <row r="220" spans="1:44" ht="63.75" customHeight="1">
      <c r="A220" s="697"/>
      <c r="B220" s="694"/>
      <c r="C220" s="700"/>
      <c r="D220" s="165" t="s">
        <v>2</v>
      </c>
      <c r="E220" s="211">
        <f t="shared" si="751"/>
        <v>0</v>
      </c>
      <c r="F220" s="211">
        <f t="shared" si="752"/>
        <v>0</v>
      </c>
      <c r="G220" s="213" t="e">
        <f t="shared" si="842"/>
        <v>#DIV/0!</v>
      </c>
      <c r="H220" s="212"/>
      <c r="I220" s="212"/>
      <c r="J220" s="213" t="e">
        <f t="shared" si="753"/>
        <v>#DIV/0!</v>
      </c>
      <c r="K220" s="212"/>
      <c r="L220" s="212"/>
      <c r="M220" s="213" t="e">
        <f t="shared" si="894"/>
        <v>#DIV/0!</v>
      </c>
      <c r="N220" s="212"/>
      <c r="O220" s="212"/>
      <c r="P220" s="213" t="e">
        <f t="shared" si="895"/>
        <v>#DIV/0!</v>
      </c>
      <c r="Q220" s="212"/>
      <c r="R220" s="212"/>
      <c r="S220" s="213" t="e">
        <f t="shared" si="896"/>
        <v>#DIV/0!</v>
      </c>
      <c r="T220" s="212"/>
      <c r="U220" s="212"/>
      <c r="V220" s="213" t="e">
        <f t="shared" si="897"/>
        <v>#DIV/0!</v>
      </c>
      <c r="W220" s="212"/>
      <c r="X220" s="212"/>
      <c r="Y220" s="213" t="e">
        <f t="shared" si="898"/>
        <v>#DIV/0!</v>
      </c>
      <c r="Z220" s="212"/>
      <c r="AA220" s="212"/>
      <c r="AB220" s="213" t="e">
        <f t="shared" si="794"/>
        <v>#DIV/0!</v>
      </c>
      <c r="AC220" s="212"/>
      <c r="AD220" s="212"/>
      <c r="AE220" s="213" t="e">
        <f t="shared" si="815"/>
        <v>#DIV/0!</v>
      </c>
      <c r="AF220" s="212"/>
      <c r="AG220" s="212"/>
      <c r="AH220" s="213" t="e">
        <f t="shared" si="818"/>
        <v>#DIV/0!</v>
      </c>
      <c r="AI220" s="210"/>
      <c r="AJ220" s="212"/>
      <c r="AK220" s="278" t="e">
        <f t="shared" si="899"/>
        <v>#DIV/0!</v>
      </c>
      <c r="AL220" s="212"/>
      <c r="AM220" s="212"/>
      <c r="AN220" s="213" t="e">
        <f t="shared" si="823"/>
        <v>#DIV/0!</v>
      </c>
      <c r="AO220" s="212"/>
      <c r="AP220" s="212"/>
      <c r="AQ220" s="390" t="e">
        <f t="shared" si="900"/>
        <v>#DIV/0!</v>
      </c>
      <c r="AR220" s="201"/>
    </row>
    <row r="221" spans="1:44" ht="63.75" customHeight="1">
      <c r="A221" s="697"/>
      <c r="B221" s="694"/>
      <c r="C221" s="700"/>
      <c r="D221" s="158" t="s">
        <v>285</v>
      </c>
      <c r="E221" s="211">
        <f t="shared" si="751"/>
        <v>728.4</v>
      </c>
      <c r="F221" s="211">
        <f t="shared" si="752"/>
        <v>728.4</v>
      </c>
      <c r="G221" s="269">
        <f t="shared" si="842"/>
        <v>1</v>
      </c>
      <c r="H221" s="212"/>
      <c r="I221" s="212"/>
      <c r="J221" s="213" t="e">
        <f t="shared" si="753"/>
        <v>#DIV/0!</v>
      </c>
      <c r="K221" s="212"/>
      <c r="L221" s="212"/>
      <c r="M221" s="213" t="e">
        <f t="shared" si="894"/>
        <v>#DIV/0!</v>
      </c>
      <c r="N221" s="212"/>
      <c r="O221" s="212"/>
      <c r="P221" s="213" t="e">
        <f t="shared" si="895"/>
        <v>#DIV/0!</v>
      </c>
      <c r="Q221" s="212"/>
      <c r="R221" s="212"/>
      <c r="S221" s="213" t="e">
        <f t="shared" si="896"/>
        <v>#DIV/0!</v>
      </c>
      <c r="T221" s="212"/>
      <c r="U221" s="212"/>
      <c r="V221" s="213" t="e">
        <f t="shared" si="897"/>
        <v>#DIV/0!</v>
      </c>
      <c r="W221" s="212"/>
      <c r="X221" s="212"/>
      <c r="Y221" s="213" t="e">
        <f t="shared" si="898"/>
        <v>#DIV/0!</v>
      </c>
      <c r="Z221" s="212"/>
      <c r="AA221" s="212"/>
      <c r="AB221" s="213" t="e">
        <f t="shared" si="794"/>
        <v>#DIV/0!</v>
      </c>
      <c r="AC221" s="212"/>
      <c r="AD221" s="212"/>
      <c r="AE221" s="213" t="e">
        <f t="shared" si="815"/>
        <v>#DIV/0!</v>
      </c>
      <c r="AF221" s="212"/>
      <c r="AG221" s="212"/>
      <c r="AH221" s="213" t="e">
        <f t="shared" si="818"/>
        <v>#DIV/0!</v>
      </c>
      <c r="AI221" s="210">
        <v>728.4</v>
      </c>
      <c r="AJ221" s="212">
        <v>728.4</v>
      </c>
      <c r="AK221" s="269">
        <f t="shared" si="899"/>
        <v>1</v>
      </c>
      <c r="AL221" s="212"/>
      <c r="AM221" s="212"/>
      <c r="AN221" s="213" t="e">
        <f t="shared" si="823"/>
        <v>#DIV/0!</v>
      </c>
      <c r="AO221" s="212"/>
      <c r="AP221" s="212"/>
      <c r="AQ221" s="390" t="e">
        <f t="shared" si="900"/>
        <v>#DIV/0!</v>
      </c>
      <c r="AR221" s="201"/>
    </row>
    <row r="222" spans="1:44" ht="122.25" customHeight="1">
      <c r="A222" s="697"/>
      <c r="B222" s="694"/>
      <c r="C222" s="700"/>
      <c r="D222" s="158" t="s">
        <v>291</v>
      </c>
      <c r="E222" s="211">
        <f t="shared" si="751"/>
        <v>0</v>
      </c>
      <c r="F222" s="211">
        <f t="shared" si="752"/>
        <v>0</v>
      </c>
      <c r="G222" s="213" t="e">
        <f t="shared" si="842"/>
        <v>#DIV/0!</v>
      </c>
      <c r="H222" s="212"/>
      <c r="I222" s="212"/>
      <c r="J222" s="213" t="e">
        <f t="shared" si="753"/>
        <v>#DIV/0!</v>
      </c>
      <c r="K222" s="212"/>
      <c r="L222" s="212"/>
      <c r="M222" s="213" t="e">
        <f t="shared" si="894"/>
        <v>#DIV/0!</v>
      </c>
      <c r="N222" s="212"/>
      <c r="O222" s="212"/>
      <c r="P222" s="213" t="e">
        <f t="shared" si="895"/>
        <v>#DIV/0!</v>
      </c>
      <c r="Q222" s="212"/>
      <c r="R222" s="212"/>
      <c r="S222" s="213" t="e">
        <f t="shared" si="896"/>
        <v>#DIV/0!</v>
      </c>
      <c r="T222" s="212"/>
      <c r="U222" s="212"/>
      <c r="V222" s="213" t="e">
        <f t="shared" si="897"/>
        <v>#DIV/0!</v>
      </c>
      <c r="W222" s="212"/>
      <c r="X222" s="212"/>
      <c r="Y222" s="213" t="e">
        <f t="shared" si="898"/>
        <v>#DIV/0!</v>
      </c>
      <c r="Z222" s="212"/>
      <c r="AA222" s="212"/>
      <c r="AB222" s="213" t="e">
        <f t="shared" si="794"/>
        <v>#DIV/0!</v>
      </c>
      <c r="AC222" s="212"/>
      <c r="AD222" s="212"/>
      <c r="AE222" s="213" t="e">
        <f t="shared" si="815"/>
        <v>#DIV/0!</v>
      </c>
      <c r="AF222" s="212"/>
      <c r="AG222" s="212"/>
      <c r="AH222" s="213" t="e">
        <f t="shared" si="818"/>
        <v>#DIV/0!</v>
      </c>
      <c r="AI222" s="210"/>
      <c r="AJ222" s="212"/>
      <c r="AK222" s="278" t="e">
        <f t="shared" si="899"/>
        <v>#DIV/0!</v>
      </c>
      <c r="AL222" s="212"/>
      <c r="AM222" s="212"/>
      <c r="AN222" s="213" t="e">
        <f t="shared" si="823"/>
        <v>#DIV/0!</v>
      </c>
      <c r="AO222" s="212"/>
      <c r="AP222" s="212"/>
      <c r="AQ222" s="390" t="e">
        <f t="shared" si="900"/>
        <v>#DIV/0!</v>
      </c>
      <c r="AR222" s="244"/>
    </row>
    <row r="223" spans="1:44" ht="43.5" customHeight="1">
      <c r="A223" s="697"/>
      <c r="B223" s="694"/>
      <c r="C223" s="700"/>
      <c r="D223" s="158" t="s">
        <v>286</v>
      </c>
      <c r="E223" s="211">
        <f t="shared" si="751"/>
        <v>0</v>
      </c>
      <c r="F223" s="211">
        <f t="shared" si="752"/>
        <v>0</v>
      </c>
      <c r="G223" s="213" t="e">
        <f t="shared" si="842"/>
        <v>#DIV/0!</v>
      </c>
      <c r="H223" s="212"/>
      <c r="I223" s="212"/>
      <c r="J223" s="213" t="e">
        <f t="shared" si="753"/>
        <v>#DIV/0!</v>
      </c>
      <c r="K223" s="212"/>
      <c r="L223" s="212"/>
      <c r="M223" s="213" t="e">
        <f t="shared" si="894"/>
        <v>#DIV/0!</v>
      </c>
      <c r="N223" s="212"/>
      <c r="O223" s="212"/>
      <c r="P223" s="213" t="e">
        <f t="shared" si="895"/>
        <v>#DIV/0!</v>
      </c>
      <c r="Q223" s="212"/>
      <c r="R223" s="212"/>
      <c r="S223" s="213" t="e">
        <f t="shared" si="896"/>
        <v>#DIV/0!</v>
      </c>
      <c r="T223" s="212"/>
      <c r="U223" s="212"/>
      <c r="V223" s="213" t="e">
        <f t="shared" si="897"/>
        <v>#DIV/0!</v>
      </c>
      <c r="W223" s="212"/>
      <c r="X223" s="212"/>
      <c r="Y223" s="213" t="e">
        <f t="shared" si="898"/>
        <v>#DIV/0!</v>
      </c>
      <c r="Z223" s="212"/>
      <c r="AA223" s="212"/>
      <c r="AB223" s="213" t="e">
        <f t="shared" si="794"/>
        <v>#DIV/0!</v>
      </c>
      <c r="AC223" s="212"/>
      <c r="AD223" s="212"/>
      <c r="AE223" s="213" t="e">
        <f t="shared" si="815"/>
        <v>#DIV/0!</v>
      </c>
      <c r="AF223" s="212"/>
      <c r="AG223" s="212"/>
      <c r="AH223" s="213" t="e">
        <f t="shared" si="818"/>
        <v>#DIV/0!</v>
      </c>
      <c r="AI223" s="210"/>
      <c r="AJ223" s="212"/>
      <c r="AK223" s="278" t="e">
        <f t="shared" si="899"/>
        <v>#DIV/0!</v>
      </c>
      <c r="AL223" s="212"/>
      <c r="AM223" s="212"/>
      <c r="AN223" s="213" t="e">
        <f t="shared" si="823"/>
        <v>#DIV/0!</v>
      </c>
      <c r="AO223" s="212"/>
      <c r="AP223" s="212"/>
      <c r="AQ223" s="390" t="e">
        <f t="shared" si="900"/>
        <v>#DIV/0!</v>
      </c>
      <c r="AR223" s="244"/>
    </row>
    <row r="224" spans="1:44" ht="42.75" customHeight="1" thickBot="1">
      <c r="A224" s="698"/>
      <c r="B224" s="695"/>
      <c r="C224" s="701"/>
      <c r="D224" s="189" t="s">
        <v>43</v>
      </c>
      <c r="E224" s="366">
        <f t="shared" si="751"/>
        <v>0</v>
      </c>
      <c r="F224" s="366">
        <f t="shared" si="752"/>
        <v>0</v>
      </c>
      <c r="G224" s="365" t="e">
        <f t="shared" si="842"/>
        <v>#DIV/0!</v>
      </c>
      <c r="H224" s="370"/>
      <c r="I224" s="370"/>
      <c r="J224" s="365" t="e">
        <f t="shared" si="753"/>
        <v>#DIV/0!</v>
      </c>
      <c r="K224" s="370"/>
      <c r="L224" s="370"/>
      <c r="M224" s="365" t="e">
        <f t="shared" si="894"/>
        <v>#DIV/0!</v>
      </c>
      <c r="N224" s="370"/>
      <c r="O224" s="370"/>
      <c r="P224" s="365" t="e">
        <f t="shared" si="895"/>
        <v>#DIV/0!</v>
      </c>
      <c r="Q224" s="370"/>
      <c r="R224" s="370"/>
      <c r="S224" s="365" t="e">
        <f t="shared" si="896"/>
        <v>#DIV/0!</v>
      </c>
      <c r="T224" s="370"/>
      <c r="U224" s="370"/>
      <c r="V224" s="365" t="e">
        <f t="shared" si="897"/>
        <v>#DIV/0!</v>
      </c>
      <c r="W224" s="370"/>
      <c r="X224" s="370"/>
      <c r="Y224" s="365" t="e">
        <f t="shared" si="898"/>
        <v>#DIV/0!</v>
      </c>
      <c r="Z224" s="370"/>
      <c r="AA224" s="370"/>
      <c r="AB224" s="365" t="e">
        <f t="shared" si="794"/>
        <v>#DIV/0!</v>
      </c>
      <c r="AC224" s="370"/>
      <c r="AD224" s="370"/>
      <c r="AE224" s="365" t="e">
        <f t="shared" si="815"/>
        <v>#DIV/0!</v>
      </c>
      <c r="AF224" s="370"/>
      <c r="AG224" s="370"/>
      <c r="AH224" s="365" t="e">
        <f t="shared" si="818"/>
        <v>#DIV/0!</v>
      </c>
      <c r="AI224" s="368"/>
      <c r="AJ224" s="370"/>
      <c r="AK224" s="367" t="e">
        <f t="shared" si="899"/>
        <v>#DIV/0!</v>
      </c>
      <c r="AL224" s="370"/>
      <c r="AM224" s="370"/>
      <c r="AN224" s="365" t="e">
        <f t="shared" si="823"/>
        <v>#DIV/0!</v>
      </c>
      <c r="AO224" s="370"/>
      <c r="AP224" s="370"/>
      <c r="AQ224" s="550" t="e">
        <f t="shared" si="900"/>
        <v>#DIV/0!</v>
      </c>
      <c r="AR224" s="246"/>
    </row>
    <row r="225" spans="1:44" ht="24" customHeight="1">
      <c r="A225" s="755" t="s">
        <v>4</v>
      </c>
      <c r="B225" s="707" t="s">
        <v>427</v>
      </c>
      <c r="C225" s="699"/>
      <c r="D225" s="219" t="s">
        <v>41</v>
      </c>
      <c r="E225" s="261">
        <f t="shared" si="751"/>
        <v>1000</v>
      </c>
      <c r="F225" s="261">
        <f t="shared" si="752"/>
        <v>1000</v>
      </c>
      <c r="G225" s="404">
        <f>F225/E225</f>
        <v>1</v>
      </c>
      <c r="H225" s="261">
        <f>H226+H227+H228+H229+H230+H231</f>
        <v>0</v>
      </c>
      <c r="I225" s="261">
        <f>I226+I227+I228+I229+I230+I231</f>
        <v>0</v>
      </c>
      <c r="J225" s="262" t="e">
        <f t="shared" si="753"/>
        <v>#DIV/0!</v>
      </c>
      <c r="K225" s="261">
        <f>K226+K227+K228+K229+K230+K231</f>
        <v>0</v>
      </c>
      <c r="L225" s="261">
        <f>L226+L227+L228+L229+L230+L231</f>
        <v>0</v>
      </c>
      <c r="M225" s="262" t="e">
        <f>L225/K225*100</f>
        <v>#DIV/0!</v>
      </c>
      <c r="N225" s="261">
        <f>N226+N227+N228+N229+N230+N231</f>
        <v>0</v>
      </c>
      <c r="O225" s="261">
        <f>O226+O227+O228+O229+O230+O231</f>
        <v>0</v>
      </c>
      <c r="P225" s="262" t="e">
        <f>O225/N225*100</f>
        <v>#DIV/0!</v>
      </c>
      <c r="Q225" s="261">
        <f>Q226+Q227+Q228+Q229+Q230+Q231</f>
        <v>0</v>
      </c>
      <c r="R225" s="261">
        <f>R226+R227+R228+R229+R230+R231</f>
        <v>0</v>
      </c>
      <c r="S225" s="262" t="e">
        <f>R225/Q225*100</f>
        <v>#DIV/0!</v>
      </c>
      <c r="T225" s="261">
        <f>T226+T227+T228+T229+T230+T231</f>
        <v>0</v>
      </c>
      <c r="U225" s="261">
        <f>U226+U227+U228+U229+U230+U231</f>
        <v>0</v>
      </c>
      <c r="V225" s="262" t="e">
        <f>U225/T225*100</f>
        <v>#DIV/0!</v>
      </c>
      <c r="W225" s="261">
        <f>W226+W227+W228+W229+W230+W231</f>
        <v>0</v>
      </c>
      <c r="X225" s="261">
        <f>X226+X227+X228+X229+X230+X231</f>
        <v>0</v>
      </c>
      <c r="Y225" s="262" t="e">
        <f>X225/W225*100</f>
        <v>#DIV/0!</v>
      </c>
      <c r="Z225" s="261">
        <f t="shared" ref="Z225" si="901">Z226+Z227+Z228+Z229+Z230+Z231</f>
        <v>0</v>
      </c>
      <c r="AA225" s="261">
        <f t="shared" ref="AA225" si="902">AA226+AA227+AA228+AA229+AA230+AA231</f>
        <v>0</v>
      </c>
      <c r="AB225" s="262" t="e">
        <f t="shared" si="794"/>
        <v>#DIV/0!</v>
      </c>
      <c r="AC225" s="261">
        <f t="shared" ref="AC225" si="903">AC226+AC227+AC228+AC229+AC230+AC231</f>
        <v>0</v>
      </c>
      <c r="AD225" s="261">
        <f t="shared" ref="AD225" si="904">AD226+AD227+AD228+AD229+AD230+AD231</f>
        <v>0</v>
      </c>
      <c r="AE225" s="262" t="e">
        <f t="shared" si="815"/>
        <v>#DIV/0!</v>
      </c>
      <c r="AF225" s="261">
        <f t="shared" ref="AF225" si="905">AF226+AF227+AF228+AF229+AF230+AF231</f>
        <v>0</v>
      </c>
      <c r="AG225" s="261">
        <f t="shared" ref="AG225" si="906">AG226+AG227+AG228+AG229+AG230+AG231</f>
        <v>0</v>
      </c>
      <c r="AH225" s="262" t="e">
        <f t="shared" si="818"/>
        <v>#DIV/0!</v>
      </c>
      <c r="AI225" s="261">
        <f t="shared" ref="AI225" si="907">AI226+AI227+AI228+AI229+AI230+AI231</f>
        <v>1000</v>
      </c>
      <c r="AJ225" s="261">
        <f t="shared" ref="AJ225" si="908">AJ226+AJ227+AJ228+AJ229+AJ230+AJ231</f>
        <v>1000</v>
      </c>
      <c r="AK225" s="404">
        <f>AJ225/AI225</f>
        <v>1</v>
      </c>
      <c r="AL225" s="261">
        <f t="shared" ref="AL225" si="909">AL226+AL227+AL228+AL229+AL230+AL231</f>
        <v>0</v>
      </c>
      <c r="AM225" s="261">
        <f t="shared" ref="AM225" si="910">AM226+AM227+AM228+AM229+AM230+AM231</f>
        <v>0</v>
      </c>
      <c r="AN225" s="262" t="e">
        <f t="shared" si="823"/>
        <v>#DIV/0!</v>
      </c>
      <c r="AO225" s="261">
        <f>AO226+AO227+AO228+AO229+AO230+AO231</f>
        <v>0</v>
      </c>
      <c r="AP225" s="261">
        <f>AP226+AP227+AP228+AP229+AP230+AP231</f>
        <v>0</v>
      </c>
      <c r="AQ225" s="564" t="e">
        <f>AP225/AO225*100</f>
        <v>#DIV/0!</v>
      </c>
      <c r="AR225" s="224"/>
    </row>
    <row r="226" spans="1:44" ht="45" customHeight="1">
      <c r="A226" s="756"/>
      <c r="B226" s="709"/>
      <c r="C226" s="700"/>
      <c r="D226" s="166" t="s">
        <v>37</v>
      </c>
      <c r="E226" s="211">
        <f t="shared" si="751"/>
        <v>0</v>
      </c>
      <c r="F226" s="211">
        <f t="shared" si="752"/>
        <v>0</v>
      </c>
      <c r="G226" s="213" t="e">
        <f t="shared" si="842"/>
        <v>#DIV/0!</v>
      </c>
      <c r="H226" s="212">
        <f>H233</f>
        <v>0</v>
      </c>
      <c r="I226" s="212">
        <f>I233</f>
        <v>0</v>
      </c>
      <c r="J226" s="213" t="e">
        <f t="shared" si="753"/>
        <v>#DIV/0!</v>
      </c>
      <c r="K226" s="212">
        <f>K233</f>
        <v>0</v>
      </c>
      <c r="L226" s="212">
        <f>L233</f>
        <v>0</v>
      </c>
      <c r="M226" s="213" t="e">
        <f t="shared" ref="M226:M231" si="911">L226/K226*100</f>
        <v>#DIV/0!</v>
      </c>
      <c r="N226" s="212">
        <f>N233</f>
        <v>0</v>
      </c>
      <c r="O226" s="212">
        <f>O233</f>
        <v>0</v>
      </c>
      <c r="P226" s="213" t="e">
        <f t="shared" ref="P226:P231" si="912">O226/N226*100</f>
        <v>#DIV/0!</v>
      </c>
      <c r="Q226" s="212">
        <f>Q233</f>
        <v>0</v>
      </c>
      <c r="R226" s="212">
        <f>R233</f>
        <v>0</v>
      </c>
      <c r="S226" s="213" t="e">
        <f t="shared" ref="S226:S231" si="913">R226/Q226*100</f>
        <v>#DIV/0!</v>
      </c>
      <c r="T226" s="212">
        <f>T233</f>
        <v>0</v>
      </c>
      <c r="U226" s="212">
        <f>U233</f>
        <v>0</v>
      </c>
      <c r="V226" s="213" t="e">
        <f t="shared" ref="V226:V231" si="914">U226/T226*100</f>
        <v>#DIV/0!</v>
      </c>
      <c r="W226" s="212">
        <f>W233</f>
        <v>0</v>
      </c>
      <c r="X226" s="212">
        <f>X233</f>
        <v>0</v>
      </c>
      <c r="Y226" s="213" t="e">
        <f t="shared" ref="Y226:Y231" si="915">X226/W226*100</f>
        <v>#DIV/0!</v>
      </c>
      <c r="Z226" s="212">
        <f>Z233</f>
        <v>0</v>
      </c>
      <c r="AA226" s="212">
        <f>AA233</f>
        <v>0</v>
      </c>
      <c r="AB226" s="213" t="e">
        <f t="shared" si="794"/>
        <v>#DIV/0!</v>
      </c>
      <c r="AC226" s="212">
        <f>AC233</f>
        <v>0</v>
      </c>
      <c r="AD226" s="212">
        <f>AD233</f>
        <v>0</v>
      </c>
      <c r="AE226" s="213" t="e">
        <f t="shared" si="815"/>
        <v>#DIV/0!</v>
      </c>
      <c r="AF226" s="212">
        <f>AF233</f>
        <v>0</v>
      </c>
      <c r="AG226" s="212">
        <f>AG233</f>
        <v>0</v>
      </c>
      <c r="AH226" s="213" t="e">
        <f t="shared" si="818"/>
        <v>#DIV/0!</v>
      </c>
      <c r="AI226" s="210">
        <f>AI233</f>
        <v>0</v>
      </c>
      <c r="AJ226" s="212">
        <f>AJ233</f>
        <v>0</v>
      </c>
      <c r="AK226" s="278" t="e">
        <f t="shared" ref="AK226:AK231" si="916">AJ226/AI226</f>
        <v>#DIV/0!</v>
      </c>
      <c r="AL226" s="212">
        <f>AL233</f>
        <v>0</v>
      </c>
      <c r="AM226" s="212">
        <f>AM233</f>
        <v>0</v>
      </c>
      <c r="AN226" s="213" t="e">
        <f t="shared" si="823"/>
        <v>#DIV/0!</v>
      </c>
      <c r="AO226" s="212">
        <f>AO233</f>
        <v>0</v>
      </c>
      <c r="AP226" s="212">
        <f>AP233</f>
        <v>0</v>
      </c>
      <c r="AQ226" s="390" t="e">
        <f t="shared" ref="AQ226:AQ231" si="917">AP226/AO226*100</f>
        <v>#DIV/0!</v>
      </c>
      <c r="AR226" s="244"/>
    </row>
    <row r="227" spans="1:44" ht="63.75" customHeight="1">
      <c r="A227" s="756"/>
      <c r="B227" s="709"/>
      <c r="C227" s="700"/>
      <c r="D227" s="327" t="s">
        <v>2</v>
      </c>
      <c r="E227" s="211">
        <f t="shared" si="751"/>
        <v>0</v>
      </c>
      <c r="F227" s="211">
        <f t="shared" si="752"/>
        <v>0</v>
      </c>
      <c r="G227" s="213" t="e">
        <f t="shared" si="842"/>
        <v>#DIV/0!</v>
      </c>
      <c r="H227" s="212">
        <f t="shared" ref="H227:I231" si="918">H234</f>
        <v>0</v>
      </c>
      <c r="I227" s="212">
        <f t="shared" si="918"/>
        <v>0</v>
      </c>
      <c r="J227" s="213" t="e">
        <f t="shared" si="753"/>
        <v>#DIV/0!</v>
      </c>
      <c r="K227" s="212">
        <f t="shared" ref="K227:L227" si="919">K234</f>
        <v>0</v>
      </c>
      <c r="L227" s="212">
        <f t="shared" si="919"/>
        <v>0</v>
      </c>
      <c r="M227" s="213" t="e">
        <f t="shared" si="911"/>
        <v>#DIV/0!</v>
      </c>
      <c r="N227" s="212">
        <f t="shared" ref="N227:O227" si="920">N234</f>
        <v>0</v>
      </c>
      <c r="O227" s="212">
        <f t="shared" si="920"/>
        <v>0</v>
      </c>
      <c r="P227" s="213" t="e">
        <f t="shared" si="912"/>
        <v>#DIV/0!</v>
      </c>
      <c r="Q227" s="212">
        <f t="shared" ref="Q227:R227" si="921">Q234</f>
        <v>0</v>
      </c>
      <c r="R227" s="212">
        <f t="shared" si="921"/>
        <v>0</v>
      </c>
      <c r="S227" s="213" t="e">
        <f t="shared" si="913"/>
        <v>#DIV/0!</v>
      </c>
      <c r="T227" s="212">
        <f t="shared" ref="T227:U227" si="922">T234</f>
        <v>0</v>
      </c>
      <c r="U227" s="212">
        <f t="shared" si="922"/>
        <v>0</v>
      </c>
      <c r="V227" s="213" t="e">
        <f t="shared" si="914"/>
        <v>#DIV/0!</v>
      </c>
      <c r="W227" s="212">
        <f t="shared" ref="W227:X227" si="923">W234</f>
        <v>0</v>
      </c>
      <c r="X227" s="212">
        <f t="shared" si="923"/>
        <v>0</v>
      </c>
      <c r="Y227" s="213" t="e">
        <f t="shared" si="915"/>
        <v>#DIV/0!</v>
      </c>
      <c r="Z227" s="212">
        <f t="shared" ref="Z227:AA227" si="924">Z234</f>
        <v>0</v>
      </c>
      <c r="AA227" s="212">
        <f t="shared" si="924"/>
        <v>0</v>
      </c>
      <c r="AB227" s="213" t="e">
        <f t="shared" si="794"/>
        <v>#DIV/0!</v>
      </c>
      <c r="AC227" s="212">
        <f t="shared" ref="AC227:AD227" si="925">AC234</f>
        <v>0</v>
      </c>
      <c r="AD227" s="212">
        <f t="shared" si="925"/>
        <v>0</v>
      </c>
      <c r="AE227" s="213" t="e">
        <f t="shared" si="815"/>
        <v>#DIV/0!</v>
      </c>
      <c r="AF227" s="212">
        <f t="shared" ref="AF227:AG227" si="926">AF234</f>
        <v>0</v>
      </c>
      <c r="AG227" s="212">
        <f t="shared" si="926"/>
        <v>0</v>
      </c>
      <c r="AH227" s="213" t="e">
        <f t="shared" si="818"/>
        <v>#DIV/0!</v>
      </c>
      <c r="AI227" s="210">
        <f t="shared" ref="AI227:AJ227" si="927">AI234</f>
        <v>0</v>
      </c>
      <c r="AJ227" s="212">
        <f t="shared" si="927"/>
        <v>0</v>
      </c>
      <c r="AK227" s="278" t="e">
        <f t="shared" si="916"/>
        <v>#DIV/0!</v>
      </c>
      <c r="AL227" s="212">
        <f t="shared" ref="AL227:AM227" si="928">AL234</f>
        <v>0</v>
      </c>
      <c r="AM227" s="212">
        <f t="shared" si="928"/>
        <v>0</v>
      </c>
      <c r="AN227" s="213" t="e">
        <f t="shared" si="823"/>
        <v>#DIV/0!</v>
      </c>
      <c r="AO227" s="212">
        <f t="shared" ref="AO227:AP227" si="929">AO234</f>
        <v>0</v>
      </c>
      <c r="AP227" s="212">
        <f t="shared" si="929"/>
        <v>0</v>
      </c>
      <c r="AQ227" s="390" t="e">
        <f t="shared" si="917"/>
        <v>#DIV/0!</v>
      </c>
      <c r="AR227" s="244"/>
    </row>
    <row r="228" spans="1:44" ht="192.75" customHeight="1">
      <c r="A228" s="756"/>
      <c r="B228" s="709"/>
      <c r="C228" s="700"/>
      <c r="D228" s="328" t="s">
        <v>285</v>
      </c>
      <c r="E228" s="211">
        <f t="shared" ref="E228:E247" si="930">H228+K228+N228+Q228+T228+W228+Z228+AC228+AF228+AI228+AL228+AO228</f>
        <v>1000</v>
      </c>
      <c r="F228" s="211">
        <f t="shared" ref="F228:F247" si="931">I228+L228+O228+R228+U228+-X228+AA228+AD228+AG228+AJ228+AM228+AP228</f>
        <v>1000</v>
      </c>
      <c r="G228" s="269">
        <f t="shared" si="842"/>
        <v>1</v>
      </c>
      <c r="H228" s="212">
        <f t="shared" si="918"/>
        <v>0</v>
      </c>
      <c r="I228" s="212">
        <f t="shared" si="918"/>
        <v>0</v>
      </c>
      <c r="J228" s="213" t="e">
        <f t="shared" ref="J228:J239" si="932">I228/H228*100</f>
        <v>#DIV/0!</v>
      </c>
      <c r="K228" s="212">
        <f t="shared" ref="K228:L228" si="933">K235</f>
        <v>0</v>
      </c>
      <c r="L228" s="212">
        <f t="shared" si="933"/>
        <v>0</v>
      </c>
      <c r="M228" s="213" t="e">
        <f t="shared" si="911"/>
        <v>#DIV/0!</v>
      </c>
      <c r="N228" s="212">
        <f t="shared" ref="N228:O228" si="934">N235</f>
        <v>0</v>
      </c>
      <c r="O228" s="212">
        <f t="shared" si="934"/>
        <v>0</v>
      </c>
      <c r="P228" s="213" t="e">
        <f t="shared" si="912"/>
        <v>#DIV/0!</v>
      </c>
      <c r="Q228" s="212">
        <f t="shared" ref="Q228:R228" si="935">Q235</f>
        <v>0</v>
      </c>
      <c r="R228" s="212">
        <f t="shared" si="935"/>
        <v>0</v>
      </c>
      <c r="S228" s="213" t="e">
        <f t="shared" si="913"/>
        <v>#DIV/0!</v>
      </c>
      <c r="T228" s="212">
        <f t="shared" ref="T228:U228" si="936">T235</f>
        <v>0</v>
      </c>
      <c r="U228" s="212">
        <f t="shared" si="936"/>
        <v>0</v>
      </c>
      <c r="V228" s="213" t="e">
        <f t="shared" si="914"/>
        <v>#DIV/0!</v>
      </c>
      <c r="W228" s="212">
        <f t="shared" ref="W228:X228" si="937">W235</f>
        <v>0</v>
      </c>
      <c r="X228" s="212">
        <f t="shared" si="937"/>
        <v>0</v>
      </c>
      <c r="Y228" s="213" t="e">
        <f t="shared" si="915"/>
        <v>#DIV/0!</v>
      </c>
      <c r="Z228" s="212">
        <f t="shared" ref="Z228:AA228" si="938">Z235</f>
        <v>0</v>
      </c>
      <c r="AA228" s="212">
        <f t="shared" si="938"/>
        <v>0</v>
      </c>
      <c r="AB228" s="213" t="e">
        <f t="shared" si="794"/>
        <v>#DIV/0!</v>
      </c>
      <c r="AC228" s="212">
        <f t="shared" ref="AC228:AD228" si="939">AC235</f>
        <v>0</v>
      </c>
      <c r="AD228" s="212">
        <f t="shared" si="939"/>
        <v>0</v>
      </c>
      <c r="AE228" s="213" t="e">
        <f t="shared" si="815"/>
        <v>#DIV/0!</v>
      </c>
      <c r="AF228" s="212">
        <f t="shared" ref="AF228:AG228" si="940">AF235</f>
        <v>0</v>
      </c>
      <c r="AG228" s="212">
        <f t="shared" si="940"/>
        <v>0</v>
      </c>
      <c r="AH228" s="213" t="e">
        <f t="shared" si="818"/>
        <v>#DIV/0!</v>
      </c>
      <c r="AI228" s="210">
        <f t="shared" ref="AI228:AJ228" si="941">AI235</f>
        <v>1000</v>
      </c>
      <c r="AJ228" s="212">
        <f t="shared" si="941"/>
        <v>1000</v>
      </c>
      <c r="AK228" s="269">
        <f t="shared" si="916"/>
        <v>1</v>
      </c>
      <c r="AL228" s="212">
        <f t="shared" ref="AL228:AM228" si="942">AL235</f>
        <v>0</v>
      </c>
      <c r="AM228" s="212">
        <f t="shared" si="942"/>
        <v>0</v>
      </c>
      <c r="AN228" s="213" t="e">
        <f t="shared" si="823"/>
        <v>#DIV/0!</v>
      </c>
      <c r="AO228" s="212">
        <f t="shared" ref="AO228:AP228" si="943">AO235</f>
        <v>0</v>
      </c>
      <c r="AP228" s="212">
        <f t="shared" si="943"/>
        <v>0</v>
      </c>
      <c r="AQ228" s="390" t="e">
        <f t="shared" si="917"/>
        <v>#DIV/0!</v>
      </c>
      <c r="AR228" s="201"/>
    </row>
    <row r="229" spans="1:44" ht="116.25" customHeight="1">
      <c r="A229" s="756"/>
      <c r="B229" s="709"/>
      <c r="C229" s="700"/>
      <c r="D229" s="158" t="s">
        <v>291</v>
      </c>
      <c r="E229" s="211">
        <f t="shared" si="930"/>
        <v>0</v>
      </c>
      <c r="F229" s="211">
        <f t="shared" si="931"/>
        <v>0</v>
      </c>
      <c r="G229" s="213" t="e">
        <f t="shared" si="842"/>
        <v>#DIV/0!</v>
      </c>
      <c r="H229" s="212">
        <f t="shared" si="918"/>
        <v>0</v>
      </c>
      <c r="I229" s="212">
        <f t="shared" si="918"/>
        <v>0</v>
      </c>
      <c r="J229" s="213" t="e">
        <f t="shared" si="932"/>
        <v>#DIV/0!</v>
      </c>
      <c r="K229" s="212">
        <f t="shared" ref="K229:L229" si="944">K236</f>
        <v>0</v>
      </c>
      <c r="L229" s="212">
        <f t="shared" si="944"/>
        <v>0</v>
      </c>
      <c r="M229" s="213" t="e">
        <f t="shared" si="911"/>
        <v>#DIV/0!</v>
      </c>
      <c r="N229" s="212">
        <f t="shared" ref="N229:O229" si="945">N236</f>
        <v>0</v>
      </c>
      <c r="O229" s="212">
        <f t="shared" si="945"/>
        <v>0</v>
      </c>
      <c r="P229" s="213" t="e">
        <f t="shared" si="912"/>
        <v>#DIV/0!</v>
      </c>
      <c r="Q229" s="212">
        <f t="shared" ref="Q229:R229" si="946">Q236</f>
        <v>0</v>
      </c>
      <c r="R229" s="212">
        <f t="shared" si="946"/>
        <v>0</v>
      </c>
      <c r="S229" s="213" t="e">
        <f t="shared" si="913"/>
        <v>#DIV/0!</v>
      </c>
      <c r="T229" s="212">
        <f t="shared" ref="T229:U229" si="947">T236</f>
        <v>0</v>
      </c>
      <c r="U229" s="212">
        <f t="shared" si="947"/>
        <v>0</v>
      </c>
      <c r="V229" s="213" t="e">
        <f t="shared" si="914"/>
        <v>#DIV/0!</v>
      </c>
      <c r="W229" s="212">
        <f t="shared" ref="W229:X229" si="948">W236</f>
        <v>0</v>
      </c>
      <c r="X229" s="212">
        <f t="shared" si="948"/>
        <v>0</v>
      </c>
      <c r="Y229" s="213" t="e">
        <f t="shared" si="915"/>
        <v>#DIV/0!</v>
      </c>
      <c r="Z229" s="212">
        <f t="shared" ref="Z229:AA229" si="949">Z236</f>
        <v>0</v>
      </c>
      <c r="AA229" s="212">
        <f t="shared" si="949"/>
        <v>0</v>
      </c>
      <c r="AB229" s="213" t="e">
        <f t="shared" si="794"/>
        <v>#DIV/0!</v>
      </c>
      <c r="AC229" s="212">
        <f t="shared" ref="AC229:AD229" si="950">AC236</f>
        <v>0</v>
      </c>
      <c r="AD229" s="212">
        <f t="shared" si="950"/>
        <v>0</v>
      </c>
      <c r="AE229" s="213" t="e">
        <f t="shared" si="815"/>
        <v>#DIV/0!</v>
      </c>
      <c r="AF229" s="212">
        <f t="shared" ref="AF229:AG229" si="951">AF236</f>
        <v>0</v>
      </c>
      <c r="AG229" s="212">
        <f t="shared" si="951"/>
        <v>0</v>
      </c>
      <c r="AH229" s="213" t="e">
        <f t="shared" si="818"/>
        <v>#DIV/0!</v>
      </c>
      <c r="AI229" s="210">
        <f t="shared" ref="AI229:AJ229" si="952">AI236</f>
        <v>0</v>
      </c>
      <c r="AJ229" s="212">
        <f t="shared" si="952"/>
        <v>0</v>
      </c>
      <c r="AK229" s="278" t="e">
        <f t="shared" si="916"/>
        <v>#DIV/0!</v>
      </c>
      <c r="AL229" s="212">
        <f t="shared" ref="AL229:AM229" si="953">AL236</f>
        <v>0</v>
      </c>
      <c r="AM229" s="212">
        <f t="shared" si="953"/>
        <v>0</v>
      </c>
      <c r="AN229" s="213" t="e">
        <f t="shared" si="823"/>
        <v>#DIV/0!</v>
      </c>
      <c r="AO229" s="212">
        <f t="shared" ref="AO229:AP229" si="954">AO236</f>
        <v>0</v>
      </c>
      <c r="AP229" s="212">
        <f t="shared" si="954"/>
        <v>0</v>
      </c>
      <c r="AQ229" s="390" t="e">
        <f t="shared" si="917"/>
        <v>#DIV/0!</v>
      </c>
      <c r="AR229" s="244"/>
    </row>
    <row r="230" spans="1:44" ht="35.25" customHeight="1">
      <c r="A230" s="756"/>
      <c r="B230" s="709"/>
      <c r="C230" s="700"/>
      <c r="D230" s="328" t="s">
        <v>286</v>
      </c>
      <c r="E230" s="211">
        <f t="shared" si="930"/>
        <v>0</v>
      </c>
      <c r="F230" s="211">
        <f t="shared" si="931"/>
        <v>0</v>
      </c>
      <c r="G230" s="213" t="e">
        <f t="shared" si="842"/>
        <v>#DIV/0!</v>
      </c>
      <c r="H230" s="212">
        <f t="shared" si="918"/>
        <v>0</v>
      </c>
      <c r="I230" s="212">
        <f t="shared" si="918"/>
        <v>0</v>
      </c>
      <c r="J230" s="213" t="e">
        <f t="shared" si="932"/>
        <v>#DIV/0!</v>
      </c>
      <c r="K230" s="212">
        <f t="shared" ref="K230:L230" si="955">K237</f>
        <v>0</v>
      </c>
      <c r="L230" s="212">
        <f t="shared" si="955"/>
        <v>0</v>
      </c>
      <c r="M230" s="213" t="e">
        <f t="shared" si="911"/>
        <v>#DIV/0!</v>
      </c>
      <c r="N230" s="212">
        <f t="shared" ref="N230:O230" si="956">N237</f>
        <v>0</v>
      </c>
      <c r="O230" s="212">
        <f t="shared" si="956"/>
        <v>0</v>
      </c>
      <c r="P230" s="213" t="e">
        <f t="shared" si="912"/>
        <v>#DIV/0!</v>
      </c>
      <c r="Q230" s="212">
        <f t="shared" ref="Q230:R230" si="957">Q237</f>
        <v>0</v>
      </c>
      <c r="R230" s="212">
        <f t="shared" si="957"/>
        <v>0</v>
      </c>
      <c r="S230" s="213" t="e">
        <f t="shared" si="913"/>
        <v>#DIV/0!</v>
      </c>
      <c r="T230" s="212">
        <f t="shared" ref="T230:U230" si="958">T237</f>
        <v>0</v>
      </c>
      <c r="U230" s="212">
        <f t="shared" si="958"/>
        <v>0</v>
      </c>
      <c r="V230" s="213" t="e">
        <f t="shared" si="914"/>
        <v>#DIV/0!</v>
      </c>
      <c r="W230" s="212">
        <f t="shared" ref="W230:X230" si="959">W237</f>
        <v>0</v>
      </c>
      <c r="X230" s="212">
        <f t="shared" si="959"/>
        <v>0</v>
      </c>
      <c r="Y230" s="213" t="e">
        <f t="shared" si="915"/>
        <v>#DIV/0!</v>
      </c>
      <c r="Z230" s="212">
        <f t="shared" ref="Z230:AA230" si="960">Z237</f>
        <v>0</v>
      </c>
      <c r="AA230" s="212">
        <f t="shared" si="960"/>
        <v>0</v>
      </c>
      <c r="AB230" s="213" t="e">
        <f t="shared" si="794"/>
        <v>#DIV/0!</v>
      </c>
      <c r="AC230" s="212">
        <f t="shared" ref="AC230:AD230" si="961">AC237</f>
        <v>0</v>
      </c>
      <c r="AD230" s="212">
        <f t="shared" si="961"/>
        <v>0</v>
      </c>
      <c r="AE230" s="213" t="e">
        <f t="shared" si="815"/>
        <v>#DIV/0!</v>
      </c>
      <c r="AF230" s="212">
        <f t="shared" ref="AF230:AG230" si="962">AF237</f>
        <v>0</v>
      </c>
      <c r="AG230" s="212">
        <f t="shared" si="962"/>
        <v>0</v>
      </c>
      <c r="AH230" s="213" t="e">
        <f t="shared" si="818"/>
        <v>#DIV/0!</v>
      </c>
      <c r="AI230" s="210">
        <f t="shared" ref="AI230:AJ230" si="963">AI237</f>
        <v>0</v>
      </c>
      <c r="AJ230" s="212">
        <f t="shared" si="963"/>
        <v>0</v>
      </c>
      <c r="AK230" s="278" t="e">
        <f t="shared" si="916"/>
        <v>#DIV/0!</v>
      </c>
      <c r="AL230" s="212">
        <f t="shared" ref="AL230:AM230" si="964">AL237</f>
        <v>0</v>
      </c>
      <c r="AM230" s="212">
        <f t="shared" si="964"/>
        <v>0</v>
      </c>
      <c r="AN230" s="213" t="e">
        <f t="shared" si="823"/>
        <v>#DIV/0!</v>
      </c>
      <c r="AO230" s="212">
        <f t="shared" ref="AO230:AP230" si="965">AO237</f>
        <v>0</v>
      </c>
      <c r="AP230" s="212">
        <f t="shared" si="965"/>
        <v>0</v>
      </c>
      <c r="AQ230" s="390" t="e">
        <f t="shared" si="917"/>
        <v>#DIV/0!</v>
      </c>
      <c r="AR230" s="244"/>
    </row>
    <row r="231" spans="1:44" ht="39" customHeight="1" thickBot="1">
      <c r="A231" s="757"/>
      <c r="B231" s="711"/>
      <c r="C231" s="758"/>
      <c r="D231" s="363" t="s">
        <v>43</v>
      </c>
      <c r="E231" s="399">
        <f t="shared" si="930"/>
        <v>0</v>
      </c>
      <c r="F231" s="399">
        <f t="shared" si="931"/>
        <v>0</v>
      </c>
      <c r="G231" s="385" t="e">
        <f t="shared" si="842"/>
        <v>#DIV/0!</v>
      </c>
      <c r="H231" s="386">
        <f t="shared" si="918"/>
        <v>0</v>
      </c>
      <c r="I231" s="386">
        <f t="shared" si="918"/>
        <v>0</v>
      </c>
      <c r="J231" s="385" t="e">
        <f t="shared" si="932"/>
        <v>#DIV/0!</v>
      </c>
      <c r="K231" s="386">
        <f t="shared" ref="K231:L231" si="966">K238</f>
        <v>0</v>
      </c>
      <c r="L231" s="386">
        <f t="shared" si="966"/>
        <v>0</v>
      </c>
      <c r="M231" s="385" t="e">
        <f t="shared" si="911"/>
        <v>#DIV/0!</v>
      </c>
      <c r="N231" s="386">
        <f t="shared" ref="N231:O231" si="967">N238</f>
        <v>0</v>
      </c>
      <c r="O231" s="386">
        <f t="shared" si="967"/>
        <v>0</v>
      </c>
      <c r="P231" s="385" t="e">
        <f t="shared" si="912"/>
        <v>#DIV/0!</v>
      </c>
      <c r="Q231" s="386">
        <f t="shared" ref="Q231:R231" si="968">Q238</f>
        <v>0</v>
      </c>
      <c r="R231" s="386">
        <f t="shared" si="968"/>
        <v>0</v>
      </c>
      <c r="S231" s="385" t="e">
        <f t="shared" si="913"/>
        <v>#DIV/0!</v>
      </c>
      <c r="T231" s="386">
        <f t="shared" ref="T231:U231" si="969">T238</f>
        <v>0</v>
      </c>
      <c r="U231" s="386">
        <f t="shared" si="969"/>
        <v>0</v>
      </c>
      <c r="V231" s="385" t="e">
        <f t="shared" si="914"/>
        <v>#DIV/0!</v>
      </c>
      <c r="W231" s="386">
        <f t="shared" ref="W231:X231" si="970">W238</f>
        <v>0</v>
      </c>
      <c r="X231" s="386">
        <f t="shared" si="970"/>
        <v>0</v>
      </c>
      <c r="Y231" s="385" t="e">
        <f t="shared" si="915"/>
        <v>#DIV/0!</v>
      </c>
      <c r="Z231" s="386">
        <f t="shared" ref="Z231:AA231" si="971">Z238</f>
        <v>0</v>
      </c>
      <c r="AA231" s="386">
        <f t="shared" si="971"/>
        <v>0</v>
      </c>
      <c r="AB231" s="385" t="e">
        <f t="shared" si="794"/>
        <v>#DIV/0!</v>
      </c>
      <c r="AC231" s="386">
        <f t="shared" ref="AC231:AD231" si="972">AC238</f>
        <v>0</v>
      </c>
      <c r="AD231" s="386">
        <f t="shared" si="972"/>
        <v>0</v>
      </c>
      <c r="AE231" s="385" t="e">
        <f t="shared" si="815"/>
        <v>#DIV/0!</v>
      </c>
      <c r="AF231" s="386">
        <f t="shared" ref="AF231:AG231" si="973">AF238</f>
        <v>0</v>
      </c>
      <c r="AG231" s="386">
        <f t="shared" si="973"/>
        <v>0</v>
      </c>
      <c r="AH231" s="385" t="e">
        <f t="shared" si="818"/>
        <v>#DIV/0!</v>
      </c>
      <c r="AI231" s="387">
        <f t="shared" ref="AI231:AJ231" si="974">AI238</f>
        <v>0</v>
      </c>
      <c r="AJ231" s="386">
        <f t="shared" si="974"/>
        <v>0</v>
      </c>
      <c r="AK231" s="405" t="e">
        <f t="shared" si="916"/>
        <v>#DIV/0!</v>
      </c>
      <c r="AL231" s="386">
        <f t="shared" ref="AL231:AM231" si="975">AL238</f>
        <v>0</v>
      </c>
      <c r="AM231" s="386">
        <f t="shared" si="975"/>
        <v>0</v>
      </c>
      <c r="AN231" s="385" t="e">
        <f t="shared" si="823"/>
        <v>#DIV/0!</v>
      </c>
      <c r="AO231" s="386">
        <f t="shared" ref="AO231:AP231" si="976">AO238</f>
        <v>0</v>
      </c>
      <c r="AP231" s="386">
        <f t="shared" si="976"/>
        <v>0</v>
      </c>
      <c r="AQ231" s="556" t="e">
        <f t="shared" si="917"/>
        <v>#DIV/0!</v>
      </c>
      <c r="AR231" s="245"/>
    </row>
    <row r="232" spans="1:44" ht="35.25" customHeight="1">
      <c r="A232" s="696" t="s">
        <v>327</v>
      </c>
      <c r="B232" s="693" t="s">
        <v>428</v>
      </c>
      <c r="C232" s="699"/>
      <c r="D232" s="226" t="s">
        <v>41</v>
      </c>
      <c r="E232" s="248">
        <f t="shared" si="930"/>
        <v>1000</v>
      </c>
      <c r="F232" s="248">
        <f t="shared" si="931"/>
        <v>1000</v>
      </c>
      <c r="G232" s="249">
        <f>F232/E232</f>
        <v>1</v>
      </c>
      <c r="H232" s="248">
        <f>H233+H234+H235+H236+H237+H238</f>
        <v>0</v>
      </c>
      <c r="I232" s="248">
        <f>I233+I234+I235+I236+I237+I238</f>
        <v>0</v>
      </c>
      <c r="J232" s="276" t="e">
        <f t="shared" si="932"/>
        <v>#DIV/0!</v>
      </c>
      <c r="K232" s="248">
        <f>K233+K234+K235+K236+K237+K238</f>
        <v>0</v>
      </c>
      <c r="L232" s="248">
        <f>L233+L234+L235+L236+L237+L238</f>
        <v>0</v>
      </c>
      <c r="M232" s="276" t="e">
        <f>L232/K232*100</f>
        <v>#DIV/0!</v>
      </c>
      <c r="N232" s="248">
        <f>N233+N234+N235+N236+N237+N238</f>
        <v>0</v>
      </c>
      <c r="O232" s="248">
        <f>O233+O234+O235+O236+O237+O238</f>
        <v>0</v>
      </c>
      <c r="P232" s="276" t="e">
        <f>O232/N232*100</f>
        <v>#DIV/0!</v>
      </c>
      <c r="Q232" s="248">
        <f>Q233+Q234+Q235+Q236+Q237+Q238</f>
        <v>0</v>
      </c>
      <c r="R232" s="248">
        <f>R233+R234+R235+R236+R237+R238</f>
        <v>0</v>
      </c>
      <c r="S232" s="276" t="e">
        <f>R232/Q232*100</f>
        <v>#DIV/0!</v>
      </c>
      <c r="T232" s="248">
        <f>T233+T234+T235+T236+T237+T238</f>
        <v>0</v>
      </c>
      <c r="U232" s="248">
        <f>U233+U234+U235+U236+U237+U238</f>
        <v>0</v>
      </c>
      <c r="V232" s="276" t="e">
        <f>U232/T232*100</f>
        <v>#DIV/0!</v>
      </c>
      <c r="W232" s="248">
        <f>W233+W234+W235+W236+W237+W238</f>
        <v>0</v>
      </c>
      <c r="X232" s="248">
        <f>X233+X234+X235+X236+X237+X238</f>
        <v>0</v>
      </c>
      <c r="Y232" s="276" t="e">
        <f>X232/W232*100</f>
        <v>#DIV/0!</v>
      </c>
      <c r="Z232" s="248">
        <f t="shared" ref="Z232" si="977">Z233+Z234+Z235+Z236+Z237+Z238</f>
        <v>0</v>
      </c>
      <c r="AA232" s="248">
        <f t="shared" ref="AA232" si="978">AA233+AA234+AA235+AA236+AA237+AA238</f>
        <v>0</v>
      </c>
      <c r="AB232" s="276" t="e">
        <f t="shared" si="794"/>
        <v>#DIV/0!</v>
      </c>
      <c r="AC232" s="248">
        <f t="shared" ref="AC232" si="979">AC233+AC234+AC235+AC236+AC237+AC238</f>
        <v>0</v>
      </c>
      <c r="AD232" s="248">
        <f t="shared" ref="AD232" si="980">AD233+AD234+AD235+AD236+AD237+AD238</f>
        <v>0</v>
      </c>
      <c r="AE232" s="276" t="e">
        <f t="shared" si="815"/>
        <v>#DIV/0!</v>
      </c>
      <c r="AF232" s="248">
        <f t="shared" ref="AF232" si="981">AF233+AF234+AF235+AF236+AF237+AF238</f>
        <v>0</v>
      </c>
      <c r="AG232" s="248">
        <f t="shared" ref="AG232" si="982">AG233+AG234+AG235+AG236+AG237+AG238</f>
        <v>0</v>
      </c>
      <c r="AH232" s="276" t="e">
        <f t="shared" si="818"/>
        <v>#DIV/0!</v>
      </c>
      <c r="AI232" s="277">
        <f t="shared" ref="AI232" si="983">AI233+AI234+AI235+AI236+AI237+AI238</f>
        <v>1000</v>
      </c>
      <c r="AJ232" s="248">
        <f t="shared" ref="AJ232" si="984">AJ233+AJ234+AJ235+AJ236+AJ237+AJ238</f>
        <v>1000</v>
      </c>
      <c r="AK232" s="249">
        <f>AJ232/AI232</f>
        <v>1</v>
      </c>
      <c r="AL232" s="248">
        <f t="shared" ref="AL232" si="985">AL233+AL234+AL235+AL236+AL237+AL238</f>
        <v>0</v>
      </c>
      <c r="AM232" s="248">
        <f t="shared" ref="AM232" si="986">AM233+AM234+AM235+AM236+AM237+AM238</f>
        <v>0</v>
      </c>
      <c r="AN232" s="276" t="e">
        <f t="shared" si="823"/>
        <v>#DIV/0!</v>
      </c>
      <c r="AO232" s="248">
        <f>AO233+AO234+AO235+AO236+AO237+AO238</f>
        <v>0</v>
      </c>
      <c r="AP232" s="248">
        <f>AP233+AP234+AP235+AP236+AP237+AP238</f>
        <v>0</v>
      </c>
      <c r="AQ232" s="561" t="e">
        <f>AP232/AO232*100</f>
        <v>#DIV/0!</v>
      </c>
      <c r="AR232" s="200"/>
    </row>
    <row r="233" spans="1:44" ht="42.75" customHeight="1">
      <c r="A233" s="697"/>
      <c r="B233" s="694"/>
      <c r="C233" s="700"/>
      <c r="D233" s="164" t="s">
        <v>37</v>
      </c>
      <c r="E233" s="211">
        <f t="shared" si="930"/>
        <v>0</v>
      </c>
      <c r="F233" s="211">
        <f t="shared" si="931"/>
        <v>0</v>
      </c>
      <c r="G233" s="213" t="e">
        <f t="shared" si="842"/>
        <v>#DIV/0!</v>
      </c>
      <c r="H233" s="212"/>
      <c r="I233" s="212"/>
      <c r="J233" s="213" t="e">
        <f t="shared" si="932"/>
        <v>#DIV/0!</v>
      </c>
      <c r="K233" s="212"/>
      <c r="L233" s="212"/>
      <c r="M233" s="213" t="e">
        <f t="shared" ref="M233:M247" si="987">L233/K233*100</f>
        <v>#DIV/0!</v>
      </c>
      <c r="N233" s="212"/>
      <c r="O233" s="212"/>
      <c r="P233" s="213" t="e">
        <f t="shared" ref="P233:P247" si="988">O233/N233*100</f>
        <v>#DIV/0!</v>
      </c>
      <c r="Q233" s="212"/>
      <c r="R233" s="212"/>
      <c r="S233" s="213" t="e">
        <f t="shared" ref="S233:S247" si="989">R233/Q233*100</f>
        <v>#DIV/0!</v>
      </c>
      <c r="T233" s="212"/>
      <c r="U233" s="212"/>
      <c r="V233" s="213" t="e">
        <f t="shared" ref="V233:V247" si="990">U233/T233*100</f>
        <v>#DIV/0!</v>
      </c>
      <c r="W233" s="212"/>
      <c r="X233" s="212"/>
      <c r="Y233" s="213" t="e">
        <f t="shared" ref="Y233:Y247" si="991">X233/W233*100</f>
        <v>#DIV/0!</v>
      </c>
      <c r="Z233" s="212"/>
      <c r="AA233" s="212"/>
      <c r="AB233" s="213" t="e">
        <f t="shared" si="794"/>
        <v>#DIV/0!</v>
      </c>
      <c r="AC233" s="212"/>
      <c r="AD233" s="212"/>
      <c r="AE233" s="213" t="e">
        <f t="shared" si="815"/>
        <v>#DIV/0!</v>
      </c>
      <c r="AF233" s="212"/>
      <c r="AG233" s="212"/>
      <c r="AH233" s="213" t="e">
        <f t="shared" si="818"/>
        <v>#DIV/0!</v>
      </c>
      <c r="AI233" s="210"/>
      <c r="AJ233" s="212"/>
      <c r="AK233" s="278" t="e">
        <f t="shared" ref="AK233:AK238" si="992">AJ233/AI233</f>
        <v>#DIV/0!</v>
      </c>
      <c r="AL233" s="212"/>
      <c r="AM233" s="212"/>
      <c r="AN233" s="213" t="e">
        <f t="shared" si="823"/>
        <v>#DIV/0!</v>
      </c>
      <c r="AO233" s="212"/>
      <c r="AP233" s="212"/>
      <c r="AQ233" s="390" t="e">
        <f t="shared" ref="AQ233:AQ247" si="993">AP233/AO233*100</f>
        <v>#DIV/0!</v>
      </c>
      <c r="AR233" s="201"/>
    </row>
    <row r="234" spans="1:44" ht="63.75" customHeight="1">
      <c r="A234" s="697"/>
      <c r="B234" s="694"/>
      <c r="C234" s="700"/>
      <c r="D234" s="165" t="s">
        <v>2</v>
      </c>
      <c r="E234" s="211">
        <f t="shared" si="930"/>
        <v>0</v>
      </c>
      <c r="F234" s="211">
        <f t="shared" si="931"/>
        <v>0</v>
      </c>
      <c r="G234" s="213" t="e">
        <f t="shared" si="842"/>
        <v>#DIV/0!</v>
      </c>
      <c r="H234" s="212"/>
      <c r="I234" s="212"/>
      <c r="J234" s="213" t="e">
        <f t="shared" si="932"/>
        <v>#DIV/0!</v>
      </c>
      <c r="K234" s="212"/>
      <c r="L234" s="212"/>
      <c r="M234" s="213" t="e">
        <f t="shared" si="987"/>
        <v>#DIV/0!</v>
      </c>
      <c r="N234" s="212"/>
      <c r="O234" s="212"/>
      <c r="P234" s="213" t="e">
        <f t="shared" si="988"/>
        <v>#DIV/0!</v>
      </c>
      <c r="Q234" s="212"/>
      <c r="R234" s="212"/>
      <c r="S234" s="213" t="e">
        <f t="shared" si="989"/>
        <v>#DIV/0!</v>
      </c>
      <c r="T234" s="212"/>
      <c r="U234" s="212"/>
      <c r="V234" s="213" t="e">
        <f t="shared" si="990"/>
        <v>#DIV/0!</v>
      </c>
      <c r="W234" s="212"/>
      <c r="X234" s="212"/>
      <c r="Y234" s="213" t="e">
        <f t="shared" si="991"/>
        <v>#DIV/0!</v>
      </c>
      <c r="Z234" s="212"/>
      <c r="AA234" s="212"/>
      <c r="AB234" s="213" t="e">
        <f t="shared" si="794"/>
        <v>#DIV/0!</v>
      </c>
      <c r="AC234" s="212"/>
      <c r="AD234" s="212"/>
      <c r="AE234" s="213" t="e">
        <f t="shared" si="815"/>
        <v>#DIV/0!</v>
      </c>
      <c r="AF234" s="212"/>
      <c r="AG234" s="212"/>
      <c r="AH234" s="213" t="e">
        <f t="shared" si="818"/>
        <v>#DIV/0!</v>
      </c>
      <c r="AI234" s="210"/>
      <c r="AJ234" s="212"/>
      <c r="AK234" s="278" t="e">
        <f t="shared" si="992"/>
        <v>#DIV/0!</v>
      </c>
      <c r="AL234" s="212"/>
      <c r="AM234" s="212"/>
      <c r="AN234" s="213" t="e">
        <f t="shared" si="823"/>
        <v>#DIV/0!</v>
      </c>
      <c r="AO234" s="212"/>
      <c r="AP234" s="212"/>
      <c r="AQ234" s="390" t="e">
        <f t="shared" si="993"/>
        <v>#DIV/0!</v>
      </c>
      <c r="AR234" s="201"/>
    </row>
    <row r="235" spans="1:44" ht="196.5" customHeight="1">
      <c r="A235" s="697"/>
      <c r="B235" s="694"/>
      <c r="C235" s="700"/>
      <c r="D235" s="158" t="s">
        <v>285</v>
      </c>
      <c r="E235" s="211">
        <f t="shared" si="930"/>
        <v>1000</v>
      </c>
      <c r="F235" s="211">
        <f t="shared" si="931"/>
        <v>1000</v>
      </c>
      <c r="G235" s="269">
        <f t="shared" si="842"/>
        <v>1</v>
      </c>
      <c r="H235" s="212"/>
      <c r="I235" s="212"/>
      <c r="J235" s="213" t="e">
        <f t="shared" si="932"/>
        <v>#DIV/0!</v>
      </c>
      <c r="K235" s="212"/>
      <c r="L235" s="212"/>
      <c r="M235" s="213" t="e">
        <f t="shared" si="987"/>
        <v>#DIV/0!</v>
      </c>
      <c r="N235" s="212"/>
      <c r="O235" s="212"/>
      <c r="P235" s="213" t="e">
        <f t="shared" si="988"/>
        <v>#DIV/0!</v>
      </c>
      <c r="Q235" s="212"/>
      <c r="R235" s="212"/>
      <c r="S235" s="213" t="e">
        <f t="shared" si="989"/>
        <v>#DIV/0!</v>
      </c>
      <c r="T235" s="212"/>
      <c r="U235" s="212"/>
      <c r="V235" s="213" t="e">
        <f t="shared" si="990"/>
        <v>#DIV/0!</v>
      </c>
      <c r="W235" s="212"/>
      <c r="X235" s="212"/>
      <c r="Y235" s="213" t="e">
        <f t="shared" si="991"/>
        <v>#DIV/0!</v>
      </c>
      <c r="Z235" s="212"/>
      <c r="AA235" s="212"/>
      <c r="AB235" s="213" t="e">
        <f t="shared" si="794"/>
        <v>#DIV/0!</v>
      </c>
      <c r="AC235" s="212"/>
      <c r="AD235" s="212"/>
      <c r="AE235" s="213" t="e">
        <f t="shared" si="815"/>
        <v>#DIV/0!</v>
      </c>
      <c r="AF235" s="212"/>
      <c r="AG235" s="212"/>
      <c r="AH235" s="213" t="e">
        <f t="shared" si="818"/>
        <v>#DIV/0!</v>
      </c>
      <c r="AI235" s="210">
        <v>1000</v>
      </c>
      <c r="AJ235" s="212">
        <v>1000</v>
      </c>
      <c r="AK235" s="269">
        <f t="shared" si="992"/>
        <v>1</v>
      </c>
      <c r="AL235" s="212"/>
      <c r="AM235" s="212"/>
      <c r="AN235" s="213" t="e">
        <f t="shared" si="823"/>
        <v>#DIV/0!</v>
      </c>
      <c r="AO235" s="212"/>
      <c r="AP235" s="212"/>
      <c r="AQ235" s="390" t="e">
        <f t="shared" si="993"/>
        <v>#DIV/0!</v>
      </c>
      <c r="AR235" s="201"/>
    </row>
    <row r="236" spans="1:44" ht="120" customHeight="1">
      <c r="A236" s="697"/>
      <c r="B236" s="694"/>
      <c r="C236" s="700"/>
      <c r="D236" s="158" t="s">
        <v>291</v>
      </c>
      <c r="E236" s="211">
        <f t="shared" si="930"/>
        <v>0</v>
      </c>
      <c r="F236" s="211">
        <f t="shared" si="931"/>
        <v>0</v>
      </c>
      <c r="G236" s="213" t="e">
        <f t="shared" si="842"/>
        <v>#DIV/0!</v>
      </c>
      <c r="H236" s="212"/>
      <c r="I236" s="212"/>
      <c r="J236" s="213" t="e">
        <f t="shared" si="932"/>
        <v>#DIV/0!</v>
      </c>
      <c r="K236" s="212"/>
      <c r="L236" s="212"/>
      <c r="M236" s="213" t="e">
        <f t="shared" si="987"/>
        <v>#DIV/0!</v>
      </c>
      <c r="N236" s="212"/>
      <c r="O236" s="212"/>
      <c r="P236" s="213" t="e">
        <f t="shared" si="988"/>
        <v>#DIV/0!</v>
      </c>
      <c r="Q236" s="212"/>
      <c r="R236" s="212"/>
      <c r="S236" s="213" t="e">
        <f t="shared" si="989"/>
        <v>#DIV/0!</v>
      </c>
      <c r="T236" s="212"/>
      <c r="U236" s="212"/>
      <c r="V236" s="213" t="e">
        <f t="shared" si="990"/>
        <v>#DIV/0!</v>
      </c>
      <c r="W236" s="212"/>
      <c r="X236" s="212"/>
      <c r="Y236" s="213" t="e">
        <f t="shared" si="991"/>
        <v>#DIV/0!</v>
      </c>
      <c r="Z236" s="212"/>
      <c r="AA236" s="212"/>
      <c r="AB236" s="213" t="e">
        <f t="shared" si="794"/>
        <v>#DIV/0!</v>
      </c>
      <c r="AC236" s="212"/>
      <c r="AD236" s="212"/>
      <c r="AE236" s="213" t="e">
        <f t="shared" si="815"/>
        <v>#DIV/0!</v>
      </c>
      <c r="AF236" s="212"/>
      <c r="AG236" s="212"/>
      <c r="AH236" s="213" t="e">
        <f t="shared" si="818"/>
        <v>#DIV/0!</v>
      </c>
      <c r="AI236" s="210"/>
      <c r="AJ236" s="212"/>
      <c r="AK236" s="278" t="e">
        <f t="shared" si="992"/>
        <v>#DIV/0!</v>
      </c>
      <c r="AL236" s="212"/>
      <c r="AM236" s="212"/>
      <c r="AN236" s="213" t="e">
        <f t="shared" si="823"/>
        <v>#DIV/0!</v>
      </c>
      <c r="AO236" s="212"/>
      <c r="AP236" s="212"/>
      <c r="AQ236" s="390" t="e">
        <f t="shared" si="993"/>
        <v>#DIV/0!</v>
      </c>
      <c r="AR236" s="244"/>
    </row>
    <row r="237" spans="1:44" ht="43.5" customHeight="1">
      <c r="A237" s="697"/>
      <c r="B237" s="694"/>
      <c r="C237" s="700"/>
      <c r="D237" s="158" t="s">
        <v>286</v>
      </c>
      <c r="E237" s="211">
        <f t="shared" si="930"/>
        <v>0</v>
      </c>
      <c r="F237" s="211">
        <f t="shared" si="931"/>
        <v>0</v>
      </c>
      <c r="G237" s="213" t="e">
        <f t="shared" si="842"/>
        <v>#DIV/0!</v>
      </c>
      <c r="H237" s="212"/>
      <c r="I237" s="212"/>
      <c r="J237" s="213" t="e">
        <f t="shared" si="932"/>
        <v>#DIV/0!</v>
      </c>
      <c r="K237" s="212"/>
      <c r="L237" s="212"/>
      <c r="M237" s="213" t="e">
        <f t="shared" si="987"/>
        <v>#DIV/0!</v>
      </c>
      <c r="N237" s="212"/>
      <c r="O237" s="212"/>
      <c r="P237" s="213" t="e">
        <f t="shared" si="988"/>
        <v>#DIV/0!</v>
      </c>
      <c r="Q237" s="212"/>
      <c r="R237" s="212"/>
      <c r="S237" s="213" t="e">
        <f t="shared" si="989"/>
        <v>#DIV/0!</v>
      </c>
      <c r="T237" s="212"/>
      <c r="U237" s="212"/>
      <c r="V237" s="213" t="e">
        <f t="shared" si="990"/>
        <v>#DIV/0!</v>
      </c>
      <c r="W237" s="212"/>
      <c r="X237" s="212"/>
      <c r="Y237" s="213" t="e">
        <f t="shared" si="991"/>
        <v>#DIV/0!</v>
      </c>
      <c r="Z237" s="212"/>
      <c r="AA237" s="212"/>
      <c r="AB237" s="213" t="e">
        <f t="shared" si="794"/>
        <v>#DIV/0!</v>
      </c>
      <c r="AC237" s="212"/>
      <c r="AD237" s="212"/>
      <c r="AE237" s="213" t="e">
        <f t="shared" si="815"/>
        <v>#DIV/0!</v>
      </c>
      <c r="AF237" s="212"/>
      <c r="AG237" s="212"/>
      <c r="AH237" s="213" t="e">
        <f t="shared" si="818"/>
        <v>#DIV/0!</v>
      </c>
      <c r="AI237" s="210"/>
      <c r="AJ237" s="212"/>
      <c r="AK237" s="278" t="e">
        <f t="shared" si="992"/>
        <v>#DIV/0!</v>
      </c>
      <c r="AL237" s="212"/>
      <c r="AM237" s="212"/>
      <c r="AN237" s="213" t="e">
        <f t="shared" si="823"/>
        <v>#DIV/0!</v>
      </c>
      <c r="AO237" s="212"/>
      <c r="AP237" s="212"/>
      <c r="AQ237" s="390" t="e">
        <f t="shared" si="993"/>
        <v>#DIV/0!</v>
      </c>
      <c r="AR237" s="244"/>
    </row>
    <row r="238" spans="1:44" ht="43.5" customHeight="1" thickBot="1">
      <c r="A238" s="698"/>
      <c r="B238" s="695"/>
      <c r="C238" s="701"/>
      <c r="D238" s="189" t="s">
        <v>43</v>
      </c>
      <c r="E238" s="366">
        <f t="shared" si="930"/>
        <v>0</v>
      </c>
      <c r="F238" s="366">
        <f t="shared" si="931"/>
        <v>0</v>
      </c>
      <c r="G238" s="365" t="e">
        <f t="shared" si="842"/>
        <v>#DIV/0!</v>
      </c>
      <c r="H238" s="370"/>
      <c r="I238" s="370"/>
      <c r="J238" s="365" t="e">
        <f t="shared" si="932"/>
        <v>#DIV/0!</v>
      </c>
      <c r="K238" s="370"/>
      <c r="L238" s="370"/>
      <c r="M238" s="365" t="e">
        <f t="shared" si="987"/>
        <v>#DIV/0!</v>
      </c>
      <c r="N238" s="370"/>
      <c r="O238" s="370"/>
      <c r="P238" s="365" t="e">
        <f t="shared" si="988"/>
        <v>#DIV/0!</v>
      </c>
      <c r="Q238" s="370"/>
      <c r="R238" s="370"/>
      <c r="S238" s="365" t="e">
        <f t="shared" si="989"/>
        <v>#DIV/0!</v>
      </c>
      <c r="T238" s="370"/>
      <c r="U238" s="370"/>
      <c r="V238" s="365" t="e">
        <f t="shared" si="990"/>
        <v>#DIV/0!</v>
      </c>
      <c r="W238" s="370"/>
      <c r="X238" s="370"/>
      <c r="Y238" s="365" t="e">
        <f t="shared" si="991"/>
        <v>#DIV/0!</v>
      </c>
      <c r="Z238" s="370"/>
      <c r="AA238" s="370"/>
      <c r="AB238" s="365" t="e">
        <f t="shared" si="794"/>
        <v>#DIV/0!</v>
      </c>
      <c r="AC238" s="370"/>
      <c r="AD238" s="370"/>
      <c r="AE238" s="365" t="e">
        <f t="shared" si="815"/>
        <v>#DIV/0!</v>
      </c>
      <c r="AF238" s="370"/>
      <c r="AG238" s="370"/>
      <c r="AH238" s="365" t="e">
        <f t="shared" si="818"/>
        <v>#DIV/0!</v>
      </c>
      <c r="AI238" s="368"/>
      <c r="AJ238" s="370"/>
      <c r="AK238" s="367" t="e">
        <f t="shared" si="992"/>
        <v>#DIV/0!</v>
      </c>
      <c r="AL238" s="370"/>
      <c r="AM238" s="370"/>
      <c r="AN238" s="365" t="e">
        <f t="shared" si="823"/>
        <v>#DIV/0!</v>
      </c>
      <c r="AO238" s="370"/>
      <c r="AP238" s="370"/>
      <c r="AQ238" s="550" t="e">
        <f t="shared" si="993"/>
        <v>#DIV/0!</v>
      </c>
      <c r="AR238" s="247"/>
    </row>
    <row r="239" spans="1:44" ht="32.25" customHeight="1">
      <c r="A239" s="759"/>
      <c r="B239" s="707" t="s">
        <v>260</v>
      </c>
      <c r="C239" s="699"/>
      <c r="D239" s="219" t="s">
        <v>41</v>
      </c>
      <c r="E239" s="261">
        <f>E240+E241+E242+E246+E247</f>
        <v>888095.3</v>
      </c>
      <c r="F239" s="261">
        <f t="shared" si="931"/>
        <v>733719.10000000009</v>
      </c>
      <c r="G239" s="280">
        <f>F239/E239</f>
        <v>0.82617158316230255</v>
      </c>
      <c r="H239" s="406">
        <f t="shared" ref="H239:I242" si="994">H225+H49+H35</f>
        <v>0</v>
      </c>
      <c r="I239" s="406">
        <f t="shared" si="994"/>
        <v>0</v>
      </c>
      <c r="J239" s="262" t="e">
        <f t="shared" si="932"/>
        <v>#DIV/0!</v>
      </c>
      <c r="K239" s="406">
        <f t="shared" ref="K239:L242" si="995">K225+K49+K35</f>
        <v>0</v>
      </c>
      <c r="L239" s="406">
        <f t="shared" si="995"/>
        <v>0</v>
      </c>
      <c r="M239" s="262" t="e">
        <f t="shared" si="987"/>
        <v>#DIV/0!</v>
      </c>
      <c r="N239" s="406">
        <f t="shared" ref="N239:O242" si="996">N225+N49+N35</f>
        <v>0</v>
      </c>
      <c r="O239" s="406">
        <f t="shared" si="996"/>
        <v>0</v>
      </c>
      <c r="P239" s="262" t="e">
        <f t="shared" si="988"/>
        <v>#DIV/0!</v>
      </c>
      <c r="Q239" s="406">
        <f t="shared" ref="Q239:R242" si="997">Q225+Q49+Q35</f>
        <v>0</v>
      </c>
      <c r="R239" s="406">
        <f t="shared" si="997"/>
        <v>0</v>
      </c>
      <c r="S239" s="262" t="e">
        <f t="shared" si="989"/>
        <v>#DIV/0!</v>
      </c>
      <c r="T239" s="406">
        <f t="shared" ref="T239:U242" si="998">T225+T49+T35</f>
        <v>0</v>
      </c>
      <c r="U239" s="406">
        <f t="shared" si="998"/>
        <v>0</v>
      </c>
      <c r="V239" s="262" t="e">
        <f t="shared" si="990"/>
        <v>#DIV/0!</v>
      </c>
      <c r="W239" s="406">
        <f t="shared" ref="W239:X242" si="999">W225+W49+W35</f>
        <v>0</v>
      </c>
      <c r="X239" s="406">
        <f t="shared" si="999"/>
        <v>0</v>
      </c>
      <c r="Y239" s="262" t="e">
        <f t="shared" si="991"/>
        <v>#DIV/0!</v>
      </c>
      <c r="Z239" s="406">
        <f t="shared" ref="Z239:AA242" si="1000">Z225+Z49+Z35</f>
        <v>0</v>
      </c>
      <c r="AA239" s="406">
        <f t="shared" si="1000"/>
        <v>0</v>
      </c>
      <c r="AB239" s="262" t="e">
        <f t="shared" si="794"/>
        <v>#DIV/0!</v>
      </c>
      <c r="AC239" s="406">
        <f t="shared" ref="AC239:AD242" si="1001">AC225+AC49+AC35</f>
        <v>0</v>
      </c>
      <c r="AD239" s="406">
        <f t="shared" si="1001"/>
        <v>0</v>
      </c>
      <c r="AE239" s="262" t="e">
        <f t="shared" si="815"/>
        <v>#DIV/0!</v>
      </c>
      <c r="AF239" s="406">
        <f t="shared" ref="AF239:AG242" si="1002">AF225+AF49+AF35</f>
        <v>0</v>
      </c>
      <c r="AG239" s="406">
        <f t="shared" si="1002"/>
        <v>0</v>
      </c>
      <c r="AH239" s="262" t="e">
        <f t="shared" si="818"/>
        <v>#DIV/0!</v>
      </c>
      <c r="AI239" s="261">
        <f>AI240+AI241+AI242+AI246+AI247</f>
        <v>537304.30000000005</v>
      </c>
      <c r="AJ239" s="261">
        <f>AJ240+AJ241+AJ242+AJ246+AJ247</f>
        <v>537304.30000000005</v>
      </c>
      <c r="AK239" s="404">
        <f>AJ239/AI239</f>
        <v>1</v>
      </c>
      <c r="AL239" s="261">
        <f>AL240+AL241+AL242+AL246+AL247</f>
        <v>29078.3</v>
      </c>
      <c r="AM239" s="261">
        <f>AM240+AM241+AM242+AM246+AM247</f>
        <v>29078.3</v>
      </c>
      <c r="AN239" s="392">
        <f t="shared" ref="AN239" si="1003">AM239/AL239</f>
        <v>1</v>
      </c>
      <c r="AO239" s="261">
        <f>AO240+AO241+AO242+AO246+AO247</f>
        <v>321712.7</v>
      </c>
      <c r="AP239" s="261">
        <f>AP240+AP241+AP242+AP246+AP247</f>
        <v>167336.5</v>
      </c>
      <c r="AQ239" s="392">
        <f t="shared" ref="AQ239:AQ241" si="1004">AP239/AO239</f>
        <v>0.52014266144917498</v>
      </c>
      <c r="AR239" s="224" t="s">
        <v>497</v>
      </c>
    </row>
    <row r="240" spans="1:44" ht="69" customHeight="1">
      <c r="A240" s="760"/>
      <c r="B240" s="709"/>
      <c r="C240" s="700"/>
      <c r="D240" s="164" t="s">
        <v>37</v>
      </c>
      <c r="E240" s="211">
        <f t="shared" si="930"/>
        <v>4533.3</v>
      </c>
      <c r="F240" s="211">
        <f t="shared" si="931"/>
        <v>4533.3</v>
      </c>
      <c r="G240" s="269">
        <f t="shared" si="842"/>
        <v>1</v>
      </c>
      <c r="H240" s="212">
        <f t="shared" si="994"/>
        <v>0</v>
      </c>
      <c r="I240" s="212">
        <f t="shared" si="994"/>
        <v>0</v>
      </c>
      <c r="J240" s="213" t="e">
        <f t="shared" ref="J240:J247" si="1005">I240/H240*100</f>
        <v>#DIV/0!</v>
      </c>
      <c r="K240" s="212">
        <f t="shared" si="995"/>
        <v>0</v>
      </c>
      <c r="L240" s="212">
        <f t="shared" si="995"/>
        <v>0</v>
      </c>
      <c r="M240" s="213" t="e">
        <f t="shared" si="987"/>
        <v>#DIV/0!</v>
      </c>
      <c r="N240" s="212">
        <f t="shared" si="996"/>
        <v>0</v>
      </c>
      <c r="O240" s="212">
        <f t="shared" si="996"/>
        <v>0</v>
      </c>
      <c r="P240" s="213" t="e">
        <f t="shared" si="988"/>
        <v>#DIV/0!</v>
      </c>
      <c r="Q240" s="212">
        <f t="shared" si="997"/>
        <v>0</v>
      </c>
      <c r="R240" s="212">
        <f t="shared" si="997"/>
        <v>0</v>
      </c>
      <c r="S240" s="213" t="e">
        <f t="shared" si="989"/>
        <v>#DIV/0!</v>
      </c>
      <c r="T240" s="212">
        <f t="shared" si="998"/>
        <v>0</v>
      </c>
      <c r="U240" s="212">
        <f t="shared" si="998"/>
        <v>0</v>
      </c>
      <c r="V240" s="213" t="e">
        <f t="shared" si="990"/>
        <v>#DIV/0!</v>
      </c>
      <c r="W240" s="212">
        <f t="shared" si="999"/>
        <v>0</v>
      </c>
      <c r="X240" s="212">
        <f t="shared" si="999"/>
        <v>0</v>
      </c>
      <c r="Y240" s="213" t="e">
        <f t="shared" si="991"/>
        <v>#DIV/0!</v>
      </c>
      <c r="Z240" s="212">
        <f t="shared" si="1000"/>
        <v>0</v>
      </c>
      <c r="AA240" s="212">
        <f t="shared" si="1000"/>
        <v>0</v>
      </c>
      <c r="AB240" s="213" t="e">
        <f t="shared" si="794"/>
        <v>#DIV/0!</v>
      </c>
      <c r="AC240" s="212">
        <f t="shared" si="1001"/>
        <v>0</v>
      </c>
      <c r="AD240" s="212">
        <f t="shared" si="1001"/>
        <v>0</v>
      </c>
      <c r="AE240" s="213" t="e">
        <f t="shared" si="815"/>
        <v>#DIV/0!</v>
      </c>
      <c r="AF240" s="212">
        <f t="shared" si="1002"/>
        <v>0</v>
      </c>
      <c r="AG240" s="212">
        <f t="shared" si="1002"/>
        <v>0</v>
      </c>
      <c r="AH240" s="213" t="e">
        <f t="shared" si="818"/>
        <v>#DIV/0!</v>
      </c>
      <c r="AI240" s="381">
        <f>AI226+AI50+AI36</f>
        <v>4455.1000000000004</v>
      </c>
      <c r="AJ240" s="381">
        <f>AJ226+AJ50+AJ36</f>
        <v>4455.1000000000004</v>
      </c>
      <c r="AK240" s="269">
        <f t="shared" ref="AK240:AK247" si="1006">AJ240/AI240</f>
        <v>1</v>
      </c>
      <c r="AL240" s="212">
        <f>AL226+AL50+AL36</f>
        <v>0</v>
      </c>
      <c r="AM240" s="211">
        <f>AM226+AM50+AM36</f>
        <v>0</v>
      </c>
      <c r="AN240" s="213" t="e">
        <f t="shared" si="823"/>
        <v>#DIV/0!</v>
      </c>
      <c r="AO240" s="211">
        <f>AO226+AO50+AO36</f>
        <v>78.2</v>
      </c>
      <c r="AP240" s="211">
        <f>AP226+AP50+AP36</f>
        <v>78.2</v>
      </c>
      <c r="AQ240" s="269">
        <f t="shared" si="1004"/>
        <v>1</v>
      </c>
      <c r="AR240" s="201" t="s">
        <v>498</v>
      </c>
    </row>
    <row r="241" spans="1:44" ht="171" customHeight="1">
      <c r="A241" s="760"/>
      <c r="B241" s="709"/>
      <c r="C241" s="700"/>
      <c r="D241" s="165" t="s">
        <v>2</v>
      </c>
      <c r="E241" s="211">
        <f>AI241+AL241+AO241</f>
        <v>130730.7</v>
      </c>
      <c r="F241" s="211">
        <f t="shared" si="931"/>
        <v>130696.6</v>
      </c>
      <c r="G241" s="269">
        <f t="shared" si="842"/>
        <v>0.99973915843791861</v>
      </c>
      <c r="H241" s="212">
        <f t="shared" si="994"/>
        <v>0</v>
      </c>
      <c r="I241" s="212">
        <f t="shared" si="994"/>
        <v>0</v>
      </c>
      <c r="J241" s="213" t="e">
        <f t="shared" si="1005"/>
        <v>#DIV/0!</v>
      </c>
      <c r="K241" s="212">
        <f t="shared" si="995"/>
        <v>0</v>
      </c>
      <c r="L241" s="212">
        <f t="shared" si="995"/>
        <v>0</v>
      </c>
      <c r="M241" s="213" t="e">
        <f t="shared" si="987"/>
        <v>#DIV/0!</v>
      </c>
      <c r="N241" s="212">
        <f t="shared" si="996"/>
        <v>0</v>
      </c>
      <c r="O241" s="212">
        <f t="shared" si="996"/>
        <v>0</v>
      </c>
      <c r="P241" s="213" t="e">
        <f t="shared" si="988"/>
        <v>#DIV/0!</v>
      </c>
      <c r="Q241" s="212">
        <f t="shared" si="997"/>
        <v>0</v>
      </c>
      <c r="R241" s="212">
        <f t="shared" si="997"/>
        <v>0</v>
      </c>
      <c r="S241" s="213" t="e">
        <f t="shared" si="989"/>
        <v>#DIV/0!</v>
      </c>
      <c r="T241" s="212">
        <f t="shared" si="998"/>
        <v>0</v>
      </c>
      <c r="U241" s="212">
        <f t="shared" si="998"/>
        <v>0</v>
      </c>
      <c r="V241" s="213" t="e">
        <f t="shared" si="990"/>
        <v>#DIV/0!</v>
      </c>
      <c r="W241" s="212">
        <f t="shared" si="999"/>
        <v>0</v>
      </c>
      <c r="X241" s="212">
        <f t="shared" si="999"/>
        <v>0</v>
      </c>
      <c r="Y241" s="213" t="e">
        <f t="shared" si="991"/>
        <v>#DIV/0!</v>
      </c>
      <c r="Z241" s="212">
        <f t="shared" si="1000"/>
        <v>0</v>
      </c>
      <c r="AA241" s="212">
        <f t="shared" si="1000"/>
        <v>0</v>
      </c>
      <c r="AB241" s="213" t="e">
        <f t="shared" si="794"/>
        <v>#DIV/0!</v>
      </c>
      <c r="AC241" s="212">
        <f t="shared" si="1001"/>
        <v>0</v>
      </c>
      <c r="AD241" s="212">
        <f t="shared" si="1001"/>
        <v>0</v>
      </c>
      <c r="AE241" s="213" t="e">
        <f t="shared" si="815"/>
        <v>#DIV/0!</v>
      </c>
      <c r="AF241" s="212">
        <f t="shared" si="1002"/>
        <v>0</v>
      </c>
      <c r="AG241" s="212">
        <f t="shared" si="1002"/>
        <v>0</v>
      </c>
      <c r="AH241" s="213" t="e">
        <f t="shared" si="818"/>
        <v>#DIV/0!</v>
      </c>
      <c r="AI241" s="381">
        <f>AI227+AI51+AI37</f>
        <v>109661.8</v>
      </c>
      <c r="AJ241" s="381">
        <f>AJ227+AJ51+AJ37</f>
        <v>109661.8</v>
      </c>
      <c r="AK241" s="269">
        <f t="shared" si="1006"/>
        <v>1</v>
      </c>
      <c r="AL241" s="381">
        <f>AL227+AL51+AL37</f>
        <v>11231.2</v>
      </c>
      <c r="AM241" s="211">
        <f>AM227+AM51+AM37</f>
        <v>11231.2</v>
      </c>
      <c r="AN241" s="269">
        <f t="shared" ref="AN241:AN242" si="1007">AM241/AL241</f>
        <v>1</v>
      </c>
      <c r="AO241" s="381">
        <f>AO227+AO51+AO37</f>
        <v>9837.7000000000007</v>
      </c>
      <c r="AP241" s="211">
        <f>AP227+AP51+AP37</f>
        <v>9803.6</v>
      </c>
      <c r="AQ241" s="269">
        <f t="shared" si="1004"/>
        <v>0.99653374264309746</v>
      </c>
      <c r="AR241" s="492" t="s">
        <v>510</v>
      </c>
    </row>
    <row r="242" spans="1:44" ht="40.5" customHeight="1">
      <c r="A242" s="760"/>
      <c r="B242" s="709"/>
      <c r="C242" s="700"/>
      <c r="D242" s="763" t="s">
        <v>285</v>
      </c>
      <c r="E242" s="752">
        <f>AI242+AL242+AO242</f>
        <v>752831.3</v>
      </c>
      <c r="F242" s="752">
        <f t="shared" si="931"/>
        <v>598489.19999999995</v>
      </c>
      <c r="G242" s="729">
        <f t="shared" si="842"/>
        <v>0.79498448058681925</v>
      </c>
      <c r="H242" s="212">
        <f t="shared" si="994"/>
        <v>0</v>
      </c>
      <c r="I242" s="212">
        <f t="shared" si="994"/>
        <v>0</v>
      </c>
      <c r="J242" s="213" t="e">
        <f t="shared" si="1005"/>
        <v>#DIV/0!</v>
      </c>
      <c r="K242" s="212">
        <f t="shared" si="995"/>
        <v>0</v>
      </c>
      <c r="L242" s="212">
        <f t="shared" si="995"/>
        <v>0</v>
      </c>
      <c r="M242" s="213" t="e">
        <f t="shared" si="987"/>
        <v>#DIV/0!</v>
      </c>
      <c r="N242" s="212">
        <f t="shared" si="996"/>
        <v>0</v>
      </c>
      <c r="O242" s="212">
        <f t="shared" si="996"/>
        <v>0</v>
      </c>
      <c r="P242" s="213" t="e">
        <f t="shared" si="988"/>
        <v>#DIV/0!</v>
      </c>
      <c r="Q242" s="212">
        <f t="shared" si="997"/>
        <v>0</v>
      </c>
      <c r="R242" s="212">
        <f t="shared" si="997"/>
        <v>0</v>
      </c>
      <c r="S242" s="213" t="e">
        <f t="shared" si="989"/>
        <v>#DIV/0!</v>
      </c>
      <c r="T242" s="212">
        <f t="shared" si="998"/>
        <v>0</v>
      </c>
      <c r="U242" s="212">
        <f t="shared" si="998"/>
        <v>0</v>
      </c>
      <c r="V242" s="213" t="e">
        <f t="shared" si="990"/>
        <v>#DIV/0!</v>
      </c>
      <c r="W242" s="212">
        <f t="shared" si="999"/>
        <v>0</v>
      </c>
      <c r="X242" s="212">
        <f t="shared" si="999"/>
        <v>0</v>
      </c>
      <c r="Y242" s="213" t="e">
        <f t="shared" si="991"/>
        <v>#DIV/0!</v>
      </c>
      <c r="Z242" s="212">
        <f t="shared" si="1000"/>
        <v>0</v>
      </c>
      <c r="AA242" s="212">
        <f t="shared" si="1000"/>
        <v>0</v>
      </c>
      <c r="AB242" s="213" t="e">
        <f t="shared" si="794"/>
        <v>#DIV/0!</v>
      </c>
      <c r="AC242" s="212">
        <f t="shared" si="1001"/>
        <v>0</v>
      </c>
      <c r="AD242" s="212">
        <f t="shared" si="1001"/>
        <v>0</v>
      </c>
      <c r="AE242" s="213" t="e">
        <f t="shared" si="815"/>
        <v>#DIV/0!</v>
      </c>
      <c r="AF242" s="212">
        <f t="shared" si="1002"/>
        <v>0</v>
      </c>
      <c r="AG242" s="212">
        <f t="shared" si="1002"/>
        <v>0</v>
      </c>
      <c r="AH242" s="213" t="e">
        <f t="shared" si="818"/>
        <v>#DIV/0!</v>
      </c>
      <c r="AI242" s="749">
        <f>AI38+AI52+AI228</f>
        <v>423187.4</v>
      </c>
      <c r="AJ242" s="749">
        <f>AJ38+AJ52+AJ228</f>
        <v>423187.4</v>
      </c>
      <c r="AK242" s="658">
        <f t="shared" si="1006"/>
        <v>1</v>
      </c>
      <c r="AL242" s="749">
        <f>AL38+AL52+AL228</f>
        <v>17847.099999999999</v>
      </c>
      <c r="AM242" s="752">
        <f>AM228+AM52+AM38</f>
        <v>17847.099999999999</v>
      </c>
      <c r="AN242" s="658">
        <f t="shared" si="1007"/>
        <v>1</v>
      </c>
      <c r="AO242" s="749">
        <f>AO38+AO52+AO228</f>
        <v>311796.8</v>
      </c>
      <c r="AP242" s="752">
        <f>AP228+AP52+AP38</f>
        <v>157454.70000000001</v>
      </c>
      <c r="AQ242" s="658">
        <v>1</v>
      </c>
      <c r="AR242" s="653" t="s">
        <v>496</v>
      </c>
    </row>
    <row r="243" spans="1:44" ht="102.75" customHeight="1">
      <c r="A243" s="760"/>
      <c r="B243" s="709"/>
      <c r="C243" s="700"/>
      <c r="D243" s="772"/>
      <c r="E243" s="753"/>
      <c r="F243" s="753"/>
      <c r="G243" s="730"/>
      <c r="H243" s="212"/>
      <c r="I243" s="212"/>
      <c r="J243" s="213"/>
      <c r="K243" s="212"/>
      <c r="L243" s="212"/>
      <c r="M243" s="213"/>
      <c r="N243" s="212"/>
      <c r="O243" s="212"/>
      <c r="P243" s="213"/>
      <c r="Q243" s="212"/>
      <c r="R243" s="212"/>
      <c r="S243" s="213"/>
      <c r="T243" s="212"/>
      <c r="U243" s="212"/>
      <c r="V243" s="213"/>
      <c r="W243" s="212"/>
      <c r="X243" s="212"/>
      <c r="Y243" s="213"/>
      <c r="Z243" s="212"/>
      <c r="AA243" s="212"/>
      <c r="AB243" s="213"/>
      <c r="AC243" s="212"/>
      <c r="AD243" s="212"/>
      <c r="AE243" s="213"/>
      <c r="AF243" s="212"/>
      <c r="AG243" s="212"/>
      <c r="AH243" s="213"/>
      <c r="AI243" s="750"/>
      <c r="AJ243" s="750"/>
      <c r="AK243" s="748"/>
      <c r="AL243" s="750"/>
      <c r="AM243" s="753"/>
      <c r="AN243" s="748"/>
      <c r="AO243" s="750"/>
      <c r="AP243" s="753"/>
      <c r="AQ243" s="748"/>
      <c r="AR243" s="654"/>
    </row>
    <row r="244" spans="1:44" ht="158.25" customHeight="1">
      <c r="A244" s="760"/>
      <c r="B244" s="709"/>
      <c r="C244" s="700"/>
      <c r="D244" s="773"/>
      <c r="E244" s="754"/>
      <c r="F244" s="754"/>
      <c r="G244" s="731"/>
      <c r="H244" s="212"/>
      <c r="I244" s="212"/>
      <c r="J244" s="213"/>
      <c r="K244" s="212"/>
      <c r="L244" s="212"/>
      <c r="M244" s="213"/>
      <c r="N244" s="212"/>
      <c r="O244" s="212"/>
      <c r="P244" s="213"/>
      <c r="Q244" s="212"/>
      <c r="R244" s="212"/>
      <c r="S244" s="213"/>
      <c r="T244" s="212"/>
      <c r="U244" s="212"/>
      <c r="V244" s="213"/>
      <c r="W244" s="212"/>
      <c r="X244" s="212"/>
      <c r="Y244" s="213"/>
      <c r="Z244" s="212"/>
      <c r="AA244" s="212"/>
      <c r="AB244" s="213"/>
      <c r="AC244" s="212"/>
      <c r="AD244" s="212"/>
      <c r="AE244" s="213"/>
      <c r="AF244" s="212"/>
      <c r="AG244" s="212"/>
      <c r="AH244" s="213"/>
      <c r="AI244" s="751"/>
      <c r="AJ244" s="751"/>
      <c r="AK244" s="659"/>
      <c r="AL244" s="751"/>
      <c r="AM244" s="754"/>
      <c r="AN244" s="659"/>
      <c r="AO244" s="751"/>
      <c r="AP244" s="754"/>
      <c r="AQ244" s="659"/>
      <c r="AR244" s="654"/>
    </row>
    <row r="245" spans="1:44" ht="107.25" customHeight="1">
      <c r="A245" s="760"/>
      <c r="B245" s="709"/>
      <c r="C245" s="700"/>
      <c r="D245" s="158" t="s">
        <v>291</v>
      </c>
      <c r="E245" s="211">
        <f>E218</f>
        <v>728.4</v>
      </c>
      <c r="F245" s="211">
        <f>F218</f>
        <v>728.4</v>
      </c>
      <c r="G245" s="269">
        <f t="shared" si="842"/>
        <v>1</v>
      </c>
      <c r="H245" s="212">
        <f t="shared" ref="H245:I247" si="1008">H229+H53+H39</f>
        <v>0</v>
      </c>
      <c r="I245" s="212">
        <f t="shared" si="1008"/>
        <v>0</v>
      </c>
      <c r="J245" s="213" t="e">
        <f t="shared" si="1005"/>
        <v>#DIV/0!</v>
      </c>
      <c r="K245" s="212">
        <f t="shared" ref="K245:L247" si="1009">K229+K53+K39</f>
        <v>0</v>
      </c>
      <c r="L245" s="212">
        <f t="shared" si="1009"/>
        <v>0</v>
      </c>
      <c r="M245" s="213" t="e">
        <f t="shared" si="987"/>
        <v>#DIV/0!</v>
      </c>
      <c r="N245" s="212">
        <f t="shared" ref="N245:O247" si="1010">N229+N53+N39</f>
        <v>0</v>
      </c>
      <c r="O245" s="212">
        <f t="shared" si="1010"/>
        <v>0</v>
      </c>
      <c r="P245" s="213" t="e">
        <f t="shared" si="988"/>
        <v>#DIV/0!</v>
      </c>
      <c r="Q245" s="212">
        <f t="shared" ref="Q245:R247" si="1011">Q229+Q53+Q39</f>
        <v>0</v>
      </c>
      <c r="R245" s="212">
        <f t="shared" si="1011"/>
        <v>0</v>
      </c>
      <c r="S245" s="213" t="e">
        <f t="shared" si="989"/>
        <v>#DIV/0!</v>
      </c>
      <c r="T245" s="212">
        <f t="shared" ref="T245:U247" si="1012">T229+T53+T39</f>
        <v>0</v>
      </c>
      <c r="U245" s="212">
        <f t="shared" si="1012"/>
        <v>0</v>
      </c>
      <c r="V245" s="213" t="e">
        <f t="shared" si="990"/>
        <v>#DIV/0!</v>
      </c>
      <c r="W245" s="212">
        <f t="shared" ref="W245:X247" si="1013">W229+W53+W39</f>
        <v>0</v>
      </c>
      <c r="X245" s="212">
        <f t="shared" si="1013"/>
        <v>0</v>
      </c>
      <c r="Y245" s="213" t="e">
        <f t="shared" si="991"/>
        <v>#DIV/0!</v>
      </c>
      <c r="Z245" s="212">
        <f t="shared" ref="Z245:AA247" si="1014">Z229+Z53+Z39</f>
        <v>0</v>
      </c>
      <c r="AA245" s="212">
        <f t="shared" si="1014"/>
        <v>0</v>
      </c>
      <c r="AB245" s="213" t="e">
        <f t="shared" si="794"/>
        <v>#DIV/0!</v>
      </c>
      <c r="AC245" s="212">
        <f t="shared" ref="AC245:AD247" si="1015">AC229+AC53+AC39</f>
        <v>0</v>
      </c>
      <c r="AD245" s="212">
        <f t="shared" si="1015"/>
        <v>0</v>
      </c>
      <c r="AE245" s="213" t="e">
        <f t="shared" si="815"/>
        <v>#DIV/0!</v>
      </c>
      <c r="AF245" s="212">
        <f t="shared" ref="AF245:AG247" si="1016">AF229+AF53+AF39</f>
        <v>0</v>
      </c>
      <c r="AG245" s="212">
        <f t="shared" si="1016"/>
        <v>0</v>
      </c>
      <c r="AH245" s="213" t="e">
        <f t="shared" si="818"/>
        <v>#DIV/0!</v>
      </c>
      <c r="AI245" s="381">
        <f>AI218</f>
        <v>728.4</v>
      </c>
      <c r="AJ245" s="381">
        <f>AJ218</f>
        <v>728.4</v>
      </c>
      <c r="AK245" s="278">
        <f t="shared" si="1006"/>
        <v>1</v>
      </c>
      <c r="AL245" s="212">
        <f t="shared" ref="AL245:AM247" si="1017">AL229+AL53+AL39</f>
        <v>0</v>
      </c>
      <c r="AM245" s="212">
        <f t="shared" si="1017"/>
        <v>0</v>
      </c>
      <c r="AN245" s="213" t="e">
        <f t="shared" si="823"/>
        <v>#DIV/0!</v>
      </c>
      <c r="AO245" s="212">
        <f t="shared" ref="AO245:AP247" si="1018">AO229+AO53+AO39</f>
        <v>0</v>
      </c>
      <c r="AP245" s="212">
        <f t="shared" si="1018"/>
        <v>0</v>
      </c>
      <c r="AQ245" s="390" t="e">
        <f t="shared" si="993"/>
        <v>#DIV/0!</v>
      </c>
      <c r="AR245" s="193"/>
    </row>
    <row r="246" spans="1:44" ht="45" customHeight="1">
      <c r="A246" s="760"/>
      <c r="B246" s="709"/>
      <c r="C246" s="700"/>
      <c r="D246" s="158" t="s">
        <v>286</v>
      </c>
      <c r="E246" s="211">
        <f t="shared" si="930"/>
        <v>0</v>
      </c>
      <c r="F246" s="211">
        <f t="shared" si="931"/>
        <v>0</v>
      </c>
      <c r="G246" s="213" t="e">
        <f t="shared" si="842"/>
        <v>#DIV/0!</v>
      </c>
      <c r="H246" s="212">
        <f t="shared" si="1008"/>
        <v>0</v>
      </c>
      <c r="I246" s="212">
        <f t="shared" si="1008"/>
        <v>0</v>
      </c>
      <c r="J246" s="213" t="e">
        <f t="shared" si="1005"/>
        <v>#DIV/0!</v>
      </c>
      <c r="K246" s="212">
        <f t="shared" si="1009"/>
        <v>0</v>
      </c>
      <c r="L246" s="212">
        <f t="shared" si="1009"/>
        <v>0</v>
      </c>
      <c r="M246" s="213" t="e">
        <f t="shared" si="987"/>
        <v>#DIV/0!</v>
      </c>
      <c r="N246" s="212">
        <f t="shared" si="1010"/>
        <v>0</v>
      </c>
      <c r="O246" s="212">
        <f t="shared" si="1010"/>
        <v>0</v>
      </c>
      <c r="P246" s="213" t="e">
        <f t="shared" si="988"/>
        <v>#DIV/0!</v>
      </c>
      <c r="Q246" s="212">
        <f t="shared" si="1011"/>
        <v>0</v>
      </c>
      <c r="R246" s="212">
        <f t="shared" si="1011"/>
        <v>0</v>
      </c>
      <c r="S246" s="213" t="e">
        <f t="shared" si="989"/>
        <v>#DIV/0!</v>
      </c>
      <c r="T246" s="212">
        <f t="shared" si="1012"/>
        <v>0</v>
      </c>
      <c r="U246" s="212">
        <f t="shared" si="1012"/>
        <v>0</v>
      </c>
      <c r="V246" s="213" t="e">
        <f t="shared" si="990"/>
        <v>#DIV/0!</v>
      </c>
      <c r="W246" s="212">
        <f t="shared" si="1013"/>
        <v>0</v>
      </c>
      <c r="X246" s="212">
        <f t="shared" si="1013"/>
        <v>0</v>
      </c>
      <c r="Y246" s="213" t="e">
        <f t="shared" si="991"/>
        <v>#DIV/0!</v>
      </c>
      <c r="Z246" s="212">
        <f t="shared" si="1014"/>
        <v>0</v>
      </c>
      <c r="AA246" s="212">
        <f t="shared" si="1014"/>
        <v>0</v>
      </c>
      <c r="AB246" s="213" t="e">
        <f t="shared" si="794"/>
        <v>#DIV/0!</v>
      </c>
      <c r="AC246" s="212">
        <f t="shared" si="1015"/>
        <v>0</v>
      </c>
      <c r="AD246" s="212">
        <f t="shared" si="1015"/>
        <v>0</v>
      </c>
      <c r="AE246" s="213" t="e">
        <f t="shared" si="815"/>
        <v>#DIV/0!</v>
      </c>
      <c r="AF246" s="212">
        <f t="shared" si="1016"/>
        <v>0</v>
      </c>
      <c r="AG246" s="212">
        <f t="shared" si="1016"/>
        <v>0</v>
      </c>
      <c r="AH246" s="213" t="e">
        <f t="shared" si="818"/>
        <v>#DIV/0!</v>
      </c>
      <c r="AI246" s="210">
        <f>AI230+AI54+AI40</f>
        <v>0</v>
      </c>
      <c r="AJ246" s="212">
        <f>AJ230+AJ54+AJ40</f>
        <v>0</v>
      </c>
      <c r="AK246" s="278" t="e">
        <f t="shared" si="1006"/>
        <v>#DIV/0!</v>
      </c>
      <c r="AL246" s="212">
        <f t="shared" si="1017"/>
        <v>0</v>
      </c>
      <c r="AM246" s="212">
        <f t="shared" si="1017"/>
        <v>0</v>
      </c>
      <c r="AN246" s="213" t="e">
        <f t="shared" si="823"/>
        <v>#DIV/0!</v>
      </c>
      <c r="AO246" s="212">
        <f t="shared" si="1018"/>
        <v>0</v>
      </c>
      <c r="AP246" s="212">
        <f t="shared" si="1018"/>
        <v>0</v>
      </c>
      <c r="AQ246" s="390" t="e">
        <f t="shared" si="993"/>
        <v>#DIV/0!</v>
      </c>
      <c r="AR246" s="193"/>
    </row>
    <row r="247" spans="1:44" ht="46.5" customHeight="1" thickBot="1">
      <c r="A247" s="761"/>
      <c r="B247" s="711"/>
      <c r="C247" s="758"/>
      <c r="D247" s="220" t="s">
        <v>43</v>
      </c>
      <c r="E247" s="399">
        <f t="shared" si="930"/>
        <v>0</v>
      </c>
      <c r="F247" s="399">
        <f t="shared" si="931"/>
        <v>0</v>
      </c>
      <c r="G247" s="385" t="e">
        <f t="shared" si="842"/>
        <v>#DIV/0!</v>
      </c>
      <c r="H247" s="386">
        <f t="shared" si="1008"/>
        <v>0</v>
      </c>
      <c r="I247" s="386">
        <f t="shared" si="1008"/>
        <v>0</v>
      </c>
      <c r="J247" s="385" t="e">
        <f t="shared" si="1005"/>
        <v>#DIV/0!</v>
      </c>
      <c r="K247" s="386">
        <f t="shared" si="1009"/>
        <v>0</v>
      </c>
      <c r="L247" s="386">
        <f t="shared" si="1009"/>
        <v>0</v>
      </c>
      <c r="M247" s="385" t="e">
        <f t="shared" si="987"/>
        <v>#DIV/0!</v>
      </c>
      <c r="N247" s="386">
        <f t="shared" si="1010"/>
        <v>0</v>
      </c>
      <c r="O247" s="386">
        <f t="shared" si="1010"/>
        <v>0</v>
      </c>
      <c r="P247" s="385" t="e">
        <f t="shared" si="988"/>
        <v>#DIV/0!</v>
      </c>
      <c r="Q247" s="386">
        <f t="shared" si="1011"/>
        <v>0</v>
      </c>
      <c r="R247" s="386">
        <f t="shared" si="1011"/>
        <v>0</v>
      </c>
      <c r="S247" s="385" t="e">
        <f t="shared" si="989"/>
        <v>#DIV/0!</v>
      </c>
      <c r="T247" s="386">
        <f t="shared" si="1012"/>
        <v>0</v>
      </c>
      <c r="U247" s="386">
        <f t="shared" si="1012"/>
        <v>0</v>
      </c>
      <c r="V247" s="385" t="e">
        <f t="shared" si="990"/>
        <v>#DIV/0!</v>
      </c>
      <c r="W247" s="386">
        <f t="shared" si="1013"/>
        <v>0</v>
      </c>
      <c r="X247" s="386">
        <f t="shared" si="1013"/>
        <v>0</v>
      </c>
      <c r="Y247" s="385" t="e">
        <f t="shared" si="991"/>
        <v>#DIV/0!</v>
      </c>
      <c r="Z247" s="386">
        <f t="shared" si="1014"/>
        <v>0</v>
      </c>
      <c r="AA247" s="386">
        <f t="shared" si="1014"/>
        <v>0</v>
      </c>
      <c r="AB247" s="385" t="e">
        <f t="shared" si="794"/>
        <v>#DIV/0!</v>
      </c>
      <c r="AC247" s="386">
        <f t="shared" si="1015"/>
        <v>0</v>
      </c>
      <c r="AD247" s="386">
        <f t="shared" si="1015"/>
        <v>0</v>
      </c>
      <c r="AE247" s="385" t="e">
        <f t="shared" si="815"/>
        <v>#DIV/0!</v>
      </c>
      <c r="AF247" s="386">
        <f t="shared" si="1016"/>
        <v>0</v>
      </c>
      <c r="AG247" s="386">
        <f t="shared" si="1016"/>
        <v>0</v>
      </c>
      <c r="AH247" s="385" t="e">
        <f t="shared" si="818"/>
        <v>#DIV/0!</v>
      </c>
      <c r="AI247" s="387">
        <f>AI231+AI55+AI41</f>
        <v>0</v>
      </c>
      <c r="AJ247" s="386">
        <f>AJ231+AJ55+AJ41</f>
        <v>0</v>
      </c>
      <c r="AK247" s="405" t="e">
        <f t="shared" si="1006"/>
        <v>#DIV/0!</v>
      </c>
      <c r="AL247" s="386">
        <f t="shared" si="1017"/>
        <v>0</v>
      </c>
      <c r="AM247" s="386">
        <f t="shared" si="1017"/>
        <v>0</v>
      </c>
      <c r="AN247" s="385" t="e">
        <f t="shared" si="823"/>
        <v>#DIV/0!</v>
      </c>
      <c r="AO247" s="386">
        <f t="shared" si="1018"/>
        <v>0</v>
      </c>
      <c r="AP247" s="386">
        <f t="shared" si="1018"/>
        <v>0</v>
      </c>
      <c r="AQ247" s="556" t="e">
        <f t="shared" si="993"/>
        <v>#DIV/0!</v>
      </c>
      <c r="AR247" s="198"/>
    </row>
    <row r="248" spans="1:44" ht="63.75" customHeight="1">
      <c r="A248" s="665" t="s">
        <v>328</v>
      </c>
      <c r="B248" s="665"/>
      <c r="C248" s="665"/>
      <c r="D248" s="665"/>
      <c r="E248" s="665"/>
      <c r="F248" s="665"/>
      <c r="G248" s="665"/>
      <c r="H248" s="665"/>
      <c r="I248" s="665"/>
      <c r="J248" s="665"/>
      <c r="K248" s="665"/>
      <c r="L248" s="665"/>
      <c r="M248" s="665"/>
      <c r="N248" s="665"/>
      <c r="O248" s="665"/>
      <c r="P248" s="665"/>
      <c r="Q248" s="665"/>
      <c r="R248" s="665"/>
      <c r="S248" s="665"/>
      <c r="T248" s="665"/>
      <c r="U248" s="665"/>
      <c r="V248" s="665"/>
      <c r="W248" s="665"/>
      <c r="X248" s="665"/>
      <c r="Y248" s="665"/>
      <c r="Z248" s="665"/>
      <c r="AA248" s="665"/>
      <c r="AB248" s="665"/>
      <c r="AC248" s="665"/>
      <c r="AD248" s="665"/>
      <c r="AE248" s="665"/>
      <c r="AF248" s="665"/>
      <c r="AG248" s="665"/>
      <c r="AH248" s="665"/>
      <c r="AI248" s="665"/>
      <c r="AJ248" s="665"/>
      <c r="AK248" s="665"/>
      <c r="AL248" s="665"/>
      <c r="AM248" s="665"/>
      <c r="AN248" s="665"/>
      <c r="AO248" s="665"/>
      <c r="AP248" s="665"/>
      <c r="AQ248" s="665"/>
      <c r="AR248" s="665"/>
    </row>
    <row r="249" spans="1:44" ht="63.75" customHeight="1">
      <c r="A249" s="666" t="s">
        <v>330</v>
      </c>
      <c r="B249" s="666"/>
      <c r="C249" s="666"/>
      <c r="D249" s="666"/>
      <c r="E249" s="666"/>
      <c r="F249" s="666"/>
      <c r="G249" s="666"/>
      <c r="H249" s="666"/>
      <c r="I249" s="666"/>
      <c r="J249" s="666"/>
      <c r="K249" s="666"/>
      <c r="L249" s="666"/>
      <c r="M249" s="666"/>
      <c r="N249" s="666"/>
      <c r="O249" s="666"/>
      <c r="P249" s="666"/>
      <c r="Q249" s="666"/>
      <c r="R249" s="666"/>
      <c r="S249" s="666"/>
      <c r="T249" s="666"/>
      <c r="U249" s="666"/>
      <c r="V249" s="666"/>
      <c r="W249" s="666"/>
      <c r="X249" s="666"/>
      <c r="Y249" s="666"/>
      <c r="Z249" s="666"/>
      <c r="AA249" s="666"/>
      <c r="AB249" s="666"/>
      <c r="AC249" s="666"/>
      <c r="AD249" s="666"/>
      <c r="AE249" s="666"/>
      <c r="AF249" s="666"/>
      <c r="AG249" s="666"/>
      <c r="AH249" s="666"/>
      <c r="AI249" s="666"/>
      <c r="AJ249" s="666"/>
      <c r="AK249" s="666"/>
      <c r="AL249" s="666"/>
      <c r="AM249" s="666"/>
      <c r="AN249" s="666"/>
      <c r="AO249" s="666"/>
      <c r="AP249" s="666"/>
      <c r="AQ249" s="666"/>
      <c r="AR249" s="666"/>
    </row>
    <row r="250" spans="1:44" ht="63.75" customHeight="1">
      <c r="A250" s="152" t="s">
        <v>329</v>
      </c>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c r="AA250" s="152"/>
      <c r="AB250" s="152"/>
      <c r="AC250" s="152"/>
      <c r="AD250" s="152"/>
      <c r="AE250" s="152"/>
      <c r="AF250" s="152"/>
      <c r="AG250" s="152"/>
      <c r="AH250" s="152"/>
      <c r="AI250" s="152"/>
      <c r="AJ250" s="152"/>
      <c r="AK250" s="152"/>
      <c r="AL250" s="152"/>
      <c r="AM250" s="152"/>
      <c r="AN250" s="152"/>
      <c r="AO250" s="152"/>
      <c r="AP250" s="152"/>
      <c r="AQ250" s="152"/>
      <c r="AR250" s="152"/>
    </row>
    <row r="251" spans="1:44" ht="31.5" customHeight="1">
      <c r="A251" s="674" t="s">
        <v>6</v>
      </c>
      <c r="B251" s="679" t="s">
        <v>331</v>
      </c>
      <c r="C251" s="762" t="s">
        <v>332</v>
      </c>
      <c r="D251" s="166" t="s">
        <v>41</v>
      </c>
      <c r="E251" s="118"/>
      <c r="F251" s="118"/>
      <c r="G251" s="119"/>
      <c r="H251" s="118"/>
      <c r="I251" s="118"/>
      <c r="J251" s="119"/>
      <c r="K251" s="118"/>
      <c r="L251" s="118"/>
      <c r="M251" s="119"/>
      <c r="N251" s="118"/>
      <c r="O251" s="118"/>
      <c r="P251" s="119"/>
      <c r="Q251" s="118"/>
      <c r="R251" s="118"/>
      <c r="S251" s="119"/>
      <c r="T251" s="118"/>
      <c r="U251" s="118"/>
      <c r="V251" s="119"/>
      <c r="W251" s="118"/>
      <c r="X251" s="118"/>
      <c r="Y251" s="119"/>
      <c r="Z251" s="118"/>
      <c r="AA251" s="119"/>
      <c r="AB251" s="119"/>
      <c r="AC251" s="118"/>
      <c r="AD251" s="119"/>
      <c r="AE251" s="119"/>
      <c r="AF251" s="118"/>
      <c r="AG251" s="119"/>
      <c r="AH251" s="119"/>
      <c r="AI251" s="118"/>
      <c r="AJ251" s="119"/>
      <c r="AK251" s="119"/>
      <c r="AL251" s="118"/>
      <c r="AM251" s="119"/>
      <c r="AN251" s="119"/>
      <c r="AO251" s="119"/>
      <c r="AP251" s="119"/>
      <c r="AQ251" s="119"/>
      <c r="AR251" s="675"/>
    </row>
    <row r="252" spans="1:44" ht="45" customHeight="1">
      <c r="A252" s="674"/>
      <c r="B252" s="679"/>
      <c r="C252" s="762"/>
      <c r="D252" s="164" t="s">
        <v>37</v>
      </c>
      <c r="E252" s="117"/>
      <c r="F252" s="117"/>
      <c r="G252" s="122"/>
      <c r="H252" s="117"/>
      <c r="I252" s="117"/>
      <c r="J252" s="122"/>
      <c r="K252" s="117"/>
      <c r="L252" s="117"/>
      <c r="M252" s="122"/>
      <c r="N252" s="117"/>
      <c r="O252" s="117"/>
      <c r="P252" s="122"/>
      <c r="Q252" s="117"/>
      <c r="R252" s="117"/>
      <c r="S252" s="122"/>
      <c r="T252" s="117"/>
      <c r="U252" s="117"/>
      <c r="V252" s="122"/>
      <c r="W252" s="117"/>
      <c r="X252" s="117"/>
      <c r="Y252" s="122"/>
      <c r="Z252" s="117"/>
      <c r="AA252" s="122"/>
      <c r="AB252" s="122"/>
      <c r="AC252" s="117"/>
      <c r="AD252" s="122"/>
      <c r="AE252" s="122"/>
      <c r="AF252" s="117"/>
      <c r="AG252" s="122"/>
      <c r="AH252" s="122"/>
      <c r="AI252" s="117"/>
      <c r="AJ252" s="122"/>
      <c r="AK252" s="122"/>
      <c r="AL252" s="117"/>
      <c r="AM252" s="122"/>
      <c r="AN252" s="122"/>
      <c r="AO252" s="122"/>
      <c r="AP252" s="122"/>
      <c r="AQ252" s="122"/>
      <c r="AR252" s="675"/>
    </row>
    <row r="253" spans="1:44" ht="63.75" customHeight="1">
      <c r="A253" s="674"/>
      <c r="B253" s="679"/>
      <c r="C253" s="762"/>
      <c r="D253" s="165" t="s">
        <v>2</v>
      </c>
      <c r="E253" s="117"/>
      <c r="F253" s="117"/>
      <c r="G253" s="122"/>
      <c r="H253" s="764" t="s">
        <v>334</v>
      </c>
      <c r="I253" s="764"/>
      <c r="J253" s="764"/>
      <c r="K253" s="764"/>
      <c r="L253" s="764"/>
      <c r="M253" s="764"/>
      <c r="N253" s="764"/>
      <c r="O253" s="764"/>
      <c r="P253" s="764"/>
      <c r="Q253" s="764"/>
      <c r="R253" s="764"/>
      <c r="S253" s="764"/>
      <c r="T253" s="764"/>
      <c r="U253" s="764"/>
      <c r="V253" s="764"/>
      <c r="W253" s="764"/>
      <c r="X253" s="764"/>
      <c r="Y253" s="764"/>
      <c r="Z253" s="764"/>
      <c r="AA253" s="764"/>
      <c r="AB253" s="764"/>
      <c r="AC253" s="117"/>
      <c r="AD253" s="122"/>
      <c r="AE253" s="122"/>
      <c r="AF253" s="117"/>
      <c r="AG253" s="122"/>
      <c r="AH253" s="122"/>
      <c r="AI253" s="117"/>
      <c r="AJ253" s="122"/>
      <c r="AK253" s="122"/>
      <c r="AL253" s="117"/>
      <c r="AM253" s="122"/>
      <c r="AN253" s="122"/>
      <c r="AO253" s="122"/>
      <c r="AP253" s="122"/>
      <c r="AQ253" s="122"/>
      <c r="AR253" s="675"/>
    </row>
    <row r="254" spans="1:44" ht="27.75" customHeight="1">
      <c r="A254" s="674"/>
      <c r="B254" s="679"/>
      <c r="C254" s="762"/>
      <c r="D254" s="158" t="s">
        <v>285</v>
      </c>
      <c r="E254" s="117"/>
      <c r="F254" s="117"/>
      <c r="G254" s="122"/>
      <c r="H254" s="117"/>
      <c r="I254" s="117"/>
      <c r="J254" s="122"/>
      <c r="K254" s="117"/>
      <c r="L254" s="117"/>
      <c r="M254" s="122"/>
      <c r="N254" s="117"/>
      <c r="O254" s="117"/>
      <c r="P254" s="122"/>
      <c r="Q254" s="117"/>
      <c r="R254" s="117"/>
      <c r="S254" s="122"/>
      <c r="T254" s="117"/>
      <c r="U254" s="117"/>
      <c r="V254" s="122"/>
      <c r="W254" s="117"/>
      <c r="X254" s="117"/>
      <c r="Y254" s="122"/>
      <c r="Z254" s="117"/>
      <c r="AA254" s="122"/>
      <c r="AB254" s="122"/>
      <c r="AC254" s="117"/>
      <c r="AD254" s="122"/>
      <c r="AE254" s="122"/>
      <c r="AF254" s="117"/>
      <c r="AG254" s="122"/>
      <c r="AH254" s="122"/>
      <c r="AI254" s="117"/>
      <c r="AJ254" s="122"/>
      <c r="AK254" s="122"/>
      <c r="AL254" s="117"/>
      <c r="AM254" s="122"/>
      <c r="AN254" s="122"/>
      <c r="AO254" s="122"/>
      <c r="AP254" s="122"/>
      <c r="AQ254" s="122"/>
      <c r="AR254" s="675"/>
    </row>
    <row r="255" spans="1:44" ht="129" customHeight="1">
      <c r="A255" s="674"/>
      <c r="B255" s="679"/>
      <c r="C255" s="762"/>
      <c r="D255" s="158" t="s">
        <v>291</v>
      </c>
      <c r="E255" s="117"/>
      <c r="F255" s="117"/>
      <c r="G255" s="122"/>
      <c r="H255" s="117"/>
      <c r="I255" s="117"/>
      <c r="J255" s="122"/>
      <c r="K255" s="117"/>
      <c r="L255" s="117"/>
      <c r="M255" s="122"/>
      <c r="N255" s="117"/>
      <c r="O255" s="117"/>
      <c r="P255" s="122"/>
      <c r="Q255" s="117"/>
      <c r="R255" s="117"/>
      <c r="S255" s="122"/>
      <c r="T255" s="117"/>
      <c r="U255" s="117"/>
      <c r="V255" s="122"/>
      <c r="W255" s="117"/>
      <c r="X255" s="117"/>
      <c r="Y255" s="122"/>
      <c r="Z255" s="117"/>
      <c r="AA255" s="122"/>
      <c r="AB255" s="122"/>
      <c r="AC255" s="117"/>
      <c r="AD255" s="122"/>
      <c r="AE255" s="122"/>
      <c r="AF255" s="117"/>
      <c r="AG255" s="122"/>
      <c r="AH255" s="122"/>
      <c r="AI255" s="117"/>
      <c r="AJ255" s="122"/>
      <c r="AK255" s="122"/>
      <c r="AL255" s="117"/>
      <c r="AM255" s="122"/>
      <c r="AN255" s="122"/>
      <c r="AO255" s="122"/>
      <c r="AP255" s="122"/>
      <c r="AQ255" s="122"/>
      <c r="AR255" s="675"/>
    </row>
    <row r="256" spans="1:44" ht="39" customHeight="1">
      <c r="A256" s="674"/>
      <c r="B256" s="679"/>
      <c r="C256" s="762"/>
      <c r="D256" s="158" t="s">
        <v>286</v>
      </c>
      <c r="E256" s="117"/>
      <c r="F256" s="117"/>
      <c r="G256" s="122"/>
      <c r="H256" s="117"/>
      <c r="I256" s="117"/>
      <c r="J256" s="122"/>
      <c r="K256" s="117"/>
      <c r="L256" s="117"/>
      <c r="M256" s="122"/>
      <c r="N256" s="117"/>
      <c r="O256" s="117"/>
      <c r="P256" s="122"/>
      <c r="Q256" s="117"/>
      <c r="R256" s="117"/>
      <c r="S256" s="122"/>
      <c r="T256" s="117"/>
      <c r="U256" s="117"/>
      <c r="V256" s="122"/>
      <c r="W256" s="117"/>
      <c r="X256" s="117"/>
      <c r="Y256" s="122"/>
      <c r="Z256" s="117"/>
      <c r="AA256" s="122"/>
      <c r="AB256" s="122"/>
      <c r="AC256" s="117"/>
      <c r="AD256" s="122"/>
      <c r="AE256" s="122"/>
      <c r="AF256" s="117"/>
      <c r="AG256" s="122"/>
      <c r="AH256" s="122"/>
      <c r="AI256" s="117"/>
      <c r="AJ256" s="122"/>
      <c r="AK256" s="122"/>
      <c r="AL256" s="117"/>
      <c r="AM256" s="122"/>
      <c r="AN256" s="122"/>
      <c r="AO256" s="122"/>
      <c r="AP256" s="122"/>
      <c r="AQ256" s="122"/>
      <c r="AR256" s="675"/>
    </row>
    <row r="257" spans="1:44" ht="43.5" customHeight="1">
      <c r="A257" s="674"/>
      <c r="B257" s="679"/>
      <c r="C257" s="762"/>
      <c r="D257" s="163" t="s">
        <v>43</v>
      </c>
      <c r="E257" s="117"/>
      <c r="F257" s="117"/>
      <c r="G257" s="122"/>
      <c r="H257" s="117"/>
      <c r="I257" s="117"/>
      <c r="J257" s="122"/>
      <c r="K257" s="117"/>
      <c r="L257" s="117"/>
      <c r="M257" s="122"/>
      <c r="N257" s="117"/>
      <c r="O257" s="117"/>
      <c r="P257" s="122"/>
      <c r="Q257" s="117"/>
      <c r="R257" s="117"/>
      <c r="S257" s="122"/>
      <c r="T257" s="117"/>
      <c r="U257" s="117"/>
      <c r="V257" s="122"/>
      <c r="W257" s="117"/>
      <c r="X257" s="117"/>
      <c r="Y257" s="122"/>
      <c r="Z257" s="117"/>
      <c r="AA257" s="122"/>
      <c r="AB257" s="122"/>
      <c r="AC257" s="117"/>
      <c r="AD257" s="122"/>
      <c r="AE257" s="122"/>
      <c r="AF257" s="117"/>
      <c r="AG257" s="122"/>
      <c r="AH257" s="122"/>
      <c r="AI257" s="117"/>
      <c r="AJ257" s="122"/>
      <c r="AK257" s="122"/>
      <c r="AL257" s="117"/>
      <c r="AM257" s="122"/>
      <c r="AN257" s="122"/>
      <c r="AO257" s="122"/>
      <c r="AP257" s="122"/>
      <c r="AQ257" s="122"/>
      <c r="AR257" s="675"/>
    </row>
    <row r="258" spans="1:44" s="145" customFormat="1" ht="63.75" customHeight="1">
      <c r="A258" s="146" t="s">
        <v>337</v>
      </c>
      <c r="B258" s="153" t="s">
        <v>338</v>
      </c>
      <c r="C258" s="762"/>
      <c r="D258" s="150" t="s">
        <v>339</v>
      </c>
      <c r="E258" s="150"/>
      <c r="F258" s="150"/>
      <c r="G258" s="150"/>
      <c r="H258" s="150"/>
      <c r="I258" s="150"/>
      <c r="J258" s="150"/>
      <c r="K258" s="150"/>
      <c r="L258" s="150"/>
      <c r="M258" s="148"/>
      <c r="N258" s="148"/>
      <c r="O258" s="148"/>
      <c r="P258" s="148"/>
      <c r="Q258" s="148"/>
      <c r="R258" s="148"/>
      <c r="S258" s="148"/>
      <c r="T258" s="148"/>
      <c r="U258" s="148"/>
      <c r="V258" s="148"/>
      <c r="W258" s="148"/>
      <c r="X258" s="148"/>
      <c r="Y258" s="148"/>
      <c r="Z258" s="148"/>
      <c r="AA258" s="148"/>
      <c r="AB258" s="148"/>
      <c r="AC258" s="148"/>
      <c r="AD258" s="148"/>
      <c r="AE258" s="148"/>
      <c r="AF258" s="148"/>
      <c r="AG258" s="148"/>
      <c r="AH258" s="148"/>
      <c r="AI258" s="281"/>
      <c r="AJ258" s="148"/>
      <c r="AK258" s="148"/>
      <c r="AL258" s="148"/>
      <c r="AM258" s="148"/>
      <c r="AN258" s="148"/>
      <c r="AO258" s="148"/>
      <c r="AP258" s="148"/>
      <c r="AQ258" s="148"/>
      <c r="AR258" s="148"/>
    </row>
    <row r="259" spans="1:44" s="145" customFormat="1" ht="63.75" customHeight="1">
      <c r="A259" s="150" t="s">
        <v>340</v>
      </c>
      <c r="B259" s="154" t="s">
        <v>341</v>
      </c>
      <c r="C259" s="762"/>
      <c r="D259" s="150" t="s">
        <v>339</v>
      </c>
      <c r="E259" s="150"/>
      <c r="F259" s="150"/>
      <c r="G259" s="150"/>
      <c r="H259" s="150"/>
      <c r="I259" s="150"/>
      <c r="J259" s="150"/>
      <c r="K259" s="150"/>
      <c r="L259" s="150"/>
      <c r="M259" s="148"/>
      <c r="N259" s="148"/>
      <c r="O259" s="148"/>
      <c r="P259" s="148"/>
      <c r="Q259" s="148"/>
      <c r="R259" s="148"/>
      <c r="S259" s="148"/>
      <c r="T259" s="148"/>
      <c r="U259" s="148"/>
      <c r="V259" s="148"/>
      <c r="W259" s="148"/>
      <c r="X259" s="148"/>
      <c r="Y259" s="148"/>
      <c r="Z259" s="148"/>
      <c r="AA259" s="148"/>
      <c r="AB259" s="148"/>
      <c r="AC259" s="148"/>
      <c r="AD259" s="148"/>
      <c r="AE259" s="148"/>
      <c r="AF259" s="148"/>
      <c r="AG259" s="148"/>
      <c r="AH259" s="148"/>
      <c r="AI259" s="281"/>
      <c r="AJ259" s="148"/>
      <c r="AK259" s="148"/>
      <c r="AL259" s="148"/>
      <c r="AM259" s="148"/>
      <c r="AN259" s="148"/>
      <c r="AO259" s="148"/>
      <c r="AP259" s="148"/>
      <c r="AQ259" s="148"/>
      <c r="AR259" s="148"/>
    </row>
    <row r="260" spans="1:44" s="145" customFormat="1" ht="63.75" customHeight="1" thickBot="1">
      <c r="A260" s="302" t="s">
        <v>342</v>
      </c>
      <c r="B260" s="303" t="s">
        <v>343</v>
      </c>
      <c r="C260" s="763"/>
      <c r="D260" s="302" t="s">
        <v>339</v>
      </c>
      <c r="E260" s="302"/>
      <c r="F260" s="302"/>
      <c r="G260" s="302"/>
      <c r="H260" s="302"/>
      <c r="I260" s="302"/>
      <c r="J260" s="302"/>
      <c r="K260" s="302"/>
      <c r="L260" s="302"/>
      <c r="M260" s="304"/>
      <c r="N260" s="304"/>
      <c r="O260" s="304"/>
      <c r="P260" s="304"/>
      <c r="Q260" s="304"/>
      <c r="R260" s="304"/>
      <c r="S260" s="304"/>
      <c r="T260" s="304"/>
      <c r="U260" s="304"/>
      <c r="V260" s="304"/>
      <c r="W260" s="304"/>
      <c r="X260" s="304"/>
      <c r="Y260" s="304"/>
      <c r="Z260" s="304"/>
      <c r="AA260" s="304"/>
      <c r="AB260" s="304"/>
      <c r="AC260" s="304"/>
      <c r="AD260" s="304"/>
      <c r="AE260" s="304"/>
      <c r="AF260" s="304"/>
      <c r="AG260" s="304"/>
      <c r="AH260" s="304"/>
      <c r="AI260" s="305"/>
      <c r="AJ260" s="304"/>
      <c r="AK260" s="304"/>
      <c r="AL260" s="304"/>
      <c r="AM260" s="304"/>
      <c r="AN260" s="304"/>
      <c r="AO260" s="304"/>
      <c r="AP260" s="304"/>
      <c r="AQ260" s="304"/>
      <c r="AR260" s="304"/>
    </row>
    <row r="261" spans="1:44" ht="34.799999999999997">
      <c r="A261" s="676" t="s">
        <v>8</v>
      </c>
      <c r="B261" s="678" t="s">
        <v>345</v>
      </c>
      <c r="C261" s="671" t="s">
        <v>344</v>
      </c>
      <c r="D261" s="219" t="s">
        <v>41</v>
      </c>
      <c r="E261" s="261">
        <f>E262+E263+E264+E266+E267</f>
        <v>35174.199999999997</v>
      </c>
      <c r="F261" s="261">
        <f>F262+F263+F264+F266+F267</f>
        <v>0</v>
      </c>
      <c r="G261" s="261">
        <f>F261/E261</f>
        <v>0</v>
      </c>
      <c r="H261" s="306">
        <f>SUM(I261:N261)</f>
        <v>0</v>
      </c>
      <c r="I261" s="261"/>
      <c r="J261" s="262"/>
      <c r="K261" s="261"/>
      <c r="L261" s="261"/>
      <c r="M261" s="262"/>
      <c r="N261" s="261"/>
      <c r="O261" s="261"/>
      <c r="P261" s="262"/>
      <c r="Q261" s="261"/>
      <c r="R261" s="261"/>
      <c r="S261" s="262"/>
      <c r="T261" s="261"/>
      <c r="U261" s="261"/>
      <c r="V261" s="262"/>
      <c r="W261" s="261"/>
      <c r="X261" s="261"/>
      <c r="Y261" s="262"/>
      <c r="Z261" s="261"/>
      <c r="AA261" s="262"/>
      <c r="AB261" s="262"/>
      <c r="AC261" s="261"/>
      <c r="AD261" s="262"/>
      <c r="AE261" s="262"/>
      <c r="AF261" s="261"/>
      <c r="AG261" s="262"/>
      <c r="AH261" s="262"/>
      <c r="AI261" s="261">
        <f>AI262+AI263+AI264+AI266+AI267</f>
        <v>0</v>
      </c>
      <c r="AJ261" s="261">
        <f>AJ262+AJ263+AJ264+AJ266+AJ267</f>
        <v>0</v>
      </c>
      <c r="AK261" s="261" t="e">
        <f>AJ261/AI261</f>
        <v>#DIV/0!</v>
      </c>
      <c r="AL261" s="261">
        <f>AL262+AL263+AL264+AL266+AL267</f>
        <v>35174.199999999997</v>
      </c>
      <c r="AM261" s="261">
        <f>AM262+AM263+AM264+AM266+AM267</f>
        <v>0</v>
      </c>
      <c r="AN261" s="261">
        <f>AM261/AL261</f>
        <v>0</v>
      </c>
      <c r="AO261" s="261">
        <f>AO262+AO263+AO264+AO266+AO267</f>
        <v>0</v>
      </c>
      <c r="AP261" s="261">
        <f>AP262+AP263+AP264+AP266+AP267</f>
        <v>0</v>
      </c>
      <c r="AQ261" s="263" t="e">
        <f>AP261/AO261</f>
        <v>#DIV/0!</v>
      </c>
      <c r="AR261" s="275" t="s">
        <v>484</v>
      </c>
    </row>
    <row r="262" spans="1:44" ht="51" customHeight="1">
      <c r="A262" s="677"/>
      <c r="B262" s="679"/>
      <c r="C262" s="672"/>
      <c r="D262" s="123" t="s">
        <v>37</v>
      </c>
      <c r="E262" s="333">
        <f>AI262+AL262+AO262</f>
        <v>0</v>
      </c>
      <c r="F262" s="255">
        <f t="shared" ref="F262:F267" si="1019">AJ262+AM262+AP262</f>
        <v>0</v>
      </c>
      <c r="G262" s="255" t="e">
        <f>F262/E262</f>
        <v>#DIV/0!</v>
      </c>
      <c r="H262" s="257">
        <f t="shared" ref="H262:H267" si="1020">SUM(I262:N262)</f>
        <v>0</v>
      </c>
      <c r="I262" s="255"/>
      <c r="J262" s="209"/>
      <c r="K262" s="255"/>
      <c r="L262" s="255"/>
      <c r="M262" s="209"/>
      <c r="N262" s="255"/>
      <c r="O262" s="255"/>
      <c r="P262" s="209"/>
      <c r="Q262" s="255"/>
      <c r="R262" s="255"/>
      <c r="S262" s="209"/>
      <c r="T262" s="255"/>
      <c r="U262" s="255"/>
      <c r="V262" s="209"/>
      <c r="W262" s="255"/>
      <c r="X262" s="255"/>
      <c r="Y262" s="209"/>
      <c r="Z262" s="255"/>
      <c r="AA262" s="209"/>
      <c r="AB262" s="209"/>
      <c r="AC262" s="255"/>
      <c r="AD262" s="209"/>
      <c r="AE262" s="209"/>
      <c r="AF262" s="255"/>
      <c r="AG262" s="209"/>
      <c r="AH262" s="209"/>
      <c r="AI262" s="285">
        <f>AI270+AI276+AI283+AI290</f>
        <v>0</v>
      </c>
      <c r="AJ262" s="285">
        <f>AJ270+AJ276+AJ283+AJ290</f>
        <v>0</v>
      </c>
      <c r="AK262" s="209" t="e">
        <f>AJ262/AI262</f>
        <v>#DIV/0!</v>
      </c>
      <c r="AL262" s="285">
        <f>AL270+AL276+AL283+AL290</f>
        <v>0</v>
      </c>
      <c r="AM262" s="285">
        <f>AM270+AM276+AM283+AM290</f>
        <v>0</v>
      </c>
      <c r="AN262" s="209" t="e">
        <f>AM262/AL262</f>
        <v>#DIV/0!</v>
      </c>
      <c r="AO262" s="285">
        <f>AO270+AO276+AO283+AO290</f>
        <v>0</v>
      </c>
      <c r="AP262" s="285">
        <f>AP270+AP276+AP283+AP290</f>
        <v>0</v>
      </c>
      <c r="AQ262" s="122" t="e">
        <f>AP262/AO262</f>
        <v>#DIV/0!</v>
      </c>
      <c r="AR262" s="244"/>
    </row>
    <row r="263" spans="1:44" ht="63.75" customHeight="1">
      <c r="A263" s="677"/>
      <c r="B263" s="679"/>
      <c r="C263" s="672"/>
      <c r="D263" s="147" t="s">
        <v>2</v>
      </c>
      <c r="E263" s="333">
        <f t="shared" ref="E263:E267" si="1021">AI263+AL263+AO263</f>
        <v>0</v>
      </c>
      <c r="F263" s="255">
        <f t="shared" si="1019"/>
        <v>0</v>
      </c>
      <c r="G263" s="255" t="e">
        <f t="shared" ref="G263:G267" si="1022">F263/E263</f>
        <v>#DIV/0!</v>
      </c>
      <c r="H263" s="257">
        <f t="shared" si="1020"/>
        <v>0</v>
      </c>
      <c r="I263" s="255"/>
      <c r="J263" s="209"/>
      <c r="K263" s="255"/>
      <c r="L263" s="255"/>
      <c r="M263" s="209"/>
      <c r="N263" s="255"/>
      <c r="O263" s="255"/>
      <c r="P263" s="209"/>
      <c r="Q263" s="255"/>
      <c r="R263" s="255"/>
      <c r="S263" s="209"/>
      <c r="T263" s="255"/>
      <c r="U263" s="255"/>
      <c r="V263" s="209"/>
      <c r="W263" s="255"/>
      <c r="X263" s="255"/>
      <c r="Y263" s="209"/>
      <c r="Z263" s="255"/>
      <c r="AA263" s="209"/>
      <c r="AB263" s="209"/>
      <c r="AC263" s="255"/>
      <c r="AD263" s="209"/>
      <c r="AE263" s="209"/>
      <c r="AF263" s="255"/>
      <c r="AG263" s="209"/>
      <c r="AH263" s="209"/>
      <c r="AI263" s="285">
        <v>0</v>
      </c>
      <c r="AJ263" s="285">
        <f t="shared" ref="AI263:AJ265" si="1023">AJ271+AJ277+AJ284+AJ291</f>
        <v>0</v>
      </c>
      <c r="AK263" s="209" t="e">
        <f t="shared" ref="AK263:AK267" si="1024">AJ263/AI263</f>
        <v>#DIV/0!</v>
      </c>
      <c r="AL263" s="285">
        <v>0</v>
      </c>
      <c r="AM263" s="285">
        <f t="shared" ref="AM263" si="1025">AM271+AM277+AM284+AM291</f>
        <v>0</v>
      </c>
      <c r="AN263" s="209" t="e">
        <f t="shared" ref="AN263:AN267" si="1026">AM263/AL263</f>
        <v>#DIV/0!</v>
      </c>
      <c r="AO263" s="285">
        <v>0</v>
      </c>
      <c r="AP263" s="285"/>
      <c r="AQ263" s="122" t="e">
        <f t="shared" ref="AQ263:AQ267" si="1027">AP263/AO263</f>
        <v>#DIV/0!</v>
      </c>
      <c r="AR263" s="244"/>
    </row>
    <row r="264" spans="1:44" ht="31.5" customHeight="1">
      <c r="A264" s="677"/>
      <c r="B264" s="679"/>
      <c r="C264" s="672"/>
      <c r="D264" s="258" t="s">
        <v>285</v>
      </c>
      <c r="E264" s="333">
        <f>AL264</f>
        <v>35174.199999999997</v>
      </c>
      <c r="F264" s="255"/>
      <c r="G264" s="255">
        <v>0</v>
      </c>
      <c r="H264" s="257">
        <f t="shared" si="1020"/>
        <v>0</v>
      </c>
      <c r="I264" s="255"/>
      <c r="J264" s="209"/>
      <c r="K264" s="255"/>
      <c r="L264" s="255"/>
      <c r="M264" s="209"/>
      <c r="N264" s="255"/>
      <c r="O264" s="255"/>
      <c r="P264" s="209"/>
      <c r="Q264" s="255"/>
      <c r="R264" s="255"/>
      <c r="S264" s="209"/>
      <c r="T264" s="255"/>
      <c r="U264" s="255"/>
      <c r="V264" s="209"/>
      <c r="W264" s="255"/>
      <c r="X264" s="255"/>
      <c r="Y264" s="209"/>
      <c r="Z264" s="255"/>
      <c r="AA264" s="209"/>
      <c r="AB264" s="209"/>
      <c r="AC264" s="255"/>
      <c r="AD264" s="209"/>
      <c r="AE264" s="209"/>
      <c r="AF264" s="255"/>
      <c r="AG264" s="209"/>
      <c r="AH264" s="209"/>
      <c r="AI264" s="285">
        <f>AI271+AI278+AI285+AI292</f>
        <v>0</v>
      </c>
      <c r="AJ264" s="285">
        <f t="shared" si="1023"/>
        <v>0</v>
      </c>
      <c r="AK264" s="209" t="e">
        <f t="shared" si="1024"/>
        <v>#DIV/0!</v>
      </c>
      <c r="AL264" s="285">
        <f>AL271+AL285+AL292</f>
        <v>35174.199999999997</v>
      </c>
      <c r="AM264" s="285">
        <f t="shared" ref="AM264" si="1028">AM272+AM278+AM285+AM292</f>
        <v>0</v>
      </c>
      <c r="AN264" s="501">
        <v>0</v>
      </c>
      <c r="AO264" s="285">
        <v>0</v>
      </c>
      <c r="AP264" s="285">
        <f>AP271+AP285+AP292</f>
        <v>0</v>
      </c>
      <c r="AQ264" s="297" t="e">
        <f t="shared" si="1027"/>
        <v>#DIV/0!</v>
      </c>
      <c r="AR264" s="244"/>
    </row>
    <row r="265" spans="1:44" ht="93.75" customHeight="1">
      <c r="A265" s="677"/>
      <c r="B265" s="679"/>
      <c r="C265" s="672"/>
      <c r="D265" s="258" t="s">
        <v>291</v>
      </c>
      <c r="E265" s="333">
        <f t="shared" si="1021"/>
        <v>0</v>
      </c>
      <c r="F265" s="255">
        <f>AJ265+AM265+AP265</f>
        <v>0</v>
      </c>
      <c r="G265" s="255" t="e">
        <f t="shared" si="1022"/>
        <v>#DIV/0!</v>
      </c>
      <c r="H265" s="257">
        <f t="shared" si="1020"/>
        <v>0</v>
      </c>
      <c r="I265" s="255"/>
      <c r="J265" s="209"/>
      <c r="K265" s="255"/>
      <c r="L265" s="255"/>
      <c r="M265" s="209"/>
      <c r="N265" s="255"/>
      <c r="O265" s="255"/>
      <c r="P265" s="209"/>
      <c r="Q265" s="255"/>
      <c r="R265" s="255"/>
      <c r="S265" s="209"/>
      <c r="T265" s="255"/>
      <c r="U265" s="255"/>
      <c r="V265" s="209"/>
      <c r="W265" s="255"/>
      <c r="X265" s="255"/>
      <c r="Y265" s="209"/>
      <c r="Z265" s="255"/>
      <c r="AA265" s="209"/>
      <c r="AB265" s="209"/>
      <c r="AC265" s="255"/>
      <c r="AD265" s="209"/>
      <c r="AE265" s="209"/>
      <c r="AF265" s="255"/>
      <c r="AG265" s="209"/>
      <c r="AH265" s="209"/>
      <c r="AI265" s="285">
        <f t="shared" si="1023"/>
        <v>0</v>
      </c>
      <c r="AJ265" s="285">
        <f t="shared" si="1023"/>
        <v>0</v>
      </c>
      <c r="AK265" s="209" t="e">
        <f t="shared" si="1024"/>
        <v>#DIV/0!</v>
      </c>
      <c r="AL265" s="285">
        <f t="shared" ref="AL265:AM265" si="1029">AL273+AL279+AL286+AL293</f>
        <v>0</v>
      </c>
      <c r="AM265" s="285">
        <f t="shared" si="1029"/>
        <v>0</v>
      </c>
      <c r="AN265" s="209" t="e">
        <f t="shared" si="1026"/>
        <v>#DIV/0!</v>
      </c>
      <c r="AO265" s="285">
        <f t="shared" ref="AO265" si="1030">AO273+AO279+AO286+AO293</f>
        <v>0</v>
      </c>
      <c r="AP265" s="285">
        <f t="shared" ref="AP265" si="1031">AP273+AP279+AP286+AP293</f>
        <v>0</v>
      </c>
      <c r="AQ265" s="297" t="e">
        <f t="shared" si="1027"/>
        <v>#DIV/0!</v>
      </c>
      <c r="AR265" s="244"/>
    </row>
    <row r="266" spans="1:44" ht="35.25" customHeight="1">
      <c r="A266" s="677"/>
      <c r="B266" s="679"/>
      <c r="C266" s="672"/>
      <c r="D266" s="258" t="s">
        <v>286</v>
      </c>
      <c r="E266" s="333">
        <f t="shared" si="1021"/>
        <v>0</v>
      </c>
      <c r="F266" s="255">
        <f t="shared" si="1019"/>
        <v>0</v>
      </c>
      <c r="G266" s="255" t="e">
        <f t="shared" si="1022"/>
        <v>#DIV/0!</v>
      </c>
      <c r="H266" s="257">
        <f t="shared" si="1020"/>
        <v>0</v>
      </c>
      <c r="I266" s="255"/>
      <c r="J266" s="209"/>
      <c r="K266" s="255"/>
      <c r="L266" s="255"/>
      <c r="M266" s="209"/>
      <c r="N266" s="255"/>
      <c r="O266" s="255"/>
      <c r="P266" s="209"/>
      <c r="Q266" s="255"/>
      <c r="R266" s="255"/>
      <c r="S266" s="209"/>
      <c r="T266" s="255"/>
      <c r="U266" s="255"/>
      <c r="V266" s="209"/>
      <c r="W266" s="255"/>
      <c r="X266" s="255"/>
      <c r="Y266" s="209"/>
      <c r="Z266" s="255"/>
      <c r="AA266" s="209"/>
      <c r="AB266" s="209"/>
      <c r="AC266" s="255"/>
      <c r="AD266" s="209"/>
      <c r="AE266" s="209"/>
      <c r="AF266" s="255"/>
      <c r="AG266" s="209"/>
      <c r="AH266" s="209"/>
      <c r="AI266" s="285">
        <v>0</v>
      </c>
      <c r="AJ266" s="285">
        <v>0</v>
      </c>
      <c r="AK266" s="209" t="e">
        <f t="shared" si="1024"/>
        <v>#DIV/0!</v>
      </c>
      <c r="AL266" s="285">
        <f t="shared" ref="AL266:AM266" si="1032">AL274+AL280+AL287+AL294</f>
        <v>0</v>
      </c>
      <c r="AM266" s="285">
        <f t="shared" si="1032"/>
        <v>0</v>
      </c>
      <c r="AN266" s="209" t="e">
        <f t="shared" si="1026"/>
        <v>#DIV/0!</v>
      </c>
      <c r="AO266" s="285">
        <v>0</v>
      </c>
      <c r="AP266" s="285">
        <f t="shared" ref="AP266" si="1033">AP274+AP280+AP287+AP294</f>
        <v>0</v>
      </c>
      <c r="AQ266" s="297" t="e">
        <f t="shared" si="1027"/>
        <v>#DIV/0!</v>
      </c>
      <c r="AR266" s="244"/>
    </row>
    <row r="267" spans="1:44" ht="43.5" customHeight="1" thickBot="1">
      <c r="A267" s="743"/>
      <c r="B267" s="744"/>
      <c r="C267" s="673"/>
      <c r="D267" s="195" t="s">
        <v>43</v>
      </c>
      <c r="E267" s="337">
        <f t="shared" si="1021"/>
        <v>0</v>
      </c>
      <c r="F267" s="338">
        <f t="shared" si="1019"/>
        <v>0</v>
      </c>
      <c r="G267" s="338" t="e">
        <f t="shared" si="1022"/>
        <v>#DIV/0!</v>
      </c>
      <c r="H267" s="307">
        <f t="shared" si="1020"/>
        <v>0</v>
      </c>
      <c r="I267" s="338"/>
      <c r="J267" s="339"/>
      <c r="K267" s="338"/>
      <c r="L267" s="338"/>
      <c r="M267" s="339"/>
      <c r="N267" s="338"/>
      <c r="O267" s="338"/>
      <c r="P267" s="339"/>
      <c r="Q267" s="338"/>
      <c r="R267" s="338"/>
      <c r="S267" s="339"/>
      <c r="T267" s="338"/>
      <c r="U267" s="338"/>
      <c r="V267" s="339"/>
      <c r="W267" s="338"/>
      <c r="X267" s="338"/>
      <c r="Y267" s="339"/>
      <c r="Z267" s="338"/>
      <c r="AA267" s="339"/>
      <c r="AB267" s="339"/>
      <c r="AC267" s="338"/>
      <c r="AD267" s="339"/>
      <c r="AE267" s="339"/>
      <c r="AF267" s="338"/>
      <c r="AG267" s="339"/>
      <c r="AH267" s="339"/>
      <c r="AI267" s="340">
        <v>0</v>
      </c>
      <c r="AJ267" s="340">
        <v>0</v>
      </c>
      <c r="AK267" s="339" t="e">
        <f t="shared" si="1024"/>
        <v>#DIV/0!</v>
      </c>
      <c r="AL267" s="340">
        <f t="shared" ref="AL267:AM267" si="1034">AL275+AL281+AL288+AL295</f>
        <v>0</v>
      </c>
      <c r="AM267" s="340">
        <f t="shared" si="1034"/>
        <v>0</v>
      </c>
      <c r="AN267" s="339" t="e">
        <f t="shared" si="1026"/>
        <v>#DIV/0!</v>
      </c>
      <c r="AO267" s="340">
        <v>0</v>
      </c>
      <c r="AP267" s="340"/>
      <c r="AQ267" s="308" t="e">
        <f t="shared" si="1027"/>
        <v>#DIV/0!</v>
      </c>
      <c r="AR267" s="245"/>
    </row>
    <row r="268" spans="1:44" ht="37.5" customHeight="1">
      <c r="A268" s="737" t="s">
        <v>346</v>
      </c>
      <c r="B268" s="739" t="s">
        <v>347</v>
      </c>
      <c r="C268" s="680" t="s">
        <v>344</v>
      </c>
      <c r="D268" s="272" t="s">
        <v>41</v>
      </c>
      <c r="E268" s="277">
        <f>E269+E270+E271+E273+E274</f>
        <v>35174.199999999997</v>
      </c>
      <c r="F268" s="277">
        <f>F269+F270+F271+F273+F274</f>
        <v>0</v>
      </c>
      <c r="G268" s="277">
        <f>F268/E268</f>
        <v>0</v>
      </c>
      <c r="H268" s="277"/>
      <c r="I268" s="277"/>
      <c r="J268" s="341"/>
      <c r="K268" s="277"/>
      <c r="L268" s="277"/>
      <c r="M268" s="341"/>
      <c r="N268" s="277"/>
      <c r="O268" s="277"/>
      <c r="P268" s="341"/>
      <c r="Q268" s="277"/>
      <c r="R268" s="277"/>
      <c r="S268" s="341"/>
      <c r="T268" s="277"/>
      <c r="U268" s="277"/>
      <c r="V268" s="341"/>
      <c r="W268" s="277"/>
      <c r="X268" s="277"/>
      <c r="Y268" s="341"/>
      <c r="Z268" s="277"/>
      <c r="AA268" s="341"/>
      <c r="AB268" s="341"/>
      <c r="AC268" s="277"/>
      <c r="AD268" s="341"/>
      <c r="AE268" s="341"/>
      <c r="AF268" s="277"/>
      <c r="AG268" s="341"/>
      <c r="AH268" s="341"/>
      <c r="AI268" s="277">
        <f>AI269+AI270+AI271+AI273+AI274</f>
        <v>0</v>
      </c>
      <c r="AJ268" s="277">
        <f>AJ269+AJ270+AJ271+AJ273+AJ274</f>
        <v>0</v>
      </c>
      <c r="AK268" s="277" t="e">
        <f>AJ268/AI268</f>
        <v>#DIV/0!</v>
      </c>
      <c r="AL268" s="277">
        <f>AL269+AL270+AL271+AL273+AL274</f>
        <v>35174.199999999997</v>
      </c>
      <c r="AM268" s="277">
        <f>AM269+AM270+AM271+AM273+AM274</f>
        <v>0</v>
      </c>
      <c r="AN268" s="341"/>
      <c r="AO268" s="277">
        <f>AO269+AO270+AO271+AO273+AO274</f>
        <v>0</v>
      </c>
      <c r="AP268" s="277">
        <f>AP269+AP270+AP271+AP273+AP274</f>
        <v>0</v>
      </c>
      <c r="AQ268" s="345" t="e">
        <f>AP268/AO268</f>
        <v>#DIV/0!</v>
      </c>
      <c r="AR268" s="200" t="s">
        <v>446</v>
      </c>
    </row>
    <row r="269" spans="1:44" ht="45" customHeight="1">
      <c r="A269" s="738"/>
      <c r="B269" s="740"/>
      <c r="C269" s="681"/>
      <c r="D269" s="298" t="s">
        <v>37</v>
      </c>
      <c r="E269" s="288">
        <f>AI269+AL269+AO269</f>
        <v>0</v>
      </c>
      <c r="F269" s="285">
        <f t="shared" ref="F269:F274" si="1035">AJ269+AM269+AP269</f>
        <v>0</v>
      </c>
      <c r="G269" s="285" t="e">
        <f t="shared" ref="G269:G274" si="1036">F269/E269</f>
        <v>#DIV/0!</v>
      </c>
      <c r="H269" s="285"/>
      <c r="I269" s="285"/>
      <c r="J269" s="342"/>
      <c r="K269" s="285"/>
      <c r="L269" s="285"/>
      <c r="M269" s="342"/>
      <c r="N269" s="285"/>
      <c r="O269" s="285"/>
      <c r="P269" s="342"/>
      <c r="Q269" s="285"/>
      <c r="R269" s="285"/>
      <c r="S269" s="342"/>
      <c r="T269" s="285"/>
      <c r="U269" s="285"/>
      <c r="V269" s="342"/>
      <c r="W269" s="285"/>
      <c r="X269" s="285"/>
      <c r="Y269" s="342"/>
      <c r="Z269" s="285"/>
      <c r="AA269" s="342"/>
      <c r="AB269" s="342"/>
      <c r="AC269" s="285"/>
      <c r="AD269" s="342"/>
      <c r="AE269" s="342"/>
      <c r="AF269" s="285"/>
      <c r="AG269" s="342"/>
      <c r="AH269" s="342"/>
      <c r="AI269" s="285">
        <v>0</v>
      </c>
      <c r="AJ269" s="285">
        <f>AJ277+AJ283+AJ290+AJ297</f>
        <v>0</v>
      </c>
      <c r="AK269" s="285" t="e">
        <f t="shared" ref="AK269:AK274" si="1037">AJ269/AI269</f>
        <v>#DIV/0!</v>
      </c>
      <c r="AL269" s="285">
        <v>0</v>
      </c>
      <c r="AM269" s="285">
        <v>0</v>
      </c>
      <c r="AN269" s="285" t="e">
        <f>AM269/AL269</f>
        <v>#DIV/0!</v>
      </c>
      <c r="AO269" s="285">
        <v>0</v>
      </c>
      <c r="AP269" s="285"/>
      <c r="AQ269" s="285" t="e">
        <f t="shared" ref="AQ269:AQ274" si="1038">AP269/AO269</f>
        <v>#DIV/0!</v>
      </c>
      <c r="AR269" s="244"/>
    </row>
    <row r="270" spans="1:44" ht="63.75" customHeight="1">
      <c r="A270" s="738"/>
      <c r="B270" s="740"/>
      <c r="C270" s="681"/>
      <c r="D270" s="299" t="s">
        <v>2</v>
      </c>
      <c r="E270" s="288">
        <f t="shared" ref="E270:E274" si="1039">AI270+AL270+AO270</f>
        <v>0</v>
      </c>
      <c r="F270" s="285">
        <f t="shared" si="1035"/>
        <v>0</v>
      </c>
      <c r="G270" s="285" t="e">
        <f t="shared" si="1036"/>
        <v>#DIV/0!</v>
      </c>
      <c r="H270" s="285"/>
      <c r="I270" s="285"/>
      <c r="J270" s="342"/>
      <c r="K270" s="285"/>
      <c r="L270" s="285"/>
      <c r="M270" s="342"/>
      <c r="N270" s="285"/>
      <c r="O270" s="285"/>
      <c r="P270" s="342"/>
      <c r="Q270" s="285"/>
      <c r="R270" s="285"/>
      <c r="S270" s="342"/>
      <c r="T270" s="285"/>
      <c r="U270" s="285"/>
      <c r="V270" s="342"/>
      <c r="W270" s="285"/>
      <c r="X270" s="285"/>
      <c r="Y270" s="342"/>
      <c r="Z270" s="285"/>
      <c r="AA270" s="342"/>
      <c r="AB270" s="342"/>
      <c r="AC270" s="285"/>
      <c r="AD270" s="342"/>
      <c r="AE270" s="342"/>
      <c r="AF270" s="285"/>
      <c r="AG270" s="342"/>
      <c r="AH270" s="342"/>
      <c r="AI270" s="285">
        <v>0</v>
      </c>
      <c r="AJ270" s="285">
        <f>AJ278+AJ284+AJ291+AJ298</f>
        <v>0</v>
      </c>
      <c r="AK270" s="285" t="e">
        <f t="shared" si="1037"/>
        <v>#DIV/0!</v>
      </c>
      <c r="AL270" s="285">
        <v>0</v>
      </c>
      <c r="AM270" s="285">
        <v>0</v>
      </c>
      <c r="AN270" s="285" t="e">
        <f t="shared" ref="AN270:AN274" si="1040">AM270/AL270</f>
        <v>#DIV/0!</v>
      </c>
      <c r="AO270" s="285">
        <v>0</v>
      </c>
      <c r="AP270" s="285"/>
      <c r="AQ270" s="285" t="e">
        <f t="shared" si="1038"/>
        <v>#DIV/0!</v>
      </c>
      <c r="AR270" s="244"/>
    </row>
    <row r="271" spans="1:44" ht="35.25" customHeight="1">
      <c r="A271" s="738"/>
      <c r="B271" s="740"/>
      <c r="C271" s="681"/>
      <c r="D271" s="300" t="s">
        <v>285</v>
      </c>
      <c r="E271" s="288">
        <v>35174.199999999997</v>
      </c>
      <c r="F271" s="285">
        <f t="shared" si="1035"/>
        <v>0</v>
      </c>
      <c r="G271" s="285">
        <f t="shared" si="1036"/>
        <v>0</v>
      </c>
      <c r="H271" s="285"/>
      <c r="I271" s="285"/>
      <c r="J271" s="342"/>
      <c r="K271" s="285"/>
      <c r="L271" s="285"/>
      <c r="M271" s="342"/>
      <c r="N271" s="285"/>
      <c r="O271" s="285"/>
      <c r="P271" s="342"/>
      <c r="Q271" s="285"/>
      <c r="R271" s="285"/>
      <c r="S271" s="342"/>
      <c r="T271" s="285"/>
      <c r="U271" s="285"/>
      <c r="V271" s="342"/>
      <c r="W271" s="285"/>
      <c r="X271" s="285"/>
      <c r="Y271" s="342"/>
      <c r="Z271" s="285"/>
      <c r="AA271" s="342"/>
      <c r="AB271" s="342"/>
      <c r="AC271" s="285"/>
      <c r="AD271" s="342"/>
      <c r="AE271" s="342"/>
      <c r="AF271" s="285"/>
      <c r="AG271" s="342"/>
      <c r="AH271" s="342"/>
      <c r="AI271" s="285">
        <v>0</v>
      </c>
      <c r="AJ271" s="285">
        <v>0</v>
      </c>
      <c r="AK271" s="285" t="e">
        <f t="shared" si="1037"/>
        <v>#DIV/0!</v>
      </c>
      <c r="AL271" s="288">
        <v>35174.199999999997</v>
      </c>
      <c r="AM271" s="285">
        <v>0</v>
      </c>
      <c r="AN271" s="285">
        <f t="shared" si="1040"/>
        <v>0</v>
      </c>
      <c r="AO271" s="285">
        <v>0</v>
      </c>
      <c r="AP271" s="285"/>
      <c r="AQ271" s="285" t="e">
        <f t="shared" si="1038"/>
        <v>#DIV/0!</v>
      </c>
      <c r="AR271" s="244"/>
    </row>
    <row r="272" spans="1:44" ht="87.75" customHeight="1">
      <c r="A272" s="738"/>
      <c r="B272" s="740"/>
      <c r="C272" s="681"/>
      <c r="D272" s="300" t="s">
        <v>291</v>
      </c>
      <c r="E272" s="288">
        <f t="shared" si="1039"/>
        <v>0</v>
      </c>
      <c r="F272" s="285">
        <f t="shared" si="1035"/>
        <v>0</v>
      </c>
      <c r="G272" s="285" t="e">
        <f t="shared" si="1036"/>
        <v>#DIV/0!</v>
      </c>
      <c r="H272" s="285"/>
      <c r="I272" s="285"/>
      <c r="J272" s="342"/>
      <c r="K272" s="285"/>
      <c r="L272" s="285"/>
      <c r="M272" s="342"/>
      <c r="N272" s="285"/>
      <c r="O272" s="285"/>
      <c r="P272" s="342"/>
      <c r="Q272" s="285"/>
      <c r="R272" s="285"/>
      <c r="S272" s="342"/>
      <c r="T272" s="285"/>
      <c r="U272" s="285"/>
      <c r="V272" s="342"/>
      <c r="W272" s="285"/>
      <c r="X272" s="285"/>
      <c r="Y272" s="342"/>
      <c r="Z272" s="285"/>
      <c r="AA272" s="342"/>
      <c r="AB272" s="342"/>
      <c r="AC272" s="285"/>
      <c r="AD272" s="342"/>
      <c r="AE272" s="342"/>
      <c r="AF272" s="285"/>
      <c r="AG272" s="342"/>
      <c r="AH272" s="342"/>
      <c r="AI272" s="285">
        <v>0</v>
      </c>
      <c r="AJ272" s="285">
        <f>AJ280+AJ286+AJ293+AJ300</f>
        <v>0</v>
      </c>
      <c r="AK272" s="285" t="e">
        <f t="shared" si="1037"/>
        <v>#DIV/0!</v>
      </c>
      <c r="AL272" s="285">
        <v>0</v>
      </c>
      <c r="AM272" s="285">
        <v>0</v>
      </c>
      <c r="AN272" s="285" t="e">
        <f t="shared" si="1040"/>
        <v>#DIV/0!</v>
      </c>
      <c r="AO272" s="285">
        <v>0</v>
      </c>
      <c r="AP272" s="285"/>
      <c r="AQ272" s="285" t="e">
        <f t="shared" si="1038"/>
        <v>#DIV/0!</v>
      </c>
      <c r="AR272" s="244"/>
    </row>
    <row r="273" spans="1:44" ht="30" customHeight="1">
      <c r="A273" s="738"/>
      <c r="B273" s="740"/>
      <c r="C273" s="681"/>
      <c r="D273" s="300" t="s">
        <v>286</v>
      </c>
      <c r="E273" s="288">
        <f t="shared" si="1039"/>
        <v>0</v>
      </c>
      <c r="F273" s="285">
        <f t="shared" si="1035"/>
        <v>0</v>
      </c>
      <c r="G273" s="285" t="e">
        <f t="shared" si="1036"/>
        <v>#DIV/0!</v>
      </c>
      <c r="H273" s="285"/>
      <c r="I273" s="285"/>
      <c r="J273" s="342"/>
      <c r="K273" s="285"/>
      <c r="L273" s="285"/>
      <c r="M273" s="342"/>
      <c r="N273" s="285"/>
      <c r="O273" s="285"/>
      <c r="P273" s="342"/>
      <c r="Q273" s="285"/>
      <c r="R273" s="285"/>
      <c r="S273" s="342"/>
      <c r="T273" s="285"/>
      <c r="U273" s="285"/>
      <c r="V273" s="342"/>
      <c r="W273" s="285"/>
      <c r="X273" s="285"/>
      <c r="Y273" s="342"/>
      <c r="Z273" s="285"/>
      <c r="AA273" s="342"/>
      <c r="AB273" s="342"/>
      <c r="AC273" s="285"/>
      <c r="AD273" s="342"/>
      <c r="AE273" s="342"/>
      <c r="AF273" s="285"/>
      <c r="AG273" s="342"/>
      <c r="AH273" s="342"/>
      <c r="AI273" s="285">
        <v>0</v>
      </c>
      <c r="AJ273" s="285">
        <v>0</v>
      </c>
      <c r="AK273" s="285" t="e">
        <f t="shared" si="1037"/>
        <v>#DIV/0!</v>
      </c>
      <c r="AL273" s="285">
        <v>0</v>
      </c>
      <c r="AM273" s="285">
        <v>0</v>
      </c>
      <c r="AN273" s="285" t="e">
        <f t="shared" si="1040"/>
        <v>#DIV/0!</v>
      </c>
      <c r="AO273" s="285">
        <v>0</v>
      </c>
      <c r="AP273" s="285"/>
      <c r="AQ273" s="285" t="e">
        <f t="shared" si="1038"/>
        <v>#DIV/0!</v>
      </c>
      <c r="AR273" s="244"/>
    </row>
    <row r="274" spans="1:44" ht="45" customHeight="1" thickBot="1">
      <c r="A274" s="741"/>
      <c r="B274" s="742"/>
      <c r="C274" s="683"/>
      <c r="D274" s="309" t="s">
        <v>43</v>
      </c>
      <c r="E274" s="343">
        <f t="shared" si="1039"/>
        <v>0</v>
      </c>
      <c r="F274" s="340">
        <f t="shared" si="1035"/>
        <v>0</v>
      </c>
      <c r="G274" s="340" t="e">
        <f t="shared" si="1036"/>
        <v>#DIV/0!</v>
      </c>
      <c r="H274" s="340"/>
      <c r="I274" s="340"/>
      <c r="J274" s="344"/>
      <c r="K274" s="340"/>
      <c r="L274" s="340"/>
      <c r="M274" s="344"/>
      <c r="N274" s="340"/>
      <c r="O274" s="340"/>
      <c r="P274" s="344"/>
      <c r="Q274" s="340"/>
      <c r="R274" s="340"/>
      <c r="S274" s="344"/>
      <c r="T274" s="340"/>
      <c r="U274" s="340"/>
      <c r="V274" s="344"/>
      <c r="W274" s="340"/>
      <c r="X274" s="340"/>
      <c r="Y274" s="344"/>
      <c r="Z274" s="340"/>
      <c r="AA274" s="344"/>
      <c r="AB274" s="344"/>
      <c r="AC274" s="340"/>
      <c r="AD274" s="344"/>
      <c r="AE274" s="344"/>
      <c r="AF274" s="340"/>
      <c r="AG274" s="344"/>
      <c r="AH274" s="344"/>
      <c r="AI274" s="340">
        <v>0</v>
      </c>
      <c r="AJ274" s="340">
        <v>0</v>
      </c>
      <c r="AK274" s="340" t="e">
        <f t="shared" si="1037"/>
        <v>#DIV/0!</v>
      </c>
      <c r="AL274" s="340">
        <v>0</v>
      </c>
      <c r="AM274" s="340">
        <v>0</v>
      </c>
      <c r="AN274" s="340" t="e">
        <f t="shared" si="1040"/>
        <v>#DIV/0!</v>
      </c>
      <c r="AO274" s="340">
        <v>0</v>
      </c>
      <c r="AP274" s="340"/>
      <c r="AQ274" s="340" t="e">
        <f t="shared" si="1038"/>
        <v>#DIV/0!</v>
      </c>
      <c r="AR274" s="245"/>
    </row>
    <row r="275" spans="1:44" ht="43.5" hidden="1" customHeight="1">
      <c r="A275" s="737" t="s">
        <v>348</v>
      </c>
      <c r="B275" s="739" t="s">
        <v>349</v>
      </c>
      <c r="C275" s="680" t="s">
        <v>344</v>
      </c>
      <c r="D275" s="272" t="s">
        <v>41</v>
      </c>
      <c r="E275" s="267">
        <f>E276+E277+E278+E280+E281</f>
        <v>0</v>
      </c>
      <c r="F275" s="267">
        <f>F276+F277+F278+F280+F281</f>
        <v>0</v>
      </c>
      <c r="G275" s="273"/>
      <c r="H275" s="267"/>
      <c r="I275" s="267"/>
      <c r="J275" s="273"/>
      <c r="K275" s="267"/>
      <c r="L275" s="267"/>
      <c r="M275" s="273"/>
      <c r="N275" s="267"/>
      <c r="O275" s="267"/>
      <c r="P275" s="273"/>
      <c r="Q275" s="267"/>
      <c r="R275" s="267"/>
      <c r="S275" s="273"/>
      <c r="T275" s="267"/>
      <c r="U275" s="267"/>
      <c r="V275" s="273"/>
      <c r="W275" s="267"/>
      <c r="X275" s="267"/>
      <c r="Y275" s="273"/>
      <c r="Z275" s="267"/>
      <c r="AA275" s="273"/>
      <c r="AB275" s="273"/>
      <c r="AC275" s="267"/>
      <c r="AD275" s="273"/>
      <c r="AE275" s="273"/>
      <c r="AF275" s="267"/>
      <c r="AG275" s="273"/>
      <c r="AH275" s="273"/>
      <c r="AI275" s="267">
        <f>AI276+AI277+AI278+AI280+AI281</f>
        <v>0</v>
      </c>
      <c r="AJ275" s="267">
        <f>AJ276+AJ277+AJ278+AJ280+AJ281</f>
        <v>0</v>
      </c>
      <c r="AK275" s="273"/>
      <c r="AL275" s="267">
        <f>AL276+AL277+AL278+AL280+AL281</f>
        <v>0</v>
      </c>
      <c r="AM275" s="267">
        <f>AM276+AM277+AM278+AM280+AM281</f>
        <v>0</v>
      </c>
      <c r="AN275" s="273"/>
      <c r="AO275" s="267">
        <f>AO276+AO277+AO278+AO280+AO281</f>
        <v>0</v>
      </c>
      <c r="AP275" s="267">
        <f>AP276+AP277+AP278+AP280+AP281</f>
        <v>0</v>
      </c>
      <c r="AQ275" s="273"/>
      <c r="AR275" s="310" t="s">
        <v>445</v>
      </c>
    </row>
    <row r="276" spans="1:44" ht="42.75" hidden="1" customHeight="1">
      <c r="A276" s="738"/>
      <c r="B276" s="740"/>
      <c r="C276" s="681"/>
      <c r="D276" s="123" t="s">
        <v>37</v>
      </c>
      <c r="E276" s="118">
        <f>AI276+AL276+AO276</f>
        <v>0</v>
      </c>
      <c r="F276" s="117">
        <f t="shared" ref="F276:F281" si="1041">AJ276+AM276+AP276</f>
        <v>0</v>
      </c>
      <c r="G276" s="117" t="e">
        <f>F276/E276</f>
        <v>#DIV/0!</v>
      </c>
      <c r="H276" s="117"/>
      <c r="I276" s="117"/>
      <c r="J276" s="122"/>
      <c r="K276" s="117"/>
      <c r="L276" s="117"/>
      <c r="M276" s="122"/>
      <c r="N276" s="117"/>
      <c r="O276" s="117"/>
      <c r="P276" s="122"/>
      <c r="Q276" s="117"/>
      <c r="R276" s="117"/>
      <c r="S276" s="122"/>
      <c r="T276" s="117"/>
      <c r="U276" s="117"/>
      <c r="V276" s="122"/>
      <c r="W276" s="117"/>
      <c r="X276" s="117"/>
      <c r="Y276" s="122"/>
      <c r="Z276" s="117"/>
      <c r="AA276" s="122"/>
      <c r="AB276" s="122"/>
      <c r="AC276" s="117"/>
      <c r="AD276" s="122"/>
      <c r="AE276" s="122"/>
      <c r="AF276" s="117"/>
      <c r="AG276" s="122"/>
      <c r="AH276" s="122"/>
      <c r="AI276" s="149">
        <v>0</v>
      </c>
      <c r="AJ276" s="149">
        <f>AJ284+AJ290+AJ297+AJ304</f>
        <v>0</v>
      </c>
      <c r="AK276" s="117" t="e">
        <f>AJ276/AI276</f>
        <v>#DIV/0!</v>
      </c>
      <c r="AL276" s="149">
        <v>0</v>
      </c>
      <c r="AM276" s="149">
        <v>0</v>
      </c>
      <c r="AN276" s="117" t="e">
        <f>AM276/AL276</f>
        <v>#DIV/0!</v>
      </c>
      <c r="AO276" s="149">
        <v>0</v>
      </c>
      <c r="AP276" s="149"/>
      <c r="AQ276" s="117" t="e">
        <f>AP276/AO276</f>
        <v>#DIV/0!</v>
      </c>
      <c r="AR276" s="311"/>
    </row>
    <row r="277" spans="1:44" ht="63.75" hidden="1" customHeight="1">
      <c r="A277" s="738"/>
      <c r="B277" s="740"/>
      <c r="C277" s="681"/>
      <c r="D277" s="147" t="s">
        <v>2</v>
      </c>
      <c r="E277" s="118">
        <f t="shared" ref="E277:E281" si="1042">AI277+AL277+AO277</f>
        <v>0</v>
      </c>
      <c r="F277" s="117">
        <f t="shared" si="1041"/>
        <v>0</v>
      </c>
      <c r="G277" s="117" t="e">
        <f t="shared" ref="G277:G281" si="1043">F277/E277</f>
        <v>#DIV/0!</v>
      </c>
      <c r="H277" s="117"/>
      <c r="I277" s="117"/>
      <c r="J277" s="122"/>
      <c r="K277" s="117"/>
      <c r="L277" s="117"/>
      <c r="M277" s="122"/>
      <c r="N277" s="117"/>
      <c r="O277" s="117"/>
      <c r="P277" s="122"/>
      <c r="Q277" s="117"/>
      <c r="R277" s="117"/>
      <c r="S277" s="122"/>
      <c r="T277" s="117"/>
      <c r="U277" s="117"/>
      <c r="V277" s="122"/>
      <c r="W277" s="117"/>
      <c r="X277" s="117"/>
      <c r="Y277" s="122"/>
      <c r="Z277" s="117"/>
      <c r="AA277" s="122"/>
      <c r="AB277" s="122"/>
      <c r="AC277" s="117"/>
      <c r="AD277" s="122"/>
      <c r="AE277" s="122"/>
      <c r="AF277" s="117"/>
      <c r="AG277" s="122"/>
      <c r="AH277" s="122"/>
      <c r="AI277" s="149">
        <v>0</v>
      </c>
      <c r="AJ277" s="149">
        <f>AJ285+AJ291+AJ298+AJ305</f>
        <v>0</v>
      </c>
      <c r="AK277" s="117" t="e">
        <f t="shared" ref="AK277:AK281" si="1044">AJ277/AI277</f>
        <v>#DIV/0!</v>
      </c>
      <c r="AL277" s="149">
        <v>0</v>
      </c>
      <c r="AM277" s="149">
        <v>0</v>
      </c>
      <c r="AN277" s="117" t="e">
        <f t="shared" ref="AN277:AN281" si="1045">AM277/AL277</f>
        <v>#DIV/0!</v>
      </c>
      <c r="AO277" s="149">
        <v>0</v>
      </c>
      <c r="AP277" s="149"/>
      <c r="AQ277" s="117" t="e">
        <f t="shared" ref="AQ277:AQ281" si="1046">AP277/AO277</f>
        <v>#DIV/0!</v>
      </c>
      <c r="AR277" s="311"/>
    </row>
    <row r="278" spans="1:44" ht="36" hidden="1" customHeight="1">
      <c r="A278" s="738"/>
      <c r="B278" s="740"/>
      <c r="C278" s="681"/>
      <c r="D278" s="258" t="s">
        <v>285</v>
      </c>
      <c r="E278" s="118">
        <f t="shared" si="1042"/>
        <v>0</v>
      </c>
      <c r="F278" s="117">
        <f t="shared" si="1041"/>
        <v>0</v>
      </c>
      <c r="G278" s="117" t="e">
        <f t="shared" si="1043"/>
        <v>#DIV/0!</v>
      </c>
      <c r="H278" s="117"/>
      <c r="I278" s="117"/>
      <c r="J278" s="122"/>
      <c r="K278" s="117"/>
      <c r="L278" s="117"/>
      <c r="M278" s="122"/>
      <c r="N278" s="117"/>
      <c r="O278" s="117"/>
      <c r="P278" s="122"/>
      <c r="Q278" s="117"/>
      <c r="R278" s="117"/>
      <c r="S278" s="122"/>
      <c r="T278" s="117"/>
      <c r="U278" s="117"/>
      <c r="V278" s="122"/>
      <c r="W278" s="117"/>
      <c r="X278" s="117"/>
      <c r="Y278" s="122"/>
      <c r="Z278" s="117"/>
      <c r="AA278" s="122"/>
      <c r="AB278" s="122"/>
      <c r="AC278" s="117"/>
      <c r="AD278" s="122"/>
      <c r="AE278" s="122"/>
      <c r="AF278" s="117"/>
      <c r="AG278" s="122"/>
      <c r="AH278" s="122"/>
      <c r="AI278" s="149">
        <v>0</v>
      </c>
      <c r="AJ278" s="149">
        <v>0</v>
      </c>
      <c r="AK278" s="117" t="e">
        <f t="shared" si="1044"/>
        <v>#DIV/0!</v>
      </c>
      <c r="AL278" s="149">
        <v>0</v>
      </c>
      <c r="AM278" s="149">
        <v>0</v>
      </c>
      <c r="AN278" s="117" t="e">
        <f t="shared" si="1045"/>
        <v>#DIV/0!</v>
      </c>
      <c r="AO278" s="149">
        <v>0</v>
      </c>
      <c r="AP278" s="149"/>
      <c r="AQ278" s="117" t="e">
        <f t="shared" si="1046"/>
        <v>#DIV/0!</v>
      </c>
      <c r="AR278" s="311"/>
    </row>
    <row r="279" spans="1:44" ht="90.75" hidden="1" customHeight="1">
      <c r="A279" s="738"/>
      <c r="B279" s="740"/>
      <c r="C279" s="681"/>
      <c r="D279" s="258" t="s">
        <v>291</v>
      </c>
      <c r="E279" s="118">
        <f t="shared" si="1042"/>
        <v>0</v>
      </c>
      <c r="F279" s="117">
        <f t="shared" si="1041"/>
        <v>0</v>
      </c>
      <c r="G279" s="117" t="e">
        <f t="shared" si="1043"/>
        <v>#DIV/0!</v>
      </c>
      <c r="H279" s="117"/>
      <c r="I279" s="117"/>
      <c r="J279" s="122"/>
      <c r="K279" s="117"/>
      <c r="L279" s="117"/>
      <c r="M279" s="122"/>
      <c r="N279" s="117"/>
      <c r="O279" s="117"/>
      <c r="P279" s="122"/>
      <c r="Q279" s="117"/>
      <c r="R279" s="117"/>
      <c r="S279" s="122"/>
      <c r="T279" s="117"/>
      <c r="U279" s="117"/>
      <c r="V279" s="122"/>
      <c r="W279" s="117"/>
      <c r="X279" s="117"/>
      <c r="Y279" s="122"/>
      <c r="Z279" s="117"/>
      <c r="AA279" s="122"/>
      <c r="AB279" s="122"/>
      <c r="AC279" s="117"/>
      <c r="AD279" s="122"/>
      <c r="AE279" s="122"/>
      <c r="AF279" s="117"/>
      <c r="AG279" s="122"/>
      <c r="AH279" s="122"/>
      <c r="AI279" s="149">
        <v>0</v>
      </c>
      <c r="AJ279" s="149">
        <v>0</v>
      </c>
      <c r="AK279" s="117" t="e">
        <f t="shared" si="1044"/>
        <v>#DIV/0!</v>
      </c>
      <c r="AL279" s="149">
        <v>0</v>
      </c>
      <c r="AM279" s="149">
        <v>0</v>
      </c>
      <c r="AN279" s="117" t="e">
        <f t="shared" si="1045"/>
        <v>#DIV/0!</v>
      </c>
      <c r="AO279" s="149">
        <v>0</v>
      </c>
      <c r="AP279" s="149"/>
      <c r="AQ279" s="117" t="e">
        <f t="shared" si="1046"/>
        <v>#DIV/0!</v>
      </c>
      <c r="AR279" s="311"/>
    </row>
    <row r="280" spans="1:44" ht="25.5" hidden="1" customHeight="1">
      <c r="A280" s="738"/>
      <c r="B280" s="740"/>
      <c r="C280" s="681"/>
      <c r="D280" s="258" t="s">
        <v>286</v>
      </c>
      <c r="E280" s="118">
        <f t="shared" si="1042"/>
        <v>0</v>
      </c>
      <c r="F280" s="117">
        <f t="shared" si="1041"/>
        <v>0</v>
      </c>
      <c r="G280" s="117" t="e">
        <f t="shared" si="1043"/>
        <v>#DIV/0!</v>
      </c>
      <c r="H280" s="117"/>
      <c r="I280" s="117"/>
      <c r="J280" s="122"/>
      <c r="K280" s="117"/>
      <c r="L280" s="117"/>
      <c r="M280" s="122"/>
      <c r="N280" s="117"/>
      <c r="O280" s="117"/>
      <c r="P280" s="122"/>
      <c r="Q280" s="117"/>
      <c r="R280" s="117"/>
      <c r="S280" s="122"/>
      <c r="T280" s="117"/>
      <c r="U280" s="117"/>
      <c r="V280" s="122"/>
      <c r="W280" s="117"/>
      <c r="X280" s="117"/>
      <c r="Y280" s="122"/>
      <c r="Z280" s="117"/>
      <c r="AA280" s="122"/>
      <c r="AB280" s="122"/>
      <c r="AC280" s="117"/>
      <c r="AD280" s="122"/>
      <c r="AE280" s="122"/>
      <c r="AF280" s="117"/>
      <c r="AG280" s="122"/>
      <c r="AH280" s="122"/>
      <c r="AI280" s="149">
        <v>0</v>
      </c>
      <c r="AJ280" s="149">
        <f>AJ288+AJ294+AJ301+AJ308</f>
        <v>0</v>
      </c>
      <c r="AK280" s="117" t="e">
        <f t="shared" si="1044"/>
        <v>#DIV/0!</v>
      </c>
      <c r="AL280" s="149">
        <v>0</v>
      </c>
      <c r="AM280" s="149">
        <v>0</v>
      </c>
      <c r="AN280" s="117" t="e">
        <f t="shared" si="1045"/>
        <v>#DIV/0!</v>
      </c>
      <c r="AO280" s="149">
        <v>0</v>
      </c>
      <c r="AP280" s="149"/>
      <c r="AQ280" s="117" t="e">
        <f t="shared" si="1046"/>
        <v>#DIV/0!</v>
      </c>
      <c r="AR280" s="311"/>
    </row>
    <row r="281" spans="1:44" ht="39" hidden="1" customHeight="1" thickBot="1">
      <c r="A281" s="741"/>
      <c r="B281" s="742"/>
      <c r="C281" s="683"/>
      <c r="D281" s="195" t="s">
        <v>43</v>
      </c>
      <c r="E281" s="332">
        <f t="shared" si="1042"/>
        <v>0</v>
      </c>
      <c r="F281" s="196">
        <f t="shared" si="1041"/>
        <v>0</v>
      </c>
      <c r="G281" s="196" t="e">
        <f t="shared" si="1043"/>
        <v>#DIV/0!</v>
      </c>
      <c r="H281" s="196"/>
      <c r="I281" s="196"/>
      <c r="J281" s="197"/>
      <c r="K281" s="196"/>
      <c r="L281" s="196"/>
      <c r="M281" s="197"/>
      <c r="N281" s="196"/>
      <c r="O281" s="196"/>
      <c r="P281" s="197"/>
      <c r="Q281" s="196"/>
      <c r="R281" s="196"/>
      <c r="S281" s="197"/>
      <c r="T281" s="196"/>
      <c r="U281" s="196"/>
      <c r="V281" s="197"/>
      <c r="W281" s="196"/>
      <c r="X281" s="196"/>
      <c r="Y281" s="197"/>
      <c r="Z281" s="196"/>
      <c r="AA281" s="197"/>
      <c r="AB281" s="197"/>
      <c r="AC281" s="196"/>
      <c r="AD281" s="197"/>
      <c r="AE281" s="197"/>
      <c r="AF281" s="196"/>
      <c r="AG281" s="197"/>
      <c r="AH281" s="197"/>
      <c r="AI281" s="232">
        <v>0</v>
      </c>
      <c r="AJ281" s="232">
        <v>0</v>
      </c>
      <c r="AK281" s="196" t="e">
        <f t="shared" si="1044"/>
        <v>#DIV/0!</v>
      </c>
      <c r="AL281" s="232">
        <v>0</v>
      </c>
      <c r="AM281" s="232">
        <v>0</v>
      </c>
      <c r="AN281" s="196" t="e">
        <f t="shared" si="1045"/>
        <v>#DIV/0!</v>
      </c>
      <c r="AO281" s="232">
        <v>0</v>
      </c>
      <c r="AP281" s="232"/>
      <c r="AQ281" s="196" t="e">
        <f t="shared" si="1046"/>
        <v>#DIV/0!</v>
      </c>
      <c r="AR281" s="312"/>
    </row>
    <row r="282" spans="1:44" ht="46.5" hidden="1" customHeight="1">
      <c r="A282" s="737" t="s">
        <v>350</v>
      </c>
      <c r="B282" s="739" t="s">
        <v>351</v>
      </c>
      <c r="C282" s="680" t="s">
        <v>344</v>
      </c>
      <c r="D282" s="272" t="s">
        <v>41</v>
      </c>
      <c r="E282" s="277">
        <f>E283+E284+E285+E287+E288</f>
        <v>0</v>
      </c>
      <c r="F282" s="277">
        <f>F283+F284+F285+F287+F288</f>
        <v>0</v>
      </c>
      <c r="G282" s="277" t="e">
        <f>F282/E282</f>
        <v>#DIV/0!</v>
      </c>
      <c r="H282" s="277"/>
      <c r="I282" s="277"/>
      <c r="J282" s="341"/>
      <c r="K282" s="277"/>
      <c r="L282" s="277"/>
      <c r="M282" s="341"/>
      <c r="N282" s="277"/>
      <c r="O282" s="277"/>
      <c r="P282" s="341"/>
      <c r="Q282" s="277"/>
      <c r="R282" s="277"/>
      <c r="S282" s="341"/>
      <c r="T282" s="277"/>
      <c r="U282" s="277"/>
      <c r="V282" s="341"/>
      <c r="W282" s="277"/>
      <c r="X282" s="277"/>
      <c r="Y282" s="341"/>
      <c r="Z282" s="277"/>
      <c r="AA282" s="341"/>
      <c r="AB282" s="341"/>
      <c r="AC282" s="277"/>
      <c r="AD282" s="341"/>
      <c r="AE282" s="341"/>
      <c r="AF282" s="277"/>
      <c r="AG282" s="341"/>
      <c r="AH282" s="341"/>
      <c r="AI282" s="277">
        <f>AI283+AI284+AI285+AI287+AI288</f>
        <v>0</v>
      </c>
      <c r="AJ282" s="277">
        <f>AJ283+AJ284+AJ285+AJ287+AJ288</f>
        <v>0</v>
      </c>
      <c r="AK282" s="277" t="e">
        <f>AJ282/AI282</f>
        <v>#DIV/0!</v>
      </c>
      <c r="AL282" s="277">
        <f>AL283+AL284+AL285+AL287+AL288</f>
        <v>0</v>
      </c>
      <c r="AM282" s="277">
        <f>AM283+AM284+AM285+AM287+AM288</f>
        <v>0</v>
      </c>
      <c r="AN282" s="277" t="e">
        <f>AM282/AL282</f>
        <v>#DIV/0!</v>
      </c>
      <c r="AO282" s="277">
        <f>AO283+AO284+AO285+AO287+AO288</f>
        <v>0</v>
      </c>
      <c r="AP282" s="277">
        <f>AP283+AP284+AP285+AP287+AP288</f>
        <v>0</v>
      </c>
      <c r="AQ282" s="277" t="e">
        <f>AP282/AO282</f>
        <v>#DIV/0!</v>
      </c>
      <c r="AR282" s="310"/>
    </row>
    <row r="283" spans="1:44" ht="41.25" hidden="1" customHeight="1">
      <c r="A283" s="738"/>
      <c r="B283" s="740"/>
      <c r="C283" s="681"/>
      <c r="D283" s="123" t="s">
        <v>37</v>
      </c>
      <c r="E283" s="255">
        <f>AI283+AL283+AO283</f>
        <v>0</v>
      </c>
      <c r="F283" s="255">
        <f t="shared" ref="F283:F288" si="1047">AJ283+AM283+AP283</f>
        <v>0</v>
      </c>
      <c r="G283" s="255" t="e">
        <f t="shared" ref="G283:G288" si="1048">F283/E283</f>
        <v>#DIV/0!</v>
      </c>
      <c r="H283" s="255"/>
      <c r="I283" s="255"/>
      <c r="J283" s="209"/>
      <c r="K283" s="255"/>
      <c r="L283" s="255"/>
      <c r="M283" s="209"/>
      <c r="N283" s="255"/>
      <c r="O283" s="255"/>
      <c r="P283" s="209"/>
      <c r="Q283" s="255"/>
      <c r="R283" s="255"/>
      <c r="S283" s="209"/>
      <c r="T283" s="255"/>
      <c r="U283" s="255"/>
      <c r="V283" s="209"/>
      <c r="W283" s="255"/>
      <c r="X283" s="255"/>
      <c r="Y283" s="209"/>
      <c r="Z283" s="255"/>
      <c r="AA283" s="209"/>
      <c r="AB283" s="209"/>
      <c r="AC283" s="255"/>
      <c r="AD283" s="209"/>
      <c r="AE283" s="209"/>
      <c r="AF283" s="255"/>
      <c r="AG283" s="209"/>
      <c r="AH283" s="209"/>
      <c r="AI283" s="285">
        <v>0</v>
      </c>
      <c r="AJ283" s="285"/>
      <c r="AK283" s="255" t="e">
        <f t="shared" ref="AK283:AK288" si="1049">AJ283/AI283</f>
        <v>#DIV/0!</v>
      </c>
      <c r="AL283" s="285">
        <v>0</v>
      </c>
      <c r="AM283" s="285">
        <v>0</v>
      </c>
      <c r="AN283" s="255" t="e">
        <f t="shared" ref="AN283:AN288" si="1050">AM283/AL283</f>
        <v>#DIV/0!</v>
      </c>
      <c r="AO283" s="285">
        <v>0</v>
      </c>
      <c r="AP283" s="285"/>
      <c r="AQ283" s="255" t="e">
        <f t="shared" ref="AQ283:AQ288" si="1051">AP283/AO283</f>
        <v>#DIV/0!</v>
      </c>
      <c r="AR283" s="259"/>
    </row>
    <row r="284" spans="1:44" ht="63.75" hidden="1" customHeight="1">
      <c r="A284" s="738"/>
      <c r="B284" s="740"/>
      <c r="C284" s="681"/>
      <c r="D284" s="147" t="s">
        <v>2</v>
      </c>
      <c r="E284" s="255">
        <f t="shared" ref="E284:E288" si="1052">AI284+AL284+AO284</f>
        <v>0</v>
      </c>
      <c r="F284" s="255">
        <f t="shared" si="1047"/>
        <v>0</v>
      </c>
      <c r="G284" s="255" t="e">
        <f t="shared" si="1048"/>
        <v>#DIV/0!</v>
      </c>
      <c r="H284" s="255"/>
      <c r="I284" s="255"/>
      <c r="J284" s="209"/>
      <c r="K284" s="255"/>
      <c r="L284" s="255"/>
      <c r="M284" s="209"/>
      <c r="N284" s="255"/>
      <c r="O284" s="255"/>
      <c r="P284" s="209"/>
      <c r="Q284" s="255"/>
      <c r="R284" s="255"/>
      <c r="S284" s="209"/>
      <c r="T284" s="255"/>
      <c r="U284" s="255"/>
      <c r="V284" s="209"/>
      <c r="W284" s="255"/>
      <c r="X284" s="255"/>
      <c r="Y284" s="209"/>
      <c r="Z284" s="255"/>
      <c r="AA284" s="209"/>
      <c r="AB284" s="209"/>
      <c r="AC284" s="255"/>
      <c r="AD284" s="209"/>
      <c r="AE284" s="209"/>
      <c r="AF284" s="255"/>
      <c r="AG284" s="209"/>
      <c r="AH284" s="209"/>
      <c r="AI284" s="285">
        <v>0</v>
      </c>
      <c r="AJ284" s="285"/>
      <c r="AK284" s="255" t="e">
        <f t="shared" si="1049"/>
        <v>#DIV/0!</v>
      </c>
      <c r="AL284" s="285">
        <v>0</v>
      </c>
      <c r="AM284" s="285">
        <v>0</v>
      </c>
      <c r="AN284" s="255" t="e">
        <f t="shared" si="1050"/>
        <v>#DIV/0!</v>
      </c>
      <c r="AO284" s="285">
        <v>0</v>
      </c>
      <c r="AP284" s="285"/>
      <c r="AQ284" s="255" t="e">
        <f t="shared" si="1051"/>
        <v>#DIV/0!</v>
      </c>
      <c r="AR284" s="311"/>
    </row>
    <row r="285" spans="1:44" ht="42.75" hidden="1" customHeight="1">
      <c r="A285" s="738"/>
      <c r="B285" s="740"/>
      <c r="C285" s="681"/>
      <c r="D285" s="258" t="s">
        <v>285</v>
      </c>
      <c r="E285" s="333">
        <f t="shared" si="1052"/>
        <v>0</v>
      </c>
      <c r="F285" s="255">
        <f t="shared" si="1047"/>
        <v>0</v>
      </c>
      <c r="G285" s="255" t="e">
        <f t="shared" si="1048"/>
        <v>#DIV/0!</v>
      </c>
      <c r="H285" s="255"/>
      <c r="I285" s="255"/>
      <c r="J285" s="209"/>
      <c r="K285" s="255"/>
      <c r="L285" s="255"/>
      <c r="M285" s="209"/>
      <c r="N285" s="255"/>
      <c r="O285" s="255"/>
      <c r="P285" s="209"/>
      <c r="Q285" s="255"/>
      <c r="R285" s="255"/>
      <c r="S285" s="209"/>
      <c r="T285" s="255"/>
      <c r="U285" s="255"/>
      <c r="V285" s="209"/>
      <c r="W285" s="255"/>
      <c r="X285" s="255"/>
      <c r="Y285" s="209"/>
      <c r="Z285" s="255"/>
      <c r="AA285" s="209"/>
      <c r="AB285" s="209"/>
      <c r="AC285" s="255"/>
      <c r="AD285" s="209"/>
      <c r="AE285" s="209"/>
      <c r="AF285" s="255"/>
      <c r="AG285" s="209"/>
      <c r="AH285" s="209"/>
      <c r="AI285" s="285">
        <v>0</v>
      </c>
      <c r="AJ285" s="285"/>
      <c r="AK285" s="255" t="e">
        <f t="shared" si="1049"/>
        <v>#DIV/0!</v>
      </c>
      <c r="AL285" s="285"/>
      <c r="AM285" s="285">
        <v>0</v>
      </c>
      <c r="AN285" s="255" t="e">
        <f t="shared" si="1050"/>
        <v>#DIV/0!</v>
      </c>
      <c r="AO285" s="285"/>
      <c r="AP285" s="285"/>
      <c r="AQ285" s="255" t="e">
        <f t="shared" si="1051"/>
        <v>#DIV/0!</v>
      </c>
      <c r="AR285" s="259"/>
    </row>
    <row r="286" spans="1:44" ht="90" hidden="1" customHeight="1">
      <c r="A286" s="738"/>
      <c r="B286" s="740"/>
      <c r="C286" s="681"/>
      <c r="D286" s="258" t="s">
        <v>291</v>
      </c>
      <c r="E286" s="255">
        <f t="shared" si="1052"/>
        <v>0</v>
      </c>
      <c r="F286" s="255">
        <f t="shared" si="1047"/>
        <v>0</v>
      </c>
      <c r="G286" s="255" t="e">
        <f t="shared" si="1048"/>
        <v>#DIV/0!</v>
      </c>
      <c r="H286" s="255"/>
      <c r="I286" s="255"/>
      <c r="J286" s="209"/>
      <c r="K286" s="255"/>
      <c r="L286" s="255"/>
      <c r="M286" s="209"/>
      <c r="N286" s="255"/>
      <c r="O286" s="255"/>
      <c r="P286" s="209"/>
      <c r="Q286" s="255"/>
      <c r="R286" s="255"/>
      <c r="S286" s="209"/>
      <c r="T286" s="255"/>
      <c r="U286" s="255"/>
      <c r="V286" s="209"/>
      <c r="W286" s="255"/>
      <c r="X286" s="255"/>
      <c r="Y286" s="209"/>
      <c r="Z286" s="255"/>
      <c r="AA286" s="209"/>
      <c r="AB286" s="209"/>
      <c r="AC286" s="255"/>
      <c r="AD286" s="209"/>
      <c r="AE286" s="209"/>
      <c r="AF286" s="255"/>
      <c r="AG286" s="209"/>
      <c r="AH286" s="209"/>
      <c r="AI286" s="285">
        <f t="shared" ref="AI286" si="1053">AI294+AI300+AI307+AI315</f>
        <v>0</v>
      </c>
      <c r="AJ286" s="285"/>
      <c r="AK286" s="255" t="e">
        <f t="shared" si="1049"/>
        <v>#DIV/0!</v>
      </c>
      <c r="AL286" s="285">
        <f t="shared" ref="AL286:AM286" si="1054">AL294+AL300+AL307+AL315</f>
        <v>0</v>
      </c>
      <c r="AM286" s="285">
        <f t="shared" si="1054"/>
        <v>0</v>
      </c>
      <c r="AN286" s="255" t="e">
        <f t="shared" si="1050"/>
        <v>#DIV/0!</v>
      </c>
      <c r="AO286" s="285">
        <f t="shared" ref="AO286" si="1055">AO294+AO300+AO307+AO315</f>
        <v>0</v>
      </c>
      <c r="AP286" s="285"/>
      <c r="AQ286" s="255" t="e">
        <f t="shared" si="1051"/>
        <v>#DIV/0!</v>
      </c>
      <c r="AR286" s="311"/>
    </row>
    <row r="287" spans="1:44" ht="28.5" hidden="1" customHeight="1">
      <c r="A287" s="738"/>
      <c r="B287" s="740"/>
      <c r="C287" s="681"/>
      <c r="D287" s="258" t="s">
        <v>286</v>
      </c>
      <c r="E287" s="255">
        <f t="shared" si="1052"/>
        <v>0</v>
      </c>
      <c r="F287" s="255">
        <f t="shared" si="1047"/>
        <v>0</v>
      </c>
      <c r="G287" s="255" t="e">
        <f t="shared" si="1048"/>
        <v>#DIV/0!</v>
      </c>
      <c r="H287" s="255"/>
      <c r="I287" s="255"/>
      <c r="J287" s="209"/>
      <c r="K287" s="255"/>
      <c r="L287" s="255"/>
      <c r="M287" s="209"/>
      <c r="N287" s="255"/>
      <c r="O287" s="255"/>
      <c r="P287" s="209"/>
      <c r="Q287" s="255"/>
      <c r="R287" s="255"/>
      <c r="S287" s="209"/>
      <c r="T287" s="255"/>
      <c r="U287" s="255"/>
      <c r="V287" s="209"/>
      <c r="W287" s="255"/>
      <c r="X287" s="255"/>
      <c r="Y287" s="209"/>
      <c r="Z287" s="255"/>
      <c r="AA287" s="209"/>
      <c r="AB287" s="209"/>
      <c r="AC287" s="255"/>
      <c r="AD287" s="209"/>
      <c r="AE287" s="209"/>
      <c r="AF287" s="255"/>
      <c r="AG287" s="209"/>
      <c r="AH287" s="209"/>
      <c r="AI287" s="285">
        <v>0</v>
      </c>
      <c r="AJ287" s="285"/>
      <c r="AK287" s="255" t="e">
        <f t="shared" si="1049"/>
        <v>#DIV/0!</v>
      </c>
      <c r="AL287" s="285">
        <v>0</v>
      </c>
      <c r="AM287" s="285">
        <v>0</v>
      </c>
      <c r="AN287" s="255" t="e">
        <f t="shared" si="1050"/>
        <v>#DIV/0!</v>
      </c>
      <c r="AO287" s="285">
        <v>0</v>
      </c>
      <c r="AP287" s="285"/>
      <c r="AQ287" s="255" t="e">
        <f t="shared" si="1051"/>
        <v>#DIV/0!</v>
      </c>
      <c r="AR287" s="311"/>
    </row>
    <row r="288" spans="1:44" ht="43.5" hidden="1" customHeight="1" thickBot="1">
      <c r="A288" s="741"/>
      <c r="B288" s="742"/>
      <c r="C288" s="683"/>
      <c r="D288" s="195" t="s">
        <v>43</v>
      </c>
      <c r="E288" s="338">
        <f t="shared" si="1052"/>
        <v>0</v>
      </c>
      <c r="F288" s="338">
        <f t="shared" si="1047"/>
        <v>0</v>
      </c>
      <c r="G288" s="338" t="e">
        <f t="shared" si="1048"/>
        <v>#DIV/0!</v>
      </c>
      <c r="H288" s="338"/>
      <c r="I288" s="338"/>
      <c r="J288" s="339"/>
      <c r="K288" s="338"/>
      <c r="L288" s="338"/>
      <c r="M288" s="339"/>
      <c r="N288" s="338"/>
      <c r="O288" s="338"/>
      <c r="P288" s="339"/>
      <c r="Q288" s="338"/>
      <c r="R288" s="338"/>
      <c r="S288" s="339"/>
      <c r="T288" s="338"/>
      <c r="U288" s="338"/>
      <c r="V288" s="339"/>
      <c r="W288" s="338"/>
      <c r="X288" s="338"/>
      <c r="Y288" s="339"/>
      <c r="Z288" s="338"/>
      <c r="AA288" s="339"/>
      <c r="AB288" s="339"/>
      <c r="AC288" s="338"/>
      <c r="AD288" s="339"/>
      <c r="AE288" s="339"/>
      <c r="AF288" s="338"/>
      <c r="AG288" s="339"/>
      <c r="AH288" s="339"/>
      <c r="AI288" s="340">
        <v>0</v>
      </c>
      <c r="AJ288" s="340">
        <v>0</v>
      </c>
      <c r="AK288" s="338" t="e">
        <f t="shared" si="1049"/>
        <v>#DIV/0!</v>
      </c>
      <c r="AL288" s="340">
        <v>0</v>
      </c>
      <c r="AM288" s="340">
        <v>0</v>
      </c>
      <c r="AN288" s="338" t="e">
        <f t="shared" si="1050"/>
        <v>#DIV/0!</v>
      </c>
      <c r="AO288" s="340">
        <v>0</v>
      </c>
      <c r="AP288" s="340"/>
      <c r="AQ288" s="338" t="e">
        <f t="shared" si="1051"/>
        <v>#DIV/0!</v>
      </c>
      <c r="AR288" s="312"/>
    </row>
    <row r="289" spans="1:44" ht="42.75" hidden="1" customHeight="1">
      <c r="A289" s="737" t="s">
        <v>352</v>
      </c>
      <c r="B289" s="739" t="s">
        <v>353</v>
      </c>
      <c r="C289" s="680" t="s">
        <v>344</v>
      </c>
      <c r="D289" s="313" t="s">
        <v>41</v>
      </c>
      <c r="E289" s="345">
        <f>E290+E291+E292+E294+E295</f>
        <v>0</v>
      </c>
      <c r="F289" s="345">
        <f>F290+F291+F292+F294+F295</f>
        <v>0.2</v>
      </c>
      <c r="G289" s="345" t="e">
        <f t="shared" ref="G289:G295" si="1056">F289/E289</f>
        <v>#DIV/0!</v>
      </c>
      <c r="H289" s="345"/>
      <c r="I289" s="345"/>
      <c r="J289" s="346"/>
      <c r="K289" s="345"/>
      <c r="L289" s="345"/>
      <c r="M289" s="346"/>
      <c r="N289" s="345"/>
      <c r="O289" s="345"/>
      <c r="P289" s="346"/>
      <c r="Q289" s="345"/>
      <c r="R289" s="345"/>
      <c r="S289" s="346"/>
      <c r="T289" s="345"/>
      <c r="U289" s="345"/>
      <c r="V289" s="346"/>
      <c r="W289" s="345"/>
      <c r="X289" s="345"/>
      <c r="Y289" s="346"/>
      <c r="Z289" s="345"/>
      <c r="AA289" s="346"/>
      <c r="AB289" s="346"/>
      <c r="AC289" s="345"/>
      <c r="AD289" s="346"/>
      <c r="AE289" s="346"/>
      <c r="AF289" s="345"/>
      <c r="AG289" s="346"/>
      <c r="AH289" s="346"/>
      <c r="AI289" s="345">
        <f>AI290+AI291+AI292+AI294+AI295</f>
        <v>0</v>
      </c>
      <c r="AJ289" s="345">
        <f>AJ290+AJ291+AJ292+AJ294+AJ295</f>
        <v>0</v>
      </c>
      <c r="AK289" s="345" t="e">
        <f>AJ289/AI289</f>
        <v>#DIV/0!</v>
      </c>
      <c r="AL289" s="345">
        <f>AL290+AL291+AL292+AL294+AL295</f>
        <v>0</v>
      </c>
      <c r="AM289" s="345">
        <f>AM290+AM291+AM292+AM294+AM295</f>
        <v>0</v>
      </c>
      <c r="AN289" s="345" t="e">
        <f>AM289/AL289</f>
        <v>#DIV/0!</v>
      </c>
      <c r="AO289" s="345">
        <f>AO290+AO291+AO292+AO294+AO295</f>
        <v>0</v>
      </c>
      <c r="AP289" s="345">
        <f>AP290+AP291+AP292+AP294+AP295</f>
        <v>0.2</v>
      </c>
      <c r="AQ289" s="347" t="e">
        <f>AP289/AO289</f>
        <v>#DIV/0!</v>
      </c>
      <c r="AR289" s="314"/>
    </row>
    <row r="290" spans="1:44" ht="42.75" hidden="1" customHeight="1">
      <c r="A290" s="738"/>
      <c r="B290" s="740"/>
      <c r="C290" s="681"/>
      <c r="D290" s="123" t="s">
        <v>37</v>
      </c>
      <c r="E290" s="333">
        <f>AI290+AL290+AO290</f>
        <v>0</v>
      </c>
      <c r="F290" s="255">
        <f t="shared" ref="F290:F295" si="1057">AJ290+AM290+AP290</f>
        <v>0</v>
      </c>
      <c r="G290" s="255" t="e">
        <f>F290/E290</f>
        <v>#DIV/0!</v>
      </c>
      <c r="H290" s="255"/>
      <c r="I290" s="255"/>
      <c r="J290" s="209"/>
      <c r="K290" s="255"/>
      <c r="L290" s="255"/>
      <c r="M290" s="209"/>
      <c r="N290" s="255"/>
      <c r="O290" s="255"/>
      <c r="P290" s="209"/>
      <c r="Q290" s="255"/>
      <c r="R290" s="255"/>
      <c r="S290" s="209"/>
      <c r="T290" s="255"/>
      <c r="U290" s="255"/>
      <c r="V290" s="209"/>
      <c r="W290" s="255"/>
      <c r="X290" s="255"/>
      <c r="Y290" s="209"/>
      <c r="Z290" s="255"/>
      <c r="AA290" s="209"/>
      <c r="AB290" s="209"/>
      <c r="AC290" s="255"/>
      <c r="AD290" s="209"/>
      <c r="AE290" s="209"/>
      <c r="AF290" s="255"/>
      <c r="AG290" s="209"/>
      <c r="AH290" s="209"/>
      <c r="AI290" s="285">
        <f>AI298+AI304+AI311+AI319</f>
        <v>0</v>
      </c>
      <c r="AJ290" s="285">
        <f>AJ298+AJ304+AJ311+AJ319</f>
        <v>0</v>
      </c>
      <c r="AK290" s="255" t="e">
        <f t="shared" ref="AK290:AK295" si="1058">AJ290/AI290</f>
        <v>#DIV/0!</v>
      </c>
      <c r="AL290" s="285">
        <f>AL298+AL304+AL311+AL319</f>
        <v>0</v>
      </c>
      <c r="AM290" s="285">
        <f>AM298+AM304+AM311+AM319</f>
        <v>0</v>
      </c>
      <c r="AN290" s="255" t="e">
        <f t="shared" ref="AN290:AN296" si="1059">AM290/AL290</f>
        <v>#DIV/0!</v>
      </c>
      <c r="AO290" s="285">
        <f>AO298+AO304+AO311+AO319</f>
        <v>0</v>
      </c>
      <c r="AP290" s="285">
        <f>AP298+AP304+AP311+AP319</f>
        <v>0</v>
      </c>
      <c r="AQ290" s="255" t="e">
        <f t="shared" ref="AQ290:AQ295" si="1060">AP290/AO290</f>
        <v>#DIV/0!</v>
      </c>
      <c r="AR290" s="311"/>
    </row>
    <row r="291" spans="1:44" ht="63.75" hidden="1" customHeight="1">
      <c r="A291" s="738"/>
      <c r="B291" s="740"/>
      <c r="C291" s="681"/>
      <c r="D291" s="147" t="s">
        <v>2</v>
      </c>
      <c r="E291" s="333">
        <f t="shared" ref="E291:E295" si="1061">AI291+AL291+AO291</f>
        <v>0</v>
      </c>
      <c r="F291" s="255">
        <f t="shared" si="1057"/>
        <v>0</v>
      </c>
      <c r="G291" s="255" t="e">
        <f t="shared" si="1056"/>
        <v>#DIV/0!</v>
      </c>
      <c r="H291" s="255"/>
      <c r="I291" s="255"/>
      <c r="J291" s="209"/>
      <c r="K291" s="255"/>
      <c r="L291" s="255"/>
      <c r="M291" s="209"/>
      <c r="N291" s="255"/>
      <c r="O291" s="255"/>
      <c r="P291" s="209"/>
      <c r="Q291" s="255"/>
      <c r="R291" s="255"/>
      <c r="S291" s="209"/>
      <c r="T291" s="255"/>
      <c r="U291" s="255"/>
      <c r="V291" s="209"/>
      <c r="W291" s="255"/>
      <c r="X291" s="255"/>
      <c r="Y291" s="209"/>
      <c r="Z291" s="255"/>
      <c r="AA291" s="209"/>
      <c r="AB291" s="209"/>
      <c r="AC291" s="255"/>
      <c r="AD291" s="209"/>
      <c r="AE291" s="209"/>
      <c r="AF291" s="255"/>
      <c r="AG291" s="209"/>
      <c r="AH291" s="209"/>
      <c r="AI291" s="285">
        <v>0</v>
      </c>
      <c r="AJ291" s="285"/>
      <c r="AK291" s="255" t="e">
        <f t="shared" si="1058"/>
        <v>#DIV/0!</v>
      </c>
      <c r="AL291" s="285">
        <v>0</v>
      </c>
      <c r="AM291" s="285">
        <v>0</v>
      </c>
      <c r="AN291" s="255" t="e">
        <f t="shared" si="1059"/>
        <v>#DIV/0!</v>
      </c>
      <c r="AO291" s="285">
        <v>0</v>
      </c>
      <c r="AP291" s="285"/>
      <c r="AQ291" s="255" t="e">
        <f t="shared" si="1060"/>
        <v>#DIV/0!</v>
      </c>
      <c r="AR291" s="311"/>
    </row>
    <row r="292" spans="1:44" ht="33.75" hidden="1" customHeight="1">
      <c r="A292" s="738"/>
      <c r="B292" s="740"/>
      <c r="C292" s="681"/>
      <c r="D292" s="258" t="s">
        <v>285</v>
      </c>
      <c r="E292" s="333"/>
      <c r="F292" s="255">
        <f t="shared" si="1057"/>
        <v>0</v>
      </c>
      <c r="G292" s="255" t="e">
        <f t="shared" si="1056"/>
        <v>#DIV/0!</v>
      </c>
      <c r="H292" s="255"/>
      <c r="I292" s="255"/>
      <c r="J292" s="209"/>
      <c r="K292" s="255"/>
      <c r="L292" s="255"/>
      <c r="M292" s="209"/>
      <c r="N292" s="255"/>
      <c r="O292" s="255"/>
      <c r="P292" s="209"/>
      <c r="Q292" s="255"/>
      <c r="R292" s="255"/>
      <c r="S292" s="209"/>
      <c r="T292" s="255"/>
      <c r="U292" s="255"/>
      <c r="V292" s="209"/>
      <c r="W292" s="255"/>
      <c r="X292" s="255"/>
      <c r="Y292" s="209"/>
      <c r="Z292" s="255"/>
      <c r="AA292" s="209"/>
      <c r="AB292" s="209"/>
      <c r="AC292" s="255"/>
      <c r="AD292" s="209"/>
      <c r="AE292" s="209"/>
      <c r="AF292" s="255"/>
      <c r="AG292" s="209"/>
      <c r="AH292" s="209"/>
      <c r="AI292" s="285">
        <v>0</v>
      </c>
      <c r="AJ292" s="285"/>
      <c r="AK292" s="255" t="e">
        <f t="shared" si="1058"/>
        <v>#DIV/0!</v>
      </c>
      <c r="AL292" s="285"/>
      <c r="AM292" s="285">
        <v>0</v>
      </c>
      <c r="AN292" s="255" t="e">
        <f t="shared" si="1059"/>
        <v>#DIV/0!</v>
      </c>
      <c r="AO292" s="285"/>
      <c r="AP292" s="285"/>
      <c r="AQ292" s="255" t="e">
        <f t="shared" si="1060"/>
        <v>#DIV/0!</v>
      </c>
      <c r="AR292" s="311"/>
    </row>
    <row r="293" spans="1:44" ht="88.5" hidden="1" customHeight="1">
      <c r="A293" s="738"/>
      <c r="B293" s="740"/>
      <c r="C293" s="681"/>
      <c r="D293" s="258" t="s">
        <v>291</v>
      </c>
      <c r="E293" s="333">
        <f t="shared" si="1061"/>
        <v>0</v>
      </c>
      <c r="F293" s="255">
        <f t="shared" si="1057"/>
        <v>0</v>
      </c>
      <c r="G293" s="255" t="e">
        <f t="shared" si="1056"/>
        <v>#DIV/0!</v>
      </c>
      <c r="H293" s="255"/>
      <c r="I293" s="255"/>
      <c r="J293" s="209"/>
      <c r="K293" s="255"/>
      <c r="L293" s="255"/>
      <c r="M293" s="209"/>
      <c r="N293" s="255"/>
      <c r="O293" s="255"/>
      <c r="P293" s="209"/>
      <c r="Q293" s="255"/>
      <c r="R293" s="255"/>
      <c r="S293" s="209"/>
      <c r="T293" s="255"/>
      <c r="U293" s="255"/>
      <c r="V293" s="209"/>
      <c r="W293" s="255"/>
      <c r="X293" s="255"/>
      <c r="Y293" s="209"/>
      <c r="Z293" s="255"/>
      <c r="AA293" s="209"/>
      <c r="AB293" s="209"/>
      <c r="AC293" s="255"/>
      <c r="AD293" s="209"/>
      <c r="AE293" s="209"/>
      <c r="AF293" s="255"/>
      <c r="AG293" s="209"/>
      <c r="AH293" s="209"/>
      <c r="AI293" s="285">
        <f t="shared" ref="AI293" si="1062">AI301+AI307+AI315+AI322</f>
        <v>0</v>
      </c>
      <c r="AJ293" s="285">
        <f>AJ301+AJ307+AJ315+AJ322</f>
        <v>0</v>
      </c>
      <c r="AK293" s="255" t="e">
        <f t="shared" si="1058"/>
        <v>#DIV/0!</v>
      </c>
      <c r="AL293" s="285">
        <f t="shared" ref="AL293:AM293" si="1063">AL301+AL307+AL315+AL322</f>
        <v>0</v>
      </c>
      <c r="AM293" s="285">
        <f t="shared" si="1063"/>
        <v>0</v>
      </c>
      <c r="AN293" s="255" t="e">
        <f t="shared" si="1059"/>
        <v>#DIV/0!</v>
      </c>
      <c r="AO293" s="285">
        <f t="shared" ref="AO293:AO294" si="1064">AO301+AO307+AO315+AO322</f>
        <v>0</v>
      </c>
      <c r="AP293" s="285">
        <f t="shared" ref="AP293" si="1065">AP301+AP307+AP315+AP322</f>
        <v>0</v>
      </c>
      <c r="AQ293" s="255" t="e">
        <f t="shared" si="1060"/>
        <v>#DIV/0!</v>
      </c>
      <c r="AR293" s="311"/>
    </row>
    <row r="294" spans="1:44" ht="24.75" hidden="1" customHeight="1">
      <c r="A294" s="738"/>
      <c r="B294" s="740"/>
      <c r="C294" s="681"/>
      <c r="D294" s="258" t="s">
        <v>286</v>
      </c>
      <c r="E294" s="333">
        <f t="shared" si="1061"/>
        <v>0</v>
      </c>
      <c r="F294" s="255">
        <f t="shared" si="1057"/>
        <v>0</v>
      </c>
      <c r="G294" s="255" t="e">
        <f t="shared" si="1056"/>
        <v>#DIV/0!</v>
      </c>
      <c r="H294" s="255"/>
      <c r="I294" s="255"/>
      <c r="J294" s="209"/>
      <c r="K294" s="255"/>
      <c r="L294" s="255"/>
      <c r="M294" s="209"/>
      <c r="N294" s="255"/>
      <c r="O294" s="255"/>
      <c r="P294" s="209"/>
      <c r="Q294" s="255"/>
      <c r="R294" s="255"/>
      <c r="S294" s="209"/>
      <c r="T294" s="255"/>
      <c r="U294" s="255"/>
      <c r="V294" s="209"/>
      <c r="W294" s="255"/>
      <c r="X294" s="255"/>
      <c r="Y294" s="209"/>
      <c r="Z294" s="255"/>
      <c r="AA294" s="209"/>
      <c r="AB294" s="209"/>
      <c r="AC294" s="255"/>
      <c r="AD294" s="209"/>
      <c r="AE294" s="209"/>
      <c r="AF294" s="255"/>
      <c r="AG294" s="209"/>
      <c r="AH294" s="209"/>
      <c r="AI294" s="285">
        <f t="shared" ref="AI294" si="1066">AI302+AI308+AI316+AI323</f>
        <v>0</v>
      </c>
      <c r="AJ294" s="285">
        <f>AJ302+AJ308+AJ316+AJ323</f>
        <v>0</v>
      </c>
      <c r="AK294" s="255" t="e">
        <f t="shared" si="1058"/>
        <v>#DIV/0!</v>
      </c>
      <c r="AL294" s="285">
        <f t="shared" ref="AL294:AM294" si="1067">AL302+AL308+AL316+AL323</f>
        <v>0</v>
      </c>
      <c r="AM294" s="285">
        <f t="shared" si="1067"/>
        <v>0</v>
      </c>
      <c r="AN294" s="255" t="e">
        <f t="shared" si="1059"/>
        <v>#DIV/0!</v>
      </c>
      <c r="AO294" s="285">
        <f t="shared" si="1064"/>
        <v>0</v>
      </c>
      <c r="AP294" s="285">
        <f t="shared" ref="AP294" si="1068">AP302+AP308+AP316+AP323</f>
        <v>0</v>
      </c>
      <c r="AQ294" s="255" t="e">
        <f t="shared" si="1060"/>
        <v>#DIV/0!</v>
      </c>
      <c r="AR294" s="311"/>
    </row>
    <row r="295" spans="1:44" ht="39.75" hidden="1" customHeight="1" thickBot="1">
      <c r="A295" s="741"/>
      <c r="B295" s="742"/>
      <c r="C295" s="683"/>
      <c r="D295" s="195" t="s">
        <v>43</v>
      </c>
      <c r="E295" s="337">
        <f t="shared" si="1061"/>
        <v>0</v>
      </c>
      <c r="F295" s="338">
        <f t="shared" si="1057"/>
        <v>0.2</v>
      </c>
      <c r="G295" s="338" t="e">
        <f t="shared" si="1056"/>
        <v>#DIV/0!</v>
      </c>
      <c r="H295" s="338"/>
      <c r="I295" s="338"/>
      <c r="J295" s="339"/>
      <c r="K295" s="338"/>
      <c r="L295" s="338"/>
      <c r="M295" s="339"/>
      <c r="N295" s="338"/>
      <c r="O295" s="338"/>
      <c r="P295" s="339"/>
      <c r="Q295" s="338"/>
      <c r="R295" s="338"/>
      <c r="S295" s="339"/>
      <c r="T295" s="338"/>
      <c r="U295" s="338"/>
      <c r="V295" s="339"/>
      <c r="W295" s="338"/>
      <c r="X295" s="338"/>
      <c r="Y295" s="339"/>
      <c r="Z295" s="338"/>
      <c r="AA295" s="339"/>
      <c r="AB295" s="339"/>
      <c r="AC295" s="338"/>
      <c r="AD295" s="339"/>
      <c r="AE295" s="339"/>
      <c r="AF295" s="338"/>
      <c r="AG295" s="339"/>
      <c r="AH295" s="339"/>
      <c r="AI295" s="340">
        <v>0</v>
      </c>
      <c r="AJ295" s="340">
        <v>0</v>
      </c>
      <c r="AK295" s="338" t="e">
        <f t="shared" si="1058"/>
        <v>#DIV/0!</v>
      </c>
      <c r="AL295" s="340">
        <v>0</v>
      </c>
      <c r="AM295" s="340">
        <v>0</v>
      </c>
      <c r="AN295" s="338" t="e">
        <f t="shared" si="1059"/>
        <v>#DIV/0!</v>
      </c>
      <c r="AO295" s="340">
        <v>0</v>
      </c>
      <c r="AP295" s="340">
        <f t="shared" ref="AP295" si="1069">AP303+AP309+AP317+AP324</f>
        <v>0.2</v>
      </c>
      <c r="AQ295" s="338" t="e">
        <f t="shared" si="1060"/>
        <v>#DIV/0!</v>
      </c>
      <c r="AR295" s="312"/>
    </row>
    <row r="296" spans="1:44" ht="35.25" customHeight="1">
      <c r="A296" s="676" t="s">
        <v>14</v>
      </c>
      <c r="B296" s="678" t="s">
        <v>354</v>
      </c>
      <c r="C296" s="745" t="s">
        <v>344</v>
      </c>
      <c r="D296" s="219" t="s">
        <v>41</v>
      </c>
      <c r="E296" s="261">
        <f>E297+E298+E299+E301+E302</f>
        <v>1</v>
      </c>
      <c r="F296" s="261">
        <f>F297+F298+F299+F301+F302</f>
        <v>0.89999999999999991</v>
      </c>
      <c r="G296" s="261">
        <f t="shared" ref="G296" si="1070">F296/E296</f>
        <v>0.89999999999999991</v>
      </c>
      <c r="H296" s="261"/>
      <c r="I296" s="261"/>
      <c r="J296" s="262"/>
      <c r="K296" s="261"/>
      <c r="L296" s="261"/>
      <c r="M296" s="262"/>
      <c r="N296" s="261"/>
      <c r="O296" s="261"/>
      <c r="P296" s="262"/>
      <c r="Q296" s="261"/>
      <c r="R296" s="261"/>
      <c r="S296" s="262"/>
      <c r="T296" s="261"/>
      <c r="U296" s="261"/>
      <c r="V296" s="262"/>
      <c r="W296" s="261"/>
      <c r="X296" s="261"/>
      <c r="Y296" s="262"/>
      <c r="Z296" s="261"/>
      <c r="AA296" s="262"/>
      <c r="AB296" s="262"/>
      <c r="AC296" s="261"/>
      <c r="AD296" s="262"/>
      <c r="AE296" s="262"/>
      <c r="AF296" s="261"/>
      <c r="AG296" s="262"/>
      <c r="AH296" s="262"/>
      <c r="AI296" s="261">
        <f>AI297+AI298+AI299+AI301+AI302</f>
        <v>0.3</v>
      </c>
      <c r="AJ296" s="261">
        <f>AJ297+AJ298+AJ299+AJ301+AJ302</f>
        <v>0.3</v>
      </c>
      <c r="AK296" s="415">
        <f t="shared" ref="AK296:AK302" si="1071">AJ296/AI296</f>
        <v>1</v>
      </c>
      <c r="AL296" s="261">
        <f>AL297+AL298+AL299+AL301+AL302</f>
        <v>0.4</v>
      </c>
      <c r="AM296" s="261">
        <f>AM297+AM298+AM299+AM301+AM302</f>
        <v>0.4</v>
      </c>
      <c r="AN296" s="415">
        <f t="shared" si="1059"/>
        <v>1</v>
      </c>
      <c r="AO296" s="261">
        <f>AO297+AO298+AO299+AO301+AO302</f>
        <v>0.3</v>
      </c>
      <c r="AP296" s="261">
        <f t="shared" ref="AP296" si="1072">AP297+AP298+AP299+AP301+AP302</f>
        <v>0.2</v>
      </c>
      <c r="AQ296" s="415">
        <v>0.7</v>
      </c>
      <c r="AR296" s="330" t="s">
        <v>483</v>
      </c>
    </row>
    <row r="297" spans="1:44" ht="42.75" customHeight="1">
      <c r="A297" s="677"/>
      <c r="B297" s="679"/>
      <c r="C297" s="746"/>
      <c r="D297" s="123" t="s">
        <v>37</v>
      </c>
      <c r="E297" s="333">
        <f>AI297+AL297+AO297</f>
        <v>0</v>
      </c>
      <c r="F297" s="255">
        <f>AJ297+AM297+AP297</f>
        <v>0</v>
      </c>
      <c r="G297" s="255" t="e">
        <f>F297/E297</f>
        <v>#DIV/0!</v>
      </c>
      <c r="H297" s="255"/>
      <c r="I297" s="255"/>
      <c r="J297" s="209"/>
      <c r="K297" s="255"/>
      <c r="L297" s="255"/>
      <c r="M297" s="209"/>
      <c r="N297" s="255"/>
      <c r="O297" s="255"/>
      <c r="P297" s="209"/>
      <c r="Q297" s="255"/>
      <c r="R297" s="255"/>
      <c r="S297" s="209"/>
      <c r="T297" s="255"/>
      <c r="U297" s="255"/>
      <c r="V297" s="209"/>
      <c r="W297" s="255"/>
      <c r="X297" s="255"/>
      <c r="Y297" s="209"/>
      <c r="Z297" s="255"/>
      <c r="AA297" s="209"/>
      <c r="AB297" s="209"/>
      <c r="AC297" s="255"/>
      <c r="AD297" s="209"/>
      <c r="AE297" s="209"/>
      <c r="AF297" s="255"/>
      <c r="AG297" s="209"/>
      <c r="AH297" s="209"/>
      <c r="AI297" s="285">
        <f>AI304</f>
        <v>0</v>
      </c>
      <c r="AJ297" s="285">
        <f>AJ304</f>
        <v>0</v>
      </c>
      <c r="AK297" s="255" t="e">
        <f>AJ297/AI297</f>
        <v>#DIV/0!</v>
      </c>
      <c r="AL297" s="285"/>
      <c r="AM297" s="209"/>
      <c r="AN297" s="255" t="e">
        <f>AM297/AL297</f>
        <v>#DIV/0!</v>
      </c>
      <c r="AO297" s="285">
        <f>AO304</f>
        <v>0</v>
      </c>
      <c r="AP297" s="209"/>
      <c r="AQ297" s="255" t="e">
        <f>AP297/AO297</f>
        <v>#DIV/0!</v>
      </c>
      <c r="AR297" s="311"/>
    </row>
    <row r="298" spans="1:44" ht="63.75" customHeight="1">
      <c r="A298" s="677"/>
      <c r="B298" s="679"/>
      <c r="C298" s="746"/>
      <c r="D298" s="147" t="s">
        <v>2</v>
      </c>
      <c r="E298" s="333">
        <f t="shared" ref="E298:E302" si="1073">AI298+AL298+AO298</f>
        <v>0</v>
      </c>
      <c r="F298" s="255">
        <f>AJ298+AM298+AP298</f>
        <v>0</v>
      </c>
      <c r="G298" s="255" t="e">
        <f t="shared" ref="G298:G309" si="1074">F298/E298</f>
        <v>#DIV/0!</v>
      </c>
      <c r="H298" s="255"/>
      <c r="I298" s="255"/>
      <c r="J298" s="209"/>
      <c r="K298" s="255"/>
      <c r="L298" s="255"/>
      <c r="M298" s="209"/>
      <c r="N298" s="255"/>
      <c r="O298" s="255"/>
      <c r="P298" s="209"/>
      <c r="Q298" s="255"/>
      <c r="R298" s="255"/>
      <c r="S298" s="209"/>
      <c r="T298" s="255"/>
      <c r="U298" s="255"/>
      <c r="V298" s="209"/>
      <c r="W298" s="255"/>
      <c r="X298" s="255"/>
      <c r="Y298" s="209"/>
      <c r="Z298" s="255"/>
      <c r="AA298" s="209"/>
      <c r="AB298" s="209"/>
      <c r="AC298" s="255"/>
      <c r="AD298" s="209"/>
      <c r="AE298" s="209"/>
      <c r="AF298" s="255"/>
      <c r="AG298" s="209"/>
      <c r="AH298" s="209"/>
      <c r="AI298" s="285">
        <f t="shared" ref="AI298:AJ301" si="1075">AI305</f>
        <v>0</v>
      </c>
      <c r="AJ298" s="285">
        <f>AJ305</f>
        <v>0</v>
      </c>
      <c r="AK298" s="255" t="e">
        <f t="shared" si="1071"/>
        <v>#DIV/0!</v>
      </c>
      <c r="AL298" s="285"/>
      <c r="AM298" s="209"/>
      <c r="AN298" s="255" t="e">
        <f t="shared" ref="AN298:AN302" si="1076">AM298/AL298</f>
        <v>#DIV/0!</v>
      </c>
      <c r="AO298" s="285"/>
      <c r="AP298" s="209"/>
      <c r="AQ298" s="255" t="e">
        <f t="shared" ref="AQ298:AQ302" si="1077">AP298/AO298</f>
        <v>#DIV/0!</v>
      </c>
      <c r="AR298" s="311"/>
    </row>
    <row r="299" spans="1:44" ht="43.5" customHeight="1">
      <c r="A299" s="677"/>
      <c r="B299" s="679"/>
      <c r="C299" s="746"/>
      <c r="D299" s="258" t="s">
        <v>285</v>
      </c>
      <c r="E299" s="333">
        <f>AI299+AL299+AO299</f>
        <v>1</v>
      </c>
      <c r="F299" s="255">
        <f>AJ299+AM299+AP299</f>
        <v>0.89999999999999991</v>
      </c>
      <c r="G299" s="208">
        <f t="shared" si="1074"/>
        <v>0.89999999999999991</v>
      </c>
      <c r="H299" s="255"/>
      <c r="I299" s="255"/>
      <c r="J299" s="209"/>
      <c r="K299" s="255"/>
      <c r="L299" s="255"/>
      <c r="M299" s="209"/>
      <c r="N299" s="255"/>
      <c r="O299" s="255"/>
      <c r="P299" s="209"/>
      <c r="Q299" s="255"/>
      <c r="R299" s="255"/>
      <c r="S299" s="209"/>
      <c r="T299" s="255"/>
      <c r="U299" s="255"/>
      <c r="V299" s="209"/>
      <c r="W299" s="255"/>
      <c r="X299" s="255"/>
      <c r="Y299" s="209"/>
      <c r="Z299" s="255"/>
      <c r="AA299" s="209"/>
      <c r="AB299" s="209"/>
      <c r="AC299" s="255"/>
      <c r="AD299" s="209"/>
      <c r="AE299" s="209"/>
      <c r="AF299" s="255"/>
      <c r="AG299" s="209"/>
      <c r="AH299" s="209"/>
      <c r="AI299" s="285">
        <f>AI306</f>
        <v>0.3</v>
      </c>
      <c r="AJ299" s="285">
        <f>AJ306</f>
        <v>0.3</v>
      </c>
      <c r="AK299" s="208">
        <f t="shared" si="1071"/>
        <v>1</v>
      </c>
      <c r="AL299" s="285">
        <f>AL306</f>
        <v>0.4</v>
      </c>
      <c r="AM299" s="352">
        <f>AM306</f>
        <v>0.4</v>
      </c>
      <c r="AN299" s="208">
        <f t="shared" si="1076"/>
        <v>1</v>
      </c>
      <c r="AO299" s="285">
        <f>AO306</f>
        <v>0.3</v>
      </c>
      <c r="AP299" s="285">
        <f>AP306</f>
        <v>0.2</v>
      </c>
      <c r="AQ299" s="208">
        <v>0.7</v>
      </c>
      <c r="AR299" s="244" t="s">
        <v>505</v>
      </c>
    </row>
    <row r="300" spans="1:44" ht="84" customHeight="1">
      <c r="A300" s="677"/>
      <c r="B300" s="679"/>
      <c r="C300" s="746"/>
      <c r="D300" s="258" t="s">
        <v>291</v>
      </c>
      <c r="E300" s="333">
        <f t="shared" si="1073"/>
        <v>0</v>
      </c>
      <c r="F300" s="255">
        <f>AJ300+AM300+AP300</f>
        <v>0</v>
      </c>
      <c r="G300" s="255" t="e">
        <f t="shared" si="1074"/>
        <v>#DIV/0!</v>
      </c>
      <c r="H300" s="255"/>
      <c r="I300" s="255"/>
      <c r="J300" s="209"/>
      <c r="K300" s="255"/>
      <c r="L300" s="255"/>
      <c r="M300" s="209"/>
      <c r="N300" s="255"/>
      <c r="O300" s="255"/>
      <c r="P300" s="209"/>
      <c r="Q300" s="255"/>
      <c r="R300" s="255"/>
      <c r="S300" s="209"/>
      <c r="T300" s="255"/>
      <c r="U300" s="255"/>
      <c r="V300" s="209"/>
      <c r="W300" s="255"/>
      <c r="X300" s="255"/>
      <c r="Y300" s="209"/>
      <c r="Z300" s="255"/>
      <c r="AA300" s="209"/>
      <c r="AB300" s="209"/>
      <c r="AC300" s="255"/>
      <c r="AD300" s="209"/>
      <c r="AE300" s="209"/>
      <c r="AF300" s="255"/>
      <c r="AG300" s="209"/>
      <c r="AH300" s="209"/>
      <c r="AI300" s="285">
        <f t="shared" si="1075"/>
        <v>0</v>
      </c>
      <c r="AJ300" s="285">
        <f t="shared" si="1075"/>
        <v>0</v>
      </c>
      <c r="AK300" s="255" t="e">
        <f t="shared" si="1071"/>
        <v>#DIV/0!</v>
      </c>
      <c r="AL300" s="285"/>
      <c r="AM300" s="209"/>
      <c r="AN300" s="255" t="e">
        <f t="shared" si="1076"/>
        <v>#DIV/0!</v>
      </c>
      <c r="AO300" s="285">
        <f t="shared" ref="AO300" si="1078">AO307</f>
        <v>0</v>
      </c>
      <c r="AP300" s="209"/>
      <c r="AQ300" s="255" t="e">
        <f t="shared" si="1077"/>
        <v>#DIV/0!</v>
      </c>
      <c r="AR300" s="311"/>
    </row>
    <row r="301" spans="1:44" ht="26.25" customHeight="1">
      <c r="A301" s="677"/>
      <c r="B301" s="679"/>
      <c r="C301" s="746"/>
      <c r="D301" s="258" t="s">
        <v>286</v>
      </c>
      <c r="E301" s="333">
        <f t="shared" si="1073"/>
        <v>0</v>
      </c>
      <c r="F301" s="255">
        <f>AJ301+AM301+AP301</f>
        <v>0</v>
      </c>
      <c r="G301" s="255" t="e">
        <f t="shared" si="1074"/>
        <v>#DIV/0!</v>
      </c>
      <c r="H301" s="255"/>
      <c r="I301" s="255"/>
      <c r="J301" s="209"/>
      <c r="K301" s="255"/>
      <c r="L301" s="255"/>
      <c r="M301" s="209"/>
      <c r="N301" s="255"/>
      <c r="O301" s="255"/>
      <c r="P301" s="209"/>
      <c r="Q301" s="255"/>
      <c r="R301" s="255"/>
      <c r="S301" s="209"/>
      <c r="T301" s="255"/>
      <c r="U301" s="255"/>
      <c r="V301" s="209"/>
      <c r="W301" s="255"/>
      <c r="X301" s="255"/>
      <c r="Y301" s="209"/>
      <c r="Z301" s="255"/>
      <c r="AA301" s="209"/>
      <c r="AB301" s="209"/>
      <c r="AC301" s="255"/>
      <c r="AD301" s="209"/>
      <c r="AE301" s="209"/>
      <c r="AF301" s="255"/>
      <c r="AG301" s="209"/>
      <c r="AH301" s="209"/>
      <c r="AI301" s="285">
        <f t="shared" si="1075"/>
        <v>0</v>
      </c>
      <c r="AJ301" s="285">
        <f t="shared" si="1075"/>
        <v>0</v>
      </c>
      <c r="AK301" s="255" t="e">
        <f t="shared" si="1071"/>
        <v>#DIV/0!</v>
      </c>
      <c r="AL301" s="285"/>
      <c r="AM301" s="209"/>
      <c r="AN301" s="255" t="e">
        <f t="shared" si="1076"/>
        <v>#DIV/0!</v>
      </c>
      <c r="AO301" s="285">
        <f t="shared" ref="AO301" si="1079">AO308</f>
        <v>0</v>
      </c>
      <c r="AP301" s="209"/>
      <c r="AQ301" s="255" t="e">
        <f t="shared" si="1077"/>
        <v>#DIV/0!</v>
      </c>
      <c r="AR301" s="311"/>
    </row>
    <row r="302" spans="1:44" ht="46.5" customHeight="1" thickBot="1">
      <c r="A302" s="743"/>
      <c r="B302" s="744"/>
      <c r="C302" s="747"/>
      <c r="D302" s="195" t="s">
        <v>43</v>
      </c>
      <c r="E302" s="332">
        <f t="shared" si="1073"/>
        <v>0</v>
      </c>
      <c r="F302" s="196"/>
      <c r="G302" s="196" t="e">
        <f t="shared" si="1074"/>
        <v>#DIV/0!</v>
      </c>
      <c r="H302" s="196"/>
      <c r="I302" s="196"/>
      <c r="J302" s="197"/>
      <c r="K302" s="196"/>
      <c r="L302" s="196"/>
      <c r="M302" s="197"/>
      <c r="N302" s="196"/>
      <c r="O302" s="196"/>
      <c r="P302" s="197"/>
      <c r="Q302" s="196"/>
      <c r="R302" s="196"/>
      <c r="S302" s="197"/>
      <c r="T302" s="196"/>
      <c r="U302" s="196"/>
      <c r="V302" s="197"/>
      <c r="W302" s="196"/>
      <c r="X302" s="196"/>
      <c r="Y302" s="197"/>
      <c r="Z302" s="196"/>
      <c r="AA302" s="197"/>
      <c r="AB302" s="197"/>
      <c r="AC302" s="196"/>
      <c r="AD302" s="197"/>
      <c r="AE302" s="197"/>
      <c r="AF302" s="196"/>
      <c r="AG302" s="197"/>
      <c r="AH302" s="197"/>
      <c r="AI302" s="232">
        <f>AI309</f>
        <v>0</v>
      </c>
      <c r="AJ302" s="232">
        <f t="shared" ref="AJ302" si="1080">AJ309</f>
        <v>0</v>
      </c>
      <c r="AK302" s="196" t="e">
        <f t="shared" si="1071"/>
        <v>#DIV/0!</v>
      </c>
      <c r="AL302" s="232"/>
      <c r="AM302" s="197"/>
      <c r="AN302" s="196" t="e">
        <f t="shared" si="1076"/>
        <v>#DIV/0!</v>
      </c>
      <c r="AO302" s="232">
        <f>AO309</f>
        <v>0</v>
      </c>
      <c r="AP302" s="197"/>
      <c r="AQ302" s="196" t="e">
        <f t="shared" si="1077"/>
        <v>#DIV/0!</v>
      </c>
      <c r="AR302" s="312"/>
    </row>
    <row r="303" spans="1:44" ht="41.25" customHeight="1">
      <c r="A303" s="737" t="s">
        <v>355</v>
      </c>
      <c r="B303" s="739" t="s">
        <v>356</v>
      </c>
      <c r="C303" s="680" t="s">
        <v>344</v>
      </c>
      <c r="D303" s="272" t="s">
        <v>41</v>
      </c>
      <c r="E303" s="414">
        <f>E304+E305+E306+E308+E309</f>
        <v>1</v>
      </c>
      <c r="F303" s="414">
        <f>F304+F305+F306+F308+F309</f>
        <v>0.89999999999999991</v>
      </c>
      <c r="G303" s="208">
        <f t="shared" si="1074"/>
        <v>0.89999999999999991</v>
      </c>
      <c r="H303" s="250"/>
      <c r="I303" s="250"/>
      <c r="J303" s="251"/>
      <c r="K303" s="250"/>
      <c r="L303" s="250"/>
      <c r="M303" s="251"/>
      <c r="N303" s="250"/>
      <c r="O303" s="250"/>
      <c r="P303" s="251"/>
      <c r="Q303" s="250"/>
      <c r="R303" s="250"/>
      <c r="S303" s="251"/>
      <c r="T303" s="250"/>
      <c r="U303" s="250"/>
      <c r="V303" s="251"/>
      <c r="W303" s="250"/>
      <c r="X303" s="250"/>
      <c r="Y303" s="251"/>
      <c r="Z303" s="250"/>
      <c r="AA303" s="251"/>
      <c r="AB303" s="251"/>
      <c r="AC303" s="250"/>
      <c r="AD303" s="251"/>
      <c r="AE303" s="251"/>
      <c r="AF303" s="250"/>
      <c r="AG303" s="251"/>
      <c r="AH303" s="251"/>
      <c r="AI303" s="277">
        <f>AI304+AI305+AI306+AI308+AI309</f>
        <v>0.3</v>
      </c>
      <c r="AJ303" s="348">
        <f>AJ306</f>
        <v>0.3</v>
      </c>
      <c r="AK303" s="249">
        <f t="shared" ref="AK303:AK309" si="1081">AJ303/AI303</f>
        <v>1</v>
      </c>
      <c r="AL303" s="348">
        <f>AL306</f>
        <v>0.4</v>
      </c>
      <c r="AM303" s="348">
        <f>AM306</f>
        <v>0.4</v>
      </c>
      <c r="AN303" s="389">
        <f t="shared" ref="AN303:AN309" si="1082">AM303/AL303</f>
        <v>1</v>
      </c>
      <c r="AO303" s="277">
        <f>AO304+AO305+AO306+AO308+AO309</f>
        <v>0.3</v>
      </c>
      <c r="AP303" s="348">
        <f>AP306</f>
        <v>0.2</v>
      </c>
      <c r="AQ303" s="389">
        <v>0.7</v>
      </c>
      <c r="AR303" s="315" t="s">
        <v>483</v>
      </c>
    </row>
    <row r="304" spans="1:44" ht="48.75" customHeight="1">
      <c r="A304" s="738"/>
      <c r="B304" s="740"/>
      <c r="C304" s="681"/>
      <c r="D304" s="123" t="s">
        <v>37</v>
      </c>
      <c r="E304" s="335">
        <f>AI304+AL304+AO304</f>
        <v>0</v>
      </c>
      <c r="F304" s="191">
        <f>AJ304+AM304+AP304</f>
        <v>0</v>
      </c>
      <c r="G304" s="255" t="e">
        <f>F304/E304</f>
        <v>#DIV/0!</v>
      </c>
      <c r="H304" s="255"/>
      <c r="I304" s="255"/>
      <c r="J304" s="209"/>
      <c r="K304" s="255"/>
      <c r="L304" s="255"/>
      <c r="M304" s="209"/>
      <c r="N304" s="255"/>
      <c r="O304" s="255"/>
      <c r="P304" s="209"/>
      <c r="Q304" s="255"/>
      <c r="R304" s="255"/>
      <c r="S304" s="209"/>
      <c r="T304" s="255"/>
      <c r="U304" s="255"/>
      <c r="V304" s="209"/>
      <c r="W304" s="255"/>
      <c r="X304" s="255"/>
      <c r="Y304" s="209"/>
      <c r="Z304" s="255"/>
      <c r="AA304" s="209"/>
      <c r="AB304" s="209"/>
      <c r="AC304" s="255"/>
      <c r="AD304" s="209"/>
      <c r="AE304" s="209"/>
      <c r="AF304" s="255"/>
      <c r="AG304" s="209"/>
      <c r="AH304" s="209"/>
      <c r="AI304" s="285"/>
      <c r="AJ304" s="209"/>
      <c r="AK304" s="255" t="e">
        <f>AJ304/AI304</f>
        <v>#DIV/0!</v>
      </c>
      <c r="AL304" s="285"/>
      <c r="AM304" s="209"/>
      <c r="AN304" s="255" t="e">
        <f>AM304/AL304</f>
        <v>#DIV/0!</v>
      </c>
      <c r="AO304" s="285"/>
      <c r="AP304" s="209"/>
      <c r="AQ304" s="255" t="e">
        <f>AP304/AO304</f>
        <v>#DIV/0!</v>
      </c>
      <c r="AR304" s="244"/>
    </row>
    <row r="305" spans="1:44" ht="63.75" customHeight="1">
      <c r="A305" s="738"/>
      <c r="B305" s="740"/>
      <c r="C305" s="681"/>
      <c r="D305" s="147" t="s">
        <v>2</v>
      </c>
      <c r="E305" s="335">
        <f t="shared" ref="E305:F309" si="1083">AI305+AL305+AO305</f>
        <v>0</v>
      </c>
      <c r="F305" s="191">
        <f>AJ305+AM305+AP305</f>
        <v>0</v>
      </c>
      <c r="G305" s="255" t="e">
        <f t="shared" si="1074"/>
        <v>#DIV/0!</v>
      </c>
      <c r="H305" s="255"/>
      <c r="I305" s="255"/>
      <c r="J305" s="209"/>
      <c r="K305" s="255"/>
      <c r="L305" s="255"/>
      <c r="M305" s="209"/>
      <c r="N305" s="255"/>
      <c r="O305" s="255"/>
      <c r="P305" s="209"/>
      <c r="Q305" s="255"/>
      <c r="R305" s="255"/>
      <c r="S305" s="209"/>
      <c r="T305" s="255"/>
      <c r="U305" s="255"/>
      <c r="V305" s="209"/>
      <c r="W305" s="255"/>
      <c r="X305" s="255"/>
      <c r="Y305" s="209"/>
      <c r="Z305" s="255"/>
      <c r="AA305" s="209"/>
      <c r="AB305" s="209"/>
      <c r="AC305" s="255"/>
      <c r="AD305" s="209"/>
      <c r="AE305" s="209"/>
      <c r="AF305" s="255"/>
      <c r="AG305" s="209"/>
      <c r="AH305" s="209"/>
      <c r="AI305" s="285"/>
      <c r="AJ305" s="209"/>
      <c r="AK305" s="255" t="e">
        <f t="shared" si="1081"/>
        <v>#DIV/0!</v>
      </c>
      <c r="AL305" s="285"/>
      <c r="AM305" s="209"/>
      <c r="AN305" s="255" t="e">
        <f t="shared" si="1082"/>
        <v>#DIV/0!</v>
      </c>
      <c r="AO305" s="285"/>
      <c r="AP305" s="209"/>
      <c r="AQ305" s="255" t="e">
        <f t="shared" ref="AQ305:AQ309" si="1084">AP305/AO305</f>
        <v>#DIV/0!</v>
      </c>
      <c r="AR305" s="244"/>
    </row>
    <row r="306" spans="1:44" ht="42" customHeight="1">
      <c r="A306" s="738"/>
      <c r="B306" s="740"/>
      <c r="C306" s="681"/>
      <c r="D306" s="258" t="s">
        <v>285</v>
      </c>
      <c r="E306" s="335">
        <f t="shared" si="1083"/>
        <v>1</v>
      </c>
      <c r="F306" s="335">
        <f t="shared" si="1083"/>
        <v>0.89999999999999991</v>
      </c>
      <c r="G306" s="208">
        <f t="shared" si="1074"/>
        <v>0.89999999999999991</v>
      </c>
      <c r="H306" s="255"/>
      <c r="I306" s="255"/>
      <c r="J306" s="209"/>
      <c r="K306" s="255"/>
      <c r="L306" s="255"/>
      <c r="M306" s="209"/>
      <c r="N306" s="255"/>
      <c r="O306" s="255"/>
      <c r="P306" s="209"/>
      <c r="Q306" s="255"/>
      <c r="R306" s="255"/>
      <c r="S306" s="209"/>
      <c r="T306" s="255"/>
      <c r="U306" s="255"/>
      <c r="V306" s="209"/>
      <c r="W306" s="255"/>
      <c r="X306" s="255"/>
      <c r="Y306" s="209"/>
      <c r="Z306" s="255"/>
      <c r="AA306" s="209"/>
      <c r="AB306" s="209"/>
      <c r="AC306" s="255"/>
      <c r="AD306" s="209"/>
      <c r="AE306" s="209"/>
      <c r="AF306" s="255"/>
      <c r="AG306" s="209"/>
      <c r="AH306" s="209"/>
      <c r="AI306" s="285">
        <v>0.3</v>
      </c>
      <c r="AJ306" s="349">
        <v>0.3</v>
      </c>
      <c r="AK306" s="208">
        <f t="shared" si="1081"/>
        <v>1</v>
      </c>
      <c r="AL306" s="285">
        <v>0.4</v>
      </c>
      <c r="AM306" s="352">
        <v>0.4</v>
      </c>
      <c r="AN306" s="208">
        <f t="shared" si="1082"/>
        <v>1</v>
      </c>
      <c r="AO306" s="285">
        <v>0.3</v>
      </c>
      <c r="AP306" s="349">
        <v>0.2</v>
      </c>
      <c r="AQ306" s="208">
        <v>0.7</v>
      </c>
      <c r="AR306" s="244" t="s">
        <v>505</v>
      </c>
    </row>
    <row r="307" spans="1:44" ht="84.75" customHeight="1">
      <c r="A307" s="738"/>
      <c r="B307" s="740"/>
      <c r="C307" s="681"/>
      <c r="D307" s="258" t="s">
        <v>291</v>
      </c>
      <c r="E307" s="335">
        <f t="shared" si="1083"/>
        <v>0</v>
      </c>
      <c r="F307" s="191">
        <f>AJ307+AM307+AP307</f>
        <v>0</v>
      </c>
      <c r="G307" s="255" t="e">
        <f t="shared" si="1074"/>
        <v>#DIV/0!</v>
      </c>
      <c r="H307" s="255"/>
      <c r="I307" s="255"/>
      <c r="J307" s="209"/>
      <c r="K307" s="255"/>
      <c r="L307" s="255"/>
      <c r="M307" s="209"/>
      <c r="N307" s="255"/>
      <c r="O307" s="255"/>
      <c r="P307" s="209"/>
      <c r="Q307" s="255"/>
      <c r="R307" s="255"/>
      <c r="S307" s="209"/>
      <c r="T307" s="255"/>
      <c r="U307" s="255"/>
      <c r="V307" s="209"/>
      <c r="W307" s="255"/>
      <c r="X307" s="255"/>
      <c r="Y307" s="209"/>
      <c r="Z307" s="255"/>
      <c r="AA307" s="209"/>
      <c r="AB307" s="209"/>
      <c r="AC307" s="255"/>
      <c r="AD307" s="209"/>
      <c r="AE307" s="209"/>
      <c r="AF307" s="255"/>
      <c r="AG307" s="209"/>
      <c r="AH307" s="209"/>
      <c r="AI307" s="285"/>
      <c r="AJ307" s="209"/>
      <c r="AK307" s="255" t="e">
        <f t="shared" si="1081"/>
        <v>#DIV/0!</v>
      </c>
      <c r="AL307" s="285"/>
      <c r="AM307" s="209"/>
      <c r="AN307" s="255" t="e">
        <f t="shared" si="1082"/>
        <v>#DIV/0!</v>
      </c>
      <c r="AO307" s="285"/>
      <c r="AP307" s="209"/>
      <c r="AQ307" s="255" t="e">
        <f t="shared" si="1084"/>
        <v>#DIV/0!</v>
      </c>
      <c r="AR307" s="244"/>
    </row>
    <row r="308" spans="1:44" ht="27.75" customHeight="1">
      <c r="A308" s="738"/>
      <c r="B308" s="740"/>
      <c r="C308" s="681"/>
      <c r="D308" s="258" t="s">
        <v>286</v>
      </c>
      <c r="E308" s="335">
        <f t="shared" si="1083"/>
        <v>0</v>
      </c>
      <c r="F308" s="191">
        <f>AJ308+AM308+AP308</f>
        <v>0</v>
      </c>
      <c r="G308" s="255" t="e">
        <f t="shared" si="1074"/>
        <v>#DIV/0!</v>
      </c>
      <c r="H308" s="255"/>
      <c r="I308" s="255"/>
      <c r="J308" s="209"/>
      <c r="K308" s="255"/>
      <c r="L308" s="255"/>
      <c r="M308" s="209"/>
      <c r="N308" s="255"/>
      <c r="O308" s="255"/>
      <c r="P308" s="209"/>
      <c r="Q308" s="255"/>
      <c r="R308" s="255"/>
      <c r="S308" s="209"/>
      <c r="T308" s="255"/>
      <c r="U308" s="255"/>
      <c r="V308" s="209"/>
      <c r="W308" s="255"/>
      <c r="X308" s="255"/>
      <c r="Y308" s="209"/>
      <c r="Z308" s="255"/>
      <c r="AA308" s="209"/>
      <c r="AB308" s="209"/>
      <c r="AC308" s="255"/>
      <c r="AD308" s="209"/>
      <c r="AE308" s="209"/>
      <c r="AF308" s="255"/>
      <c r="AG308" s="209"/>
      <c r="AH308" s="209"/>
      <c r="AI308" s="285"/>
      <c r="AJ308" s="209"/>
      <c r="AK308" s="255" t="e">
        <f t="shared" si="1081"/>
        <v>#DIV/0!</v>
      </c>
      <c r="AL308" s="285"/>
      <c r="AM308" s="209"/>
      <c r="AN308" s="255" t="e">
        <f t="shared" si="1082"/>
        <v>#DIV/0!</v>
      </c>
      <c r="AO308" s="285"/>
      <c r="AP308" s="209"/>
      <c r="AQ308" s="255" t="e">
        <f t="shared" si="1084"/>
        <v>#DIV/0!</v>
      </c>
      <c r="AR308" s="244"/>
    </row>
    <row r="309" spans="1:44" ht="39.75" customHeight="1">
      <c r="A309" s="738"/>
      <c r="B309" s="740"/>
      <c r="C309" s="681"/>
      <c r="D309" s="254" t="s">
        <v>43</v>
      </c>
      <c r="E309" s="335">
        <f t="shared" si="1083"/>
        <v>0</v>
      </c>
      <c r="F309" s="191"/>
      <c r="G309" s="255" t="e">
        <f t="shared" si="1074"/>
        <v>#DIV/0!</v>
      </c>
      <c r="H309" s="255"/>
      <c r="I309" s="255"/>
      <c r="J309" s="209"/>
      <c r="K309" s="255"/>
      <c r="L309" s="255"/>
      <c r="M309" s="209"/>
      <c r="N309" s="255"/>
      <c r="O309" s="255"/>
      <c r="P309" s="209"/>
      <c r="Q309" s="255"/>
      <c r="R309" s="255"/>
      <c r="S309" s="209"/>
      <c r="T309" s="255"/>
      <c r="U309" s="255"/>
      <c r="V309" s="209"/>
      <c r="W309" s="255"/>
      <c r="X309" s="255"/>
      <c r="Y309" s="209"/>
      <c r="Z309" s="255"/>
      <c r="AA309" s="209"/>
      <c r="AB309" s="209"/>
      <c r="AC309" s="255"/>
      <c r="AD309" s="209"/>
      <c r="AE309" s="209"/>
      <c r="AF309" s="255"/>
      <c r="AG309" s="209"/>
      <c r="AH309" s="209"/>
      <c r="AI309" s="285"/>
      <c r="AJ309" s="209"/>
      <c r="AK309" s="255" t="e">
        <f t="shared" si="1081"/>
        <v>#DIV/0!</v>
      </c>
      <c r="AL309" s="285"/>
      <c r="AM309" s="209"/>
      <c r="AN309" s="255" t="e">
        <f t="shared" si="1082"/>
        <v>#DIV/0!</v>
      </c>
      <c r="AO309" s="285"/>
      <c r="AP309" s="209"/>
      <c r="AQ309" s="255" t="e">
        <f t="shared" si="1084"/>
        <v>#DIV/0!</v>
      </c>
      <c r="AR309" s="244"/>
    </row>
    <row r="310" spans="1:44" ht="129.75" customHeight="1">
      <c r="A310" s="316" t="s">
        <v>357</v>
      </c>
      <c r="B310" s="253" t="s">
        <v>358</v>
      </c>
      <c r="C310" s="681"/>
      <c r="D310" s="252" t="s">
        <v>339</v>
      </c>
      <c r="E310" s="765" t="s">
        <v>359</v>
      </c>
      <c r="F310" s="765"/>
      <c r="G310" s="765"/>
      <c r="H310" s="765"/>
      <c r="I310" s="765"/>
      <c r="J310" s="765"/>
      <c r="K310" s="765"/>
      <c r="L310" s="765"/>
      <c r="M310" s="765"/>
      <c r="N310" s="765"/>
      <c r="O310" s="765"/>
      <c r="P310" s="765"/>
      <c r="Q310" s="765"/>
      <c r="R310" s="765"/>
      <c r="S310" s="765"/>
      <c r="T310" s="765"/>
      <c r="U310" s="765"/>
      <c r="V310" s="765"/>
      <c r="W310" s="765"/>
      <c r="X310" s="765"/>
      <c r="Y310" s="765"/>
      <c r="Z310" s="765"/>
      <c r="AA310" s="765"/>
      <c r="AB310" s="765"/>
      <c r="AC310" s="765"/>
      <c r="AD310" s="765"/>
      <c r="AE310" s="765"/>
      <c r="AF310" s="765"/>
      <c r="AG310" s="765"/>
      <c r="AH310" s="765"/>
      <c r="AI310" s="765"/>
      <c r="AJ310" s="765"/>
      <c r="AK310" s="765"/>
      <c r="AL310" s="765"/>
      <c r="AM310" s="765"/>
      <c r="AN310" s="765"/>
      <c r="AO310" s="765"/>
      <c r="AP310" s="765"/>
      <c r="AQ310" s="765"/>
      <c r="AR310" s="766"/>
    </row>
    <row r="311" spans="1:44" ht="82.5" customHeight="1" thickBot="1">
      <c r="A311" s="317" t="s">
        <v>360</v>
      </c>
      <c r="B311" s="318" t="s">
        <v>361</v>
      </c>
      <c r="C311" s="683"/>
      <c r="D311" s="319" t="s">
        <v>339</v>
      </c>
      <c r="E311" s="767" t="s">
        <v>359</v>
      </c>
      <c r="F311" s="767"/>
      <c r="G311" s="767"/>
      <c r="H311" s="767"/>
      <c r="I311" s="767"/>
      <c r="J311" s="767"/>
      <c r="K311" s="767"/>
      <c r="L311" s="767"/>
      <c r="M311" s="767"/>
      <c r="N311" s="767"/>
      <c r="O311" s="767"/>
      <c r="P311" s="767"/>
      <c r="Q311" s="767"/>
      <c r="R311" s="767"/>
      <c r="S311" s="767"/>
      <c r="T311" s="767"/>
      <c r="U311" s="767"/>
      <c r="V311" s="767"/>
      <c r="W311" s="767"/>
      <c r="X311" s="767"/>
      <c r="Y311" s="767"/>
      <c r="Z311" s="767"/>
      <c r="AA311" s="767"/>
      <c r="AB311" s="767"/>
      <c r="AC311" s="767"/>
      <c r="AD311" s="767"/>
      <c r="AE311" s="767"/>
      <c r="AF311" s="767"/>
      <c r="AG311" s="767"/>
      <c r="AH311" s="767"/>
      <c r="AI311" s="767"/>
      <c r="AJ311" s="767"/>
      <c r="AK311" s="767"/>
      <c r="AL311" s="767"/>
      <c r="AM311" s="767"/>
      <c r="AN311" s="767"/>
      <c r="AO311" s="767"/>
      <c r="AP311" s="767"/>
      <c r="AQ311" s="767"/>
      <c r="AR311" s="768"/>
    </row>
    <row r="312" spans="1:44" ht="30" customHeight="1">
      <c r="A312" s="804" t="s">
        <v>371</v>
      </c>
      <c r="B312" s="739" t="s">
        <v>362</v>
      </c>
      <c r="C312" s="680" t="s">
        <v>344</v>
      </c>
      <c r="D312" s="320" t="s">
        <v>41</v>
      </c>
      <c r="E312" s="263">
        <f>E313+E314+E315+E317+E318</f>
        <v>0</v>
      </c>
      <c r="F312" s="263">
        <f>F313+F314+F315+F317+F318</f>
        <v>0</v>
      </c>
      <c r="G312" s="321" t="e">
        <f t="shared" ref="G312" si="1085">F312/E312</f>
        <v>#DIV/0!</v>
      </c>
      <c r="H312" s="263"/>
      <c r="I312" s="263"/>
      <c r="J312" s="264"/>
      <c r="K312" s="263"/>
      <c r="L312" s="263"/>
      <c r="M312" s="264"/>
      <c r="N312" s="263"/>
      <c r="O312" s="263"/>
      <c r="P312" s="264"/>
      <c r="Q312" s="263"/>
      <c r="R312" s="263"/>
      <c r="S312" s="264"/>
      <c r="T312" s="263"/>
      <c r="U312" s="263"/>
      <c r="V312" s="264"/>
      <c r="W312" s="263"/>
      <c r="X312" s="263"/>
      <c r="Y312" s="264"/>
      <c r="Z312" s="263"/>
      <c r="AA312" s="264"/>
      <c r="AB312" s="264"/>
      <c r="AC312" s="263"/>
      <c r="AD312" s="264"/>
      <c r="AE312" s="264"/>
      <c r="AF312" s="263"/>
      <c r="AG312" s="264"/>
      <c r="AH312" s="264"/>
      <c r="AI312" s="263"/>
      <c r="AJ312" s="264"/>
      <c r="AK312" s="321" t="e">
        <f t="shared" ref="AK312" si="1086">AJ312/AI312</f>
        <v>#DIV/0!</v>
      </c>
      <c r="AL312" s="263"/>
      <c r="AM312" s="264"/>
      <c r="AN312" s="321" t="e">
        <f t="shared" ref="AN312" si="1087">AM312/AL312</f>
        <v>#DIV/0!</v>
      </c>
      <c r="AO312" s="264"/>
      <c r="AP312" s="264"/>
      <c r="AQ312" s="321" t="e">
        <f t="shared" ref="AQ312" si="1088">AP312/AO312</f>
        <v>#DIV/0!</v>
      </c>
      <c r="AR312" s="322"/>
    </row>
    <row r="313" spans="1:44" ht="45" customHeight="1">
      <c r="A313" s="805"/>
      <c r="B313" s="740"/>
      <c r="C313" s="681"/>
      <c r="D313" s="123" t="s">
        <v>37</v>
      </c>
      <c r="E313" s="117"/>
      <c r="F313" s="117"/>
      <c r="G313" s="122"/>
      <c r="H313" s="117"/>
      <c r="I313" s="117"/>
      <c r="J313" s="122"/>
      <c r="K313" s="117"/>
      <c r="L313" s="117"/>
      <c r="M313" s="122"/>
      <c r="N313" s="117"/>
      <c r="O313" s="117"/>
      <c r="P313" s="122"/>
      <c r="Q313" s="117"/>
      <c r="R313" s="117"/>
      <c r="S313" s="122"/>
      <c r="T313" s="117"/>
      <c r="U313" s="117"/>
      <c r="V313" s="122"/>
      <c r="W313" s="117"/>
      <c r="X313" s="117"/>
      <c r="Y313" s="122"/>
      <c r="Z313" s="117"/>
      <c r="AA313" s="122"/>
      <c r="AB313" s="122"/>
      <c r="AC313" s="117"/>
      <c r="AD313" s="122"/>
      <c r="AE313" s="122"/>
      <c r="AF313" s="117"/>
      <c r="AG313" s="122"/>
      <c r="AH313" s="122"/>
      <c r="AI313" s="149"/>
      <c r="AJ313" s="122"/>
      <c r="AK313" s="122"/>
      <c r="AL313" s="117"/>
      <c r="AM313" s="122"/>
      <c r="AN313" s="122"/>
      <c r="AO313" s="122"/>
      <c r="AP313" s="122"/>
      <c r="AQ313" s="122"/>
      <c r="AR313" s="323"/>
    </row>
    <row r="314" spans="1:44" ht="63.75" customHeight="1">
      <c r="A314" s="805"/>
      <c r="B314" s="740"/>
      <c r="C314" s="681"/>
      <c r="D314" s="147" t="s">
        <v>2</v>
      </c>
      <c r="E314" s="117"/>
      <c r="F314" s="117"/>
      <c r="G314" s="122"/>
      <c r="H314" s="117"/>
      <c r="I314" s="117"/>
      <c r="J314" s="122"/>
      <c r="K314" s="117"/>
      <c r="L314" s="117"/>
      <c r="M314" s="122"/>
      <c r="N314" s="117"/>
      <c r="O314" s="117"/>
      <c r="P314" s="122"/>
      <c r="Q314" s="117"/>
      <c r="R314" s="117"/>
      <c r="S314" s="122"/>
      <c r="T314" s="117"/>
      <c r="U314" s="117"/>
      <c r="V314" s="122"/>
      <c r="W314" s="117"/>
      <c r="X314" s="117"/>
      <c r="Y314" s="122"/>
      <c r="Z314" s="117"/>
      <c r="AA314" s="122"/>
      <c r="AB314" s="122"/>
      <c r="AC314" s="117"/>
      <c r="AD314" s="122"/>
      <c r="AE314" s="122"/>
      <c r="AF314" s="117"/>
      <c r="AG314" s="122"/>
      <c r="AH314" s="122"/>
      <c r="AI314" s="149"/>
      <c r="AJ314" s="122"/>
      <c r="AK314" s="122"/>
      <c r="AL314" s="117"/>
      <c r="AM314" s="122"/>
      <c r="AN314" s="122"/>
      <c r="AO314" s="122"/>
      <c r="AP314" s="122"/>
      <c r="AQ314" s="122"/>
      <c r="AR314" s="323"/>
    </row>
    <row r="315" spans="1:44" ht="27.75" customHeight="1">
      <c r="A315" s="805"/>
      <c r="B315" s="740"/>
      <c r="C315" s="681"/>
      <c r="D315" s="258" t="s">
        <v>285</v>
      </c>
      <c r="E315" s="117"/>
      <c r="F315" s="117"/>
      <c r="G315" s="122"/>
      <c r="H315" s="117"/>
      <c r="I315" s="117"/>
      <c r="J315" s="122"/>
      <c r="K315" s="117"/>
      <c r="L315" s="117"/>
      <c r="M315" s="122"/>
      <c r="N315" s="117"/>
      <c r="O315" s="117"/>
      <c r="P315" s="122"/>
      <c r="Q315" s="117"/>
      <c r="R315" s="117"/>
      <c r="S315" s="122"/>
      <c r="T315" s="117"/>
      <c r="U315" s="117"/>
      <c r="V315" s="122"/>
      <c r="W315" s="117"/>
      <c r="X315" s="117"/>
      <c r="Y315" s="122"/>
      <c r="Z315" s="117"/>
      <c r="AA315" s="122"/>
      <c r="AB315" s="122"/>
      <c r="AC315" s="117"/>
      <c r="AD315" s="122"/>
      <c r="AE315" s="122"/>
      <c r="AF315" s="117"/>
      <c r="AG315" s="122"/>
      <c r="AH315" s="122"/>
      <c r="AI315" s="149"/>
      <c r="AJ315" s="122"/>
      <c r="AK315" s="122"/>
      <c r="AL315" s="117"/>
      <c r="AM315" s="122"/>
      <c r="AN315" s="122"/>
      <c r="AO315" s="122"/>
      <c r="AP315" s="122"/>
      <c r="AQ315" s="122"/>
      <c r="AR315" s="323"/>
    </row>
    <row r="316" spans="1:44" ht="87.75" customHeight="1">
      <c r="A316" s="805"/>
      <c r="B316" s="740"/>
      <c r="C316" s="681"/>
      <c r="D316" s="258" t="s">
        <v>291</v>
      </c>
      <c r="E316" s="117"/>
      <c r="F316" s="117"/>
      <c r="G316" s="122"/>
      <c r="H316" s="117"/>
      <c r="I316" s="117"/>
      <c r="J316" s="122"/>
      <c r="K316" s="117"/>
      <c r="L316" s="117"/>
      <c r="M316" s="122"/>
      <c r="N316" s="117"/>
      <c r="O316" s="117"/>
      <c r="P316" s="122"/>
      <c r="Q316" s="117"/>
      <c r="R316" s="117"/>
      <c r="S316" s="122"/>
      <c r="T316" s="117"/>
      <c r="U316" s="117"/>
      <c r="V316" s="122"/>
      <c r="W316" s="117"/>
      <c r="X316" s="117"/>
      <c r="Y316" s="122"/>
      <c r="Z316" s="117"/>
      <c r="AA316" s="122"/>
      <c r="AB316" s="122"/>
      <c r="AC316" s="117"/>
      <c r="AD316" s="122"/>
      <c r="AE316" s="122"/>
      <c r="AF316" s="117"/>
      <c r="AG316" s="122"/>
      <c r="AH316" s="122"/>
      <c r="AI316" s="149"/>
      <c r="AJ316" s="122"/>
      <c r="AK316" s="122"/>
      <c r="AL316" s="117"/>
      <c r="AM316" s="122"/>
      <c r="AN316" s="122"/>
      <c r="AO316" s="122"/>
      <c r="AP316" s="122"/>
      <c r="AQ316" s="122"/>
      <c r="AR316" s="323"/>
    </row>
    <row r="317" spans="1:44" ht="24" customHeight="1">
      <c r="A317" s="805"/>
      <c r="B317" s="740"/>
      <c r="C317" s="681"/>
      <c r="D317" s="258" t="s">
        <v>286</v>
      </c>
      <c r="E317" s="117"/>
      <c r="F317" s="117"/>
      <c r="G317" s="122"/>
      <c r="H317" s="117"/>
      <c r="I317" s="117"/>
      <c r="J317" s="122"/>
      <c r="K317" s="117"/>
      <c r="L317" s="117"/>
      <c r="M317" s="122"/>
      <c r="N317" s="117"/>
      <c r="O317" s="117"/>
      <c r="P317" s="122"/>
      <c r="Q317" s="117"/>
      <c r="R317" s="117"/>
      <c r="S317" s="122"/>
      <c r="T317" s="117"/>
      <c r="U317" s="117"/>
      <c r="V317" s="122"/>
      <c r="W317" s="117"/>
      <c r="X317" s="117"/>
      <c r="Y317" s="122"/>
      <c r="Z317" s="117"/>
      <c r="AA317" s="122"/>
      <c r="AB317" s="122"/>
      <c r="AC317" s="117"/>
      <c r="AD317" s="122"/>
      <c r="AE317" s="122"/>
      <c r="AF317" s="117"/>
      <c r="AG317" s="122"/>
      <c r="AH317" s="122"/>
      <c r="AI317" s="149"/>
      <c r="AJ317" s="122"/>
      <c r="AK317" s="122"/>
      <c r="AL317" s="117"/>
      <c r="AM317" s="122"/>
      <c r="AN317" s="122"/>
      <c r="AO317" s="122"/>
      <c r="AP317" s="122"/>
      <c r="AQ317" s="122"/>
      <c r="AR317" s="323"/>
    </row>
    <row r="318" spans="1:44" ht="39.75" customHeight="1">
      <c r="A318" s="805"/>
      <c r="B318" s="740"/>
      <c r="C318" s="681"/>
      <c r="D318" s="254" t="s">
        <v>43</v>
      </c>
      <c r="E318" s="117"/>
      <c r="F318" s="117"/>
      <c r="G318" s="122"/>
      <c r="H318" s="117"/>
      <c r="I318" s="117"/>
      <c r="J318" s="122"/>
      <c r="K318" s="117"/>
      <c r="L318" s="117"/>
      <c r="M318" s="122"/>
      <c r="N318" s="117"/>
      <c r="O318" s="117"/>
      <c r="P318" s="122"/>
      <c r="Q318" s="117"/>
      <c r="R318" s="117"/>
      <c r="S318" s="122"/>
      <c r="T318" s="117"/>
      <c r="U318" s="117"/>
      <c r="V318" s="122"/>
      <c r="W318" s="117"/>
      <c r="X318" s="117"/>
      <c r="Y318" s="122"/>
      <c r="Z318" s="117"/>
      <c r="AA318" s="122"/>
      <c r="AB318" s="122"/>
      <c r="AC318" s="117"/>
      <c r="AD318" s="122"/>
      <c r="AE318" s="122"/>
      <c r="AF318" s="117"/>
      <c r="AG318" s="122"/>
      <c r="AH318" s="122"/>
      <c r="AI318" s="149"/>
      <c r="AJ318" s="122"/>
      <c r="AK318" s="122"/>
      <c r="AL318" s="117"/>
      <c r="AM318" s="122"/>
      <c r="AN318" s="122"/>
      <c r="AO318" s="122"/>
      <c r="AP318" s="122"/>
      <c r="AQ318" s="122"/>
      <c r="AR318" s="323"/>
    </row>
    <row r="319" spans="1:44" ht="149.25" customHeight="1" thickBot="1">
      <c r="A319" s="317" t="s">
        <v>363</v>
      </c>
      <c r="B319" s="318" t="s">
        <v>364</v>
      </c>
      <c r="C319" s="683"/>
      <c r="D319" s="319" t="s">
        <v>339</v>
      </c>
      <c r="E319" s="769"/>
      <c r="F319" s="770"/>
      <c r="G319" s="770"/>
      <c r="H319" s="770"/>
      <c r="I319" s="770"/>
      <c r="J319" s="770"/>
      <c r="K319" s="770"/>
      <c r="L319" s="770"/>
      <c r="M319" s="770"/>
      <c r="N319" s="770"/>
      <c r="O319" s="770"/>
      <c r="P319" s="770"/>
      <c r="Q319" s="770"/>
      <c r="R319" s="770"/>
      <c r="S319" s="770"/>
      <c r="T319" s="770"/>
      <c r="U319" s="770"/>
      <c r="V319" s="770"/>
      <c r="W319" s="770"/>
      <c r="X319" s="770"/>
      <c r="Y319" s="770"/>
      <c r="Z319" s="770"/>
      <c r="AA319" s="770"/>
      <c r="AB319" s="770"/>
      <c r="AC319" s="770"/>
      <c r="AD319" s="770"/>
      <c r="AE319" s="770"/>
      <c r="AF319" s="770"/>
      <c r="AG319" s="770"/>
      <c r="AH319" s="770"/>
      <c r="AI319" s="770"/>
      <c r="AJ319" s="770"/>
      <c r="AK319" s="770"/>
      <c r="AL319" s="770"/>
      <c r="AM319" s="770"/>
      <c r="AN319" s="770"/>
      <c r="AO319" s="770"/>
      <c r="AP319" s="770"/>
      <c r="AQ319" s="770"/>
      <c r="AR319" s="771"/>
    </row>
    <row r="320" spans="1:44" ht="16.5" customHeight="1">
      <c r="A320" s="676" t="s">
        <v>365</v>
      </c>
      <c r="B320" s="678" t="s">
        <v>366</v>
      </c>
      <c r="C320" s="680" t="s">
        <v>344</v>
      </c>
      <c r="D320" s="373" t="s">
        <v>333</v>
      </c>
      <c r="E320" s="684" t="s">
        <v>359</v>
      </c>
      <c r="F320" s="685"/>
      <c r="G320" s="685"/>
      <c r="H320" s="685"/>
      <c r="I320" s="685"/>
      <c r="J320" s="685"/>
      <c r="K320" s="685"/>
      <c r="L320" s="685"/>
      <c r="M320" s="685"/>
      <c r="N320" s="685"/>
      <c r="O320" s="685"/>
      <c r="P320" s="685"/>
      <c r="Q320" s="685"/>
      <c r="R320" s="685"/>
      <c r="S320" s="685"/>
      <c r="T320" s="685"/>
      <c r="U320" s="685"/>
      <c r="V320" s="685"/>
      <c r="W320" s="685"/>
      <c r="X320" s="685"/>
      <c r="Y320" s="685"/>
      <c r="Z320" s="685"/>
      <c r="AA320" s="685"/>
      <c r="AB320" s="685"/>
      <c r="AC320" s="685"/>
      <c r="AD320" s="685"/>
      <c r="AE320" s="685"/>
      <c r="AF320" s="685"/>
      <c r="AG320" s="685"/>
      <c r="AH320" s="685"/>
      <c r="AI320" s="685"/>
      <c r="AJ320" s="685"/>
      <c r="AK320" s="685"/>
      <c r="AL320" s="685"/>
      <c r="AM320" s="685"/>
      <c r="AN320" s="685"/>
      <c r="AO320" s="685"/>
      <c r="AP320" s="685"/>
      <c r="AQ320" s="685"/>
      <c r="AR320" s="686"/>
    </row>
    <row r="321" spans="1:44" ht="47.25" customHeight="1">
      <c r="A321" s="677"/>
      <c r="B321" s="679"/>
      <c r="C321" s="681"/>
      <c r="D321" s="371" t="s">
        <v>37</v>
      </c>
      <c r="E321" s="687"/>
      <c r="F321" s="688"/>
      <c r="G321" s="688"/>
      <c r="H321" s="688"/>
      <c r="I321" s="688"/>
      <c r="J321" s="688"/>
      <c r="K321" s="688"/>
      <c r="L321" s="688"/>
      <c r="M321" s="688"/>
      <c r="N321" s="688"/>
      <c r="O321" s="688"/>
      <c r="P321" s="688"/>
      <c r="Q321" s="688"/>
      <c r="R321" s="688"/>
      <c r="S321" s="688"/>
      <c r="T321" s="688"/>
      <c r="U321" s="688"/>
      <c r="V321" s="688"/>
      <c r="W321" s="688"/>
      <c r="X321" s="688"/>
      <c r="Y321" s="688"/>
      <c r="Z321" s="688"/>
      <c r="AA321" s="688"/>
      <c r="AB321" s="688"/>
      <c r="AC321" s="688"/>
      <c r="AD321" s="688"/>
      <c r="AE321" s="688"/>
      <c r="AF321" s="688"/>
      <c r="AG321" s="688"/>
      <c r="AH321" s="688"/>
      <c r="AI321" s="688"/>
      <c r="AJ321" s="688"/>
      <c r="AK321" s="688"/>
      <c r="AL321" s="688"/>
      <c r="AM321" s="688"/>
      <c r="AN321" s="688"/>
      <c r="AO321" s="688"/>
      <c r="AP321" s="688"/>
      <c r="AQ321" s="688"/>
      <c r="AR321" s="689"/>
    </row>
    <row r="322" spans="1:44" ht="63.75" customHeight="1">
      <c r="A322" s="677"/>
      <c r="B322" s="679"/>
      <c r="C322" s="681"/>
      <c r="D322" s="371" t="s">
        <v>2</v>
      </c>
      <c r="E322" s="687"/>
      <c r="F322" s="688"/>
      <c r="G322" s="688"/>
      <c r="H322" s="688"/>
      <c r="I322" s="688"/>
      <c r="J322" s="688"/>
      <c r="K322" s="688"/>
      <c r="L322" s="688"/>
      <c r="M322" s="688"/>
      <c r="N322" s="688"/>
      <c r="O322" s="688"/>
      <c r="P322" s="688"/>
      <c r="Q322" s="688"/>
      <c r="R322" s="688"/>
      <c r="S322" s="688"/>
      <c r="T322" s="688"/>
      <c r="U322" s="688"/>
      <c r="V322" s="688"/>
      <c r="W322" s="688"/>
      <c r="X322" s="688"/>
      <c r="Y322" s="688"/>
      <c r="Z322" s="688"/>
      <c r="AA322" s="688"/>
      <c r="AB322" s="688"/>
      <c r="AC322" s="688"/>
      <c r="AD322" s="688"/>
      <c r="AE322" s="688"/>
      <c r="AF322" s="688"/>
      <c r="AG322" s="688"/>
      <c r="AH322" s="688"/>
      <c r="AI322" s="688"/>
      <c r="AJ322" s="688"/>
      <c r="AK322" s="688"/>
      <c r="AL322" s="688"/>
      <c r="AM322" s="688"/>
      <c r="AN322" s="688"/>
      <c r="AO322" s="688"/>
      <c r="AP322" s="688"/>
      <c r="AQ322" s="688"/>
      <c r="AR322" s="689"/>
    </row>
    <row r="323" spans="1:44" ht="46.5" customHeight="1">
      <c r="A323" s="677"/>
      <c r="B323" s="679"/>
      <c r="C323" s="681"/>
      <c r="D323" s="371" t="s">
        <v>285</v>
      </c>
      <c r="E323" s="687"/>
      <c r="F323" s="688"/>
      <c r="G323" s="688"/>
      <c r="H323" s="688"/>
      <c r="I323" s="688"/>
      <c r="J323" s="688"/>
      <c r="K323" s="688"/>
      <c r="L323" s="688"/>
      <c r="M323" s="688"/>
      <c r="N323" s="688"/>
      <c r="O323" s="688"/>
      <c r="P323" s="688"/>
      <c r="Q323" s="688"/>
      <c r="R323" s="688"/>
      <c r="S323" s="688"/>
      <c r="T323" s="688"/>
      <c r="U323" s="688"/>
      <c r="V323" s="688"/>
      <c r="W323" s="688"/>
      <c r="X323" s="688"/>
      <c r="Y323" s="688"/>
      <c r="Z323" s="688"/>
      <c r="AA323" s="688"/>
      <c r="AB323" s="688"/>
      <c r="AC323" s="688"/>
      <c r="AD323" s="688"/>
      <c r="AE323" s="688"/>
      <c r="AF323" s="688"/>
      <c r="AG323" s="688"/>
      <c r="AH323" s="688"/>
      <c r="AI323" s="688"/>
      <c r="AJ323" s="688"/>
      <c r="AK323" s="688"/>
      <c r="AL323" s="688"/>
      <c r="AM323" s="688"/>
      <c r="AN323" s="688"/>
      <c r="AO323" s="688"/>
      <c r="AP323" s="688"/>
      <c r="AQ323" s="688"/>
      <c r="AR323" s="689"/>
    </row>
    <row r="324" spans="1:44" ht="84" customHeight="1">
      <c r="A324" s="677"/>
      <c r="B324" s="679"/>
      <c r="C324" s="681"/>
      <c r="D324" s="146" t="s">
        <v>291</v>
      </c>
      <c r="E324" s="687"/>
      <c r="F324" s="688"/>
      <c r="G324" s="688"/>
      <c r="H324" s="688"/>
      <c r="I324" s="688"/>
      <c r="J324" s="688"/>
      <c r="K324" s="688"/>
      <c r="L324" s="688"/>
      <c r="M324" s="688"/>
      <c r="N324" s="688"/>
      <c r="O324" s="688"/>
      <c r="P324" s="688"/>
      <c r="Q324" s="688"/>
      <c r="R324" s="688"/>
      <c r="S324" s="688"/>
      <c r="T324" s="688"/>
      <c r="U324" s="688"/>
      <c r="V324" s="688"/>
      <c r="W324" s="688"/>
      <c r="X324" s="688"/>
      <c r="Y324" s="688"/>
      <c r="Z324" s="688"/>
      <c r="AA324" s="688"/>
      <c r="AB324" s="688"/>
      <c r="AC324" s="688"/>
      <c r="AD324" s="688"/>
      <c r="AE324" s="688"/>
      <c r="AF324" s="688"/>
      <c r="AG324" s="688"/>
      <c r="AH324" s="688"/>
      <c r="AI324" s="688"/>
      <c r="AJ324" s="688"/>
      <c r="AK324" s="688"/>
      <c r="AL324" s="688"/>
      <c r="AM324" s="688"/>
      <c r="AN324" s="688"/>
      <c r="AO324" s="688"/>
      <c r="AP324" s="688"/>
      <c r="AQ324" s="688"/>
      <c r="AR324" s="689"/>
    </row>
    <row r="325" spans="1:44" ht="31.5" customHeight="1">
      <c r="A325" s="677"/>
      <c r="B325" s="679"/>
      <c r="C325" s="681"/>
      <c r="D325" s="371" t="s">
        <v>335</v>
      </c>
      <c r="E325" s="687"/>
      <c r="F325" s="688"/>
      <c r="G325" s="688"/>
      <c r="H325" s="688"/>
      <c r="I325" s="688"/>
      <c r="J325" s="688"/>
      <c r="K325" s="688"/>
      <c r="L325" s="688"/>
      <c r="M325" s="688"/>
      <c r="N325" s="688"/>
      <c r="O325" s="688"/>
      <c r="P325" s="688"/>
      <c r="Q325" s="688"/>
      <c r="R325" s="688"/>
      <c r="S325" s="688"/>
      <c r="T325" s="688"/>
      <c r="U325" s="688"/>
      <c r="V325" s="688"/>
      <c r="W325" s="688"/>
      <c r="X325" s="688"/>
      <c r="Y325" s="688"/>
      <c r="Z325" s="688"/>
      <c r="AA325" s="688"/>
      <c r="AB325" s="688"/>
      <c r="AC325" s="688"/>
      <c r="AD325" s="688"/>
      <c r="AE325" s="688"/>
      <c r="AF325" s="688"/>
      <c r="AG325" s="688"/>
      <c r="AH325" s="688"/>
      <c r="AI325" s="688"/>
      <c r="AJ325" s="688"/>
      <c r="AK325" s="688"/>
      <c r="AL325" s="688"/>
      <c r="AM325" s="688"/>
      <c r="AN325" s="688"/>
      <c r="AO325" s="688"/>
      <c r="AP325" s="688"/>
      <c r="AQ325" s="688"/>
      <c r="AR325" s="689"/>
    </row>
    <row r="326" spans="1:44" ht="63.75" customHeight="1">
      <c r="A326" s="677"/>
      <c r="B326" s="679"/>
      <c r="C326" s="681"/>
      <c r="D326" s="371" t="s">
        <v>336</v>
      </c>
      <c r="E326" s="690"/>
      <c r="F326" s="691"/>
      <c r="G326" s="691"/>
      <c r="H326" s="691"/>
      <c r="I326" s="691"/>
      <c r="J326" s="691"/>
      <c r="K326" s="691"/>
      <c r="L326" s="691"/>
      <c r="M326" s="691"/>
      <c r="N326" s="691"/>
      <c r="O326" s="691"/>
      <c r="P326" s="691"/>
      <c r="Q326" s="691"/>
      <c r="R326" s="691"/>
      <c r="S326" s="691"/>
      <c r="T326" s="691"/>
      <c r="U326" s="691"/>
      <c r="V326" s="691"/>
      <c r="W326" s="691"/>
      <c r="X326" s="691"/>
      <c r="Y326" s="691"/>
      <c r="Z326" s="691"/>
      <c r="AA326" s="691"/>
      <c r="AB326" s="691"/>
      <c r="AC326" s="691"/>
      <c r="AD326" s="691"/>
      <c r="AE326" s="691"/>
      <c r="AF326" s="691"/>
      <c r="AG326" s="691"/>
      <c r="AH326" s="691"/>
      <c r="AI326" s="691"/>
      <c r="AJ326" s="691"/>
      <c r="AK326" s="691"/>
      <c r="AL326" s="691"/>
      <c r="AM326" s="691"/>
      <c r="AN326" s="691"/>
      <c r="AO326" s="691"/>
      <c r="AP326" s="691"/>
      <c r="AQ326" s="691"/>
      <c r="AR326" s="692"/>
    </row>
    <row r="327" spans="1:44" ht="63.75" customHeight="1">
      <c r="A327" s="802" t="s">
        <v>367</v>
      </c>
      <c r="B327" s="848" t="s">
        <v>368</v>
      </c>
      <c r="C327" s="681"/>
      <c r="D327" s="682" t="s">
        <v>339</v>
      </c>
      <c r="E327" s="682"/>
      <c r="F327" s="682"/>
      <c r="G327" s="682"/>
      <c r="H327" s="256"/>
      <c r="I327" s="256"/>
      <c r="J327" s="256"/>
      <c r="K327" s="256"/>
      <c r="L327" s="256"/>
      <c r="M327" s="256"/>
      <c r="N327" s="256"/>
      <c r="O327" s="256"/>
      <c r="P327" s="256"/>
      <c r="Q327" s="256"/>
      <c r="R327" s="256"/>
      <c r="S327" s="256"/>
      <c r="T327" s="256"/>
      <c r="U327" s="256"/>
      <c r="V327" s="256"/>
      <c r="W327" s="256"/>
      <c r="X327" s="256"/>
      <c r="Y327" s="256"/>
      <c r="Z327" s="256"/>
      <c r="AA327" s="256"/>
      <c r="AB327" s="256"/>
      <c r="AC327" s="256"/>
      <c r="AD327" s="256"/>
      <c r="AE327" s="256"/>
      <c r="AF327" s="256"/>
      <c r="AG327" s="256"/>
      <c r="AH327" s="256"/>
      <c r="AI327" s="850"/>
      <c r="AJ327" s="682"/>
      <c r="AK327" s="682"/>
      <c r="AL327" s="682"/>
      <c r="AM327" s="682"/>
      <c r="AN327" s="682"/>
      <c r="AO327" s="682"/>
      <c r="AP327" s="682"/>
      <c r="AQ327" s="682"/>
      <c r="AR327" s="846"/>
    </row>
    <row r="328" spans="1:44" ht="63.75" customHeight="1">
      <c r="A328" s="803"/>
      <c r="B328" s="849"/>
      <c r="C328" s="682"/>
      <c r="D328" s="845"/>
      <c r="E328" s="845"/>
      <c r="F328" s="845"/>
      <c r="G328" s="845"/>
      <c r="H328" s="331"/>
      <c r="I328" s="331"/>
      <c r="J328" s="331"/>
      <c r="K328" s="331"/>
      <c r="L328" s="331"/>
      <c r="M328" s="331"/>
      <c r="N328" s="331"/>
      <c r="O328" s="331"/>
      <c r="P328" s="331"/>
      <c r="Q328" s="331"/>
      <c r="R328" s="331"/>
      <c r="S328" s="331"/>
      <c r="T328" s="331"/>
      <c r="U328" s="331"/>
      <c r="V328" s="331"/>
      <c r="W328" s="331"/>
      <c r="X328" s="331"/>
      <c r="Y328" s="331"/>
      <c r="Z328" s="331"/>
      <c r="AA328" s="331"/>
      <c r="AB328" s="331"/>
      <c r="AC328" s="331"/>
      <c r="AD328" s="331"/>
      <c r="AE328" s="331"/>
      <c r="AF328" s="331"/>
      <c r="AG328" s="331"/>
      <c r="AH328" s="331"/>
      <c r="AI328" s="851"/>
      <c r="AJ328" s="845"/>
      <c r="AK328" s="845"/>
      <c r="AL328" s="845"/>
      <c r="AM328" s="845"/>
      <c r="AN328" s="845"/>
      <c r="AO328" s="845"/>
      <c r="AP328" s="845"/>
      <c r="AQ328" s="845"/>
      <c r="AR328" s="847"/>
    </row>
    <row r="329" spans="1:44" ht="335.25" customHeight="1" thickBot="1">
      <c r="A329" s="317" t="s">
        <v>369</v>
      </c>
      <c r="B329" s="318" t="s">
        <v>370</v>
      </c>
      <c r="C329" s="683"/>
      <c r="D329" s="319" t="s">
        <v>339</v>
      </c>
      <c r="E329" s="324"/>
      <c r="F329" s="324"/>
      <c r="G329" s="324"/>
      <c r="H329" s="324"/>
      <c r="I329" s="324"/>
      <c r="J329" s="324"/>
      <c r="K329" s="324"/>
      <c r="L329" s="324"/>
      <c r="M329" s="324"/>
      <c r="N329" s="324"/>
      <c r="O329" s="324"/>
      <c r="P329" s="324"/>
      <c r="Q329" s="324"/>
      <c r="R329" s="324"/>
      <c r="S329" s="324"/>
      <c r="T329" s="324"/>
      <c r="U329" s="324"/>
      <c r="V329" s="324"/>
      <c r="W329" s="324"/>
      <c r="X329" s="324"/>
      <c r="Y329" s="324"/>
      <c r="Z329" s="324"/>
      <c r="AA329" s="324"/>
      <c r="AB329" s="324"/>
      <c r="AC329" s="324"/>
      <c r="AD329" s="324"/>
      <c r="AE329" s="324"/>
      <c r="AF329" s="324"/>
      <c r="AG329" s="324"/>
      <c r="AH329" s="324"/>
      <c r="AI329" s="325"/>
      <c r="AJ329" s="324"/>
      <c r="AK329" s="324"/>
      <c r="AL329" s="324"/>
      <c r="AM329" s="324"/>
      <c r="AN329" s="324"/>
      <c r="AO329" s="324"/>
      <c r="AP329" s="324"/>
      <c r="AQ329" s="324"/>
      <c r="AR329" s="471"/>
    </row>
    <row r="330" spans="1:44" ht="51.75" customHeight="1">
      <c r="A330" s="667"/>
      <c r="B330" s="669" t="s">
        <v>264</v>
      </c>
      <c r="C330" s="669"/>
      <c r="D330" s="326" t="s">
        <v>41</v>
      </c>
      <c r="E330" s="374">
        <f>E331+E332+E333+E335+E336</f>
        <v>35175.200000000004</v>
      </c>
      <c r="F330" s="374">
        <f>F331+F332+F333+F335+F336</f>
        <v>0.89999999999999991</v>
      </c>
      <c r="G330" s="375">
        <f>F330/E330</f>
        <v>2.558620846505492E-5</v>
      </c>
      <c r="H330" s="374"/>
      <c r="I330" s="374"/>
      <c r="J330" s="377"/>
      <c r="K330" s="374"/>
      <c r="L330" s="374"/>
      <c r="M330" s="377"/>
      <c r="N330" s="374"/>
      <c r="O330" s="374"/>
      <c r="P330" s="377"/>
      <c r="Q330" s="374"/>
      <c r="R330" s="374"/>
      <c r="S330" s="377"/>
      <c r="T330" s="374"/>
      <c r="U330" s="374"/>
      <c r="V330" s="377"/>
      <c r="W330" s="374"/>
      <c r="X330" s="374"/>
      <c r="Y330" s="377"/>
      <c r="Z330" s="374"/>
      <c r="AA330" s="377"/>
      <c r="AB330" s="377"/>
      <c r="AC330" s="374"/>
      <c r="AD330" s="377"/>
      <c r="AE330" s="377"/>
      <c r="AF330" s="374"/>
      <c r="AG330" s="377"/>
      <c r="AH330" s="377"/>
      <c r="AI330" s="374">
        <f>AI331+AI332+AI333+AI335+AI336</f>
        <v>0.3</v>
      </c>
      <c r="AJ330" s="374">
        <f>AJ331+AJ332+AJ333+AJ335+AJ336</f>
        <v>0.3</v>
      </c>
      <c r="AK330" s="416">
        <f>AJ330/AI330</f>
        <v>1</v>
      </c>
      <c r="AL330" s="374">
        <f>AL331+AL332+AL333+AL335+AL336</f>
        <v>35174.6</v>
      </c>
      <c r="AM330" s="374">
        <f>AM331+AM332+AM333+AM335+AM336</f>
        <v>0.4</v>
      </c>
      <c r="AN330" s="392">
        <f>AM330/AL330</f>
        <v>1.1371842181574206E-5</v>
      </c>
      <c r="AO330" s="374">
        <f>AO331+AO332+AO333+AO335+AO336</f>
        <v>0.3</v>
      </c>
      <c r="AP330" s="374">
        <f>AP331+AP332+AP333+AP335+AP336</f>
        <v>0.2</v>
      </c>
      <c r="AQ330" s="353">
        <f>AP330/AO330</f>
        <v>0.66666666666666674</v>
      </c>
      <c r="AR330" s="472" t="s">
        <v>461</v>
      </c>
    </row>
    <row r="331" spans="1:44" ht="47.25" customHeight="1">
      <c r="A331" s="668"/>
      <c r="B331" s="670"/>
      <c r="C331" s="670"/>
      <c r="D331" s="166" t="s">
        <v>37</v>
      </c>
      <c r="E331" s="211">
        <f>E252+E262+E297+E313</f>
        <v>0</v>
      </c>
      <c r="F331" s="211"/>
      <c r="G331" s="278"/>
      <c r="H331" s="211"/>
      <c r="I331" s="211"/>
      <c r="J331" s="213"/>
      <c r="K331" s="211"/>
      <c r="L331" s="211"/>
      <c r="M331" s="213"/>
      <c r="N331" s="211"/>
      <c r="O331" s="211"/>
      <c r="P331" s="213"/>
      <c r="Q331" s="211"/>
      <c r="R331" s="211"/>
      <c r="S331" s="213"/>
      <c r="T331" s="211"/>
      <c r="U331" s="211"/>
      <c r="V331" s="213"/>
      <c r="W331" s="211"/>
      <c r="X331" s="211"/>
      <c r="Y331" s="213"/>
      <c r="Z331" s="211"/>
      <c r="AA331" s="213"/>
      <c r="AB331" s="213"/>
      <c r="AC331" s="211"/>
      <c r="AD331" s="213"/>
      <c r="AE331" s="213"/>
      <c r="AF331" s="211"/>
      <c r="AG331" s="213"/>
      <c r="AH331" s="213"/>
      <c r="AI331" s="211">
        <f>AI262+AI252+AI297+AI313</f>
        <v>0</v>
      </c>
      <c r="AJ331" s="211">
        <f>AJ297+AJ290+AJ283+AJ269</f>
        <v>0</v>
      </c>
      <c r="AK331" s="278"/>
      <c r="AL331" s="211">
        <f>AL262+AL297+AL313</f>
        <v>0</v>
      </c>
      <c r="AM331" s="213"/>
      <c r="AN331" s="213"/>
      <c r="AO331" s="211">
        <f>AO262+AO297+AO313</f>
        <v>0</v>
      </c>
      <c r="AP331" s="211">
        <f>AP297+AP290+AP283+AP269</f>
        <v>0</v>
      </c>
      <c r="AQ331" s="118" t="e">
        <f t="shared" ref="AQ331" si="1089">AQ297+AQ290+AQ283+AQ269</f>
        <v>#DIV/0!</v>
      </c>
      <c r="AR331" s="206"/>
    </row>
    <row r="332" spans="1:44" ht="63.75" customHeight="1">
      <c r="A332" s="668"/>
      <c r="B332" s="670"/>
      <c r="C332" s="670"/>
      <c r="D332" s="327" t="s">
        <v>2</v>
      </c>
      <c r="E332" s="211">
        <f t="shared" ref="E332" si="1090">E253+E263+E298+E314</f>
        <v>0</v>
      </c>
      <c r="F332" s="211"/>
      <c r="G332" s="278"/>
      <c r="H332" s="211"/>
      <c r="I332" s="211"/>
      <c r="J332" s="213"/>
      <c r="K332" s="211"/>
      <c r="L332" s="211"/>
      <c r="M332" s="213"/>
      <c r="N332" s="211"/>
      <c r="O332" s="211"/>
      <c r="P332" s="213"/>
      <c r="Q332" s="211"/>
      <c r="R332" s="211"/>
      <c r="S332" s="213"/>
      <c r="T332" s="211"/>
      <c r="U332" s="211"/>
      <c r="V332" s="213"/>
      <c r="W332" s="211"/>
      <c r="X332" s="211"/>
      <c r="Y332" s="213"/>
      <c r="Z332" s="211"/>
      <c r="AA332" s="213"/>
      <c r="AB332" s="213"/>
      <c r="AC332" s="211"/>
      <c r="AD332" s="213"/>
      <c r="AE332" s="213"/>
      <c r="AF332" s="211"/>
      <c r="AG332" s="213"/>
      <c r="AH332" s="213"/>
      <c r="AI332" s="211">
        <f>AI263+AI253+AI298+AI314</f>
        <v>0</v>
      </c>
      <c r="AJ332" s="211">
        <f t="shared" ref="AJ332" si="1091">AJ298+AJ291+AJ284+AJ270</f>
        <v>0</v>
      </c>
      <c r="AK332" s="278"/>
      <c r="AL332" s="211">
        <f t="shared" ref="AL332" si="1092">AL263+AL298+AL314</f>
        <v>0</v>
      </c>
      <c r="AM332" s="213"/>
      <c r="AN332" s="213"/>
      <c r="AO332" s="211">
        <f t="shared" ref="AO332" si="1093">AO263+AO298+AO314</f>
        <v>0</v>
      </c>
      <c r="AP332" s="211">
        <f t="shared" ref="AO332:AQ336" si="1094">AP298+AP291+AP284+AP270</f>
        <v>0</v>
      </c>
      <c r="AQ332" s="118" t="e">
        <f t="shared" si="1094"/>
        <v>#DIV/0!</v>
      </c>
      <c r="AR332" s="206"/>
    </row>
    <row r="333" spans="1:44" ht="48.75" customHeight="1">
      <c r="A333" s="668"/>
      <c r="B333" s="670"/>
      <c r="C333" s="670"/>
      <c r="D333" s="328" t="s">
        <v>285</v>
      </c>
      <c r="E333" s="211">
        <f>AI333+AL333+AO333</f>
        <v>35175.200000000004</v>
      </c>
      <c r="F333" s="211">
        <f>F299+F264+F254</f>
        <v>0.89999999999999991</v>
      </c>
      <c r="G333" s="278">
        <f>F333/E333</f>
        <v>2.558620846505492E-5</v>
      </c>
      <c r="H333" s="211"/>
      <c r="I333" s="211"/>
      <c r="J333" s="213"/>
      <c r="K333" s="211"/>
      <c r="L333" s="211"/>
      <c r="M333" s="213"/>
      <c r="N333" s="211"/>
      <c r="O333" s="211"/>
      <c r="P333" s="213"/>
      <c r="Q333" s="211"/>
      <c r="R333" s="211"/>
      <c r="S333" s="213"/>
      <c r="T333" s="211"/>
      <c r="U333" s="211"/>
      <c r="V333" s="213"/>
      <c r="W333" s="211"/>
      <c r="X333" s="211"/>
      <c r="Y333" s="213"/>
      <c r="Z333" s="211"/>
      <c r="AA333" s="213"/>
      <c r="AB333" s="213"/>
      <c r="AC333" s="211"/>
      <c r="AD333" s="213"/>
      <c r="AE333" s="213"/>
      <c r="AF333" s="211"/>
      <c r="AG333" s="213"/>
      <c r="AH333" s="213"/>
      <c r="AI333" s="211">
        <f>AI264+AI299</f>
        <v>0.3</v>
      </c>
      <c r="AJ333" s="211">
        <f>AJ264+AJ299</f>
        <v>0.3</v>
      </c>
      <c r="AK333" s="269">
        <f>AJ333/AI333</f>
        <v>1</v>
      </c>
      <c r="AL333" s="211">
        <f>AL306+AL271</f>
        <v>35174.6</v>
      </c>
      <c r="AM333" s="211">
        <f>AM264+AM299</f>
        <v>0.4</v>
      </c>
      <c r="AN333" s="269">
        <f>AM333/AL333</f>
        <v>1.1371842181574206E-5</v>
      </c>
      <c r="AO333" s="211">
        <f>AO264+AO299+AO315</f>
        <v>0.3</v>
      </c>
      <c r="AP333" s="211">
        <f>AP264+AP299</f>
        <v>0.2</v>
      </c>
      <c r="AQ333" s="508">
        <f>AP333/AO333</f>
        <v>0.66666666666666674</v>
      </c>
      <c r="AR333" s="206" t="s">
        <v>461</v>
      </c>
    </row>
    <row r="334" spans="1:44" ht="111.75" customHeight="1">
      <c r="A334" s="668"/>
      <c r="B334" s="670"/>
      <c r="C334" s="670"/>
      <c r="D334" s="158" t="s">
        <v>291</v>
      </c>
      <c r="E334" s="211">
        <f t="shared" ref="E334:E336" si="1095">AI334+AL334+AO334</f>
        <v>0</v>
      </c>
      <c r="F334" s="211"/>
      <c r="G334" s="213"/>
      <c r="H334" s="211"/>
      <c r="I334" s="211"/>
      <c r="J334" s="213"/>
      <c r="K334" s="211"/>
      <c r="L334" s="211"/>
      <c r="M334" s="213"/>
      <c r="N334" s="211"/>
      <c r="O334" s="211"/>
      <c r="P334" s="213"/>
      <c r="Q334" s="211"/>
      <c r="R334" s="211"/>
      <c r="S334" s="213"/>
      <c r="T334" s="211"/>
      <c r="U334" s="211"/>
      <c r="V334" s="213"/>
      <c r="W334" s="211"/>
      <c r="X334" s="211"/>
      <c r="Y334" s="213"/>
      <c r="Z334" s="211"/>
      <c r="AA334" s="213"/>
      <c r="AB334" s="213"/>
      <c r="AC334" s="211"/>
      <c r="AD334" s="213"/>
      <c r="AE334" s="213"/>
      <c r="AF334" s="211"/>
      <c r="AG334" s="213"/>
      <c r="AH334" s="213"/>
      <c r="AI334" s="211">
        <f t="shared" ref="AI334:AJ334" si="1096">AI300+AI293+AI286+AI272</f>
        <v>0</v>
      </c>
      <c r="AJ334" s="211">
        <f t="shared" si="1096"/>
        <v>0</v>
      </c>
      <c r="AK334" s="213"/>
      <c r="AL334" s="211"/>
      <c r="AM334" s="213"/>
      <c r="AN334" s="213"/>
      <c r="AO334" s="211">
        <f t="shared" si="1094"/>
        <v>0</v>
      </c>
      <c r="AP334" s="211">
        <f>AP300+AP293+AP286+AP272</f>
        <v>0</v>
      </c>
      <c r="AQ334" s="118" t="e">
        <f t="shared" si="1094"/>
        <v>#DIV/0!</v>
      </c>
      <c r="AR334" s="192"/>
    </row>
    <row r="335" spans="1:44" ht="36" customHeight="1">
      <c r="A335" s="668"/>
      <c r="B335" s="670"/>
      <c r="C335" s="670"/>
      <c r="D335" s="328" t="s">
        <v>286</v>
      </c>
      <c r="E335" s="211">
        <f t="shared" si="1095"/>
        <v>0</v>
      </c>
      <c r="F335" s="211"/>
      <c r="G335" s="213"/>
      <c r="H335" s="211"/>
      <c r="I335" s="211"/>
      <c r="J335" s="213"/>
      <c r="K335" s="211"/>
      <c r="L335" s="211"/>
      <c r="M335" s="213"/>
      <c r="N335" s="211"/>
      <c r="O335" s="211"/>
      <c r="P335" s="213"/>
      <c r="Q335" s="211"/>
      <c r="R335" s="211"/>
      <c r="S335" s="213"/>
      <c r="T335" s="211"/>
      <c r="U335" s="211"/>
      <c r="V335" s="213"/>
      <c r="W335" s="211"/>
      <c r="X335" s="211"/>
      <c r="Y335" s="213"/>
      <c r="Z335" s="211"/>
      <c r="AA335" s="213"/>
      <c r="AB335" s="213"/>
      <c r="AC335" s="211"/>
      <c r="AD335" s="213"/>
      <c r="AE335" s="213"/>
      <c r="AF335" s="211"/>
      <c r="AG335" s="213"/>
      <c r="AH335" s="213"/>
      <c r="AI335" s="211">
        <f t="shared" ref="AI335:AJ335" si="1097">AI301+AI294+AI287+AI273</f>
        <v>0</v>
      </c>
      <c r="AJ335" s="211">
        <f t="shared" si="1097"/>
        <v>0</v>
      </c>
      <c r="AK335" s="213"/>
      <c r="AL335" s="211"/>
      <c r="AM335" s="213"/>
      <c r="AN335" s="213"/>
      <c r="AO335" s="211">
        <f t="shared" si="1094"/>
        <v>0</v>
      </c>
      <c r="AP335" s="211">
        <f t="shared" si="1094"/>
        <v>0</v>
      </c>
      <c r="AQ335" s="118" t="e">
        <f t="shared" si="1094"/>
        <v>#DIV/0!</v>
      </c>
      <c r="AR335" s="192"/>
    </row>
    <row r="336" spans="1:44" ht="39" customHeight="1">
      <c r="A336" s="668"/>
      <c r="B336" s="670"/>
      <c r="C336" s="670"/>
      <c r="D336" s="301" t="s">
        <v>43</v>
      </c>
      <c r="E336" s="211">
        <f t="shared" si="1095"/>
        <v>0</v>
      </c>
      <c r="F336" s="211"/>
      <c r="G336" s="213"/>
      <c r="H336" s="211"/>
      <c r="I336" s="211"/>
      <c r="J336" s="213"/>
      <c r="K336" s="211"/>
      <c r="L336" s="211"/>
      <c r="M336" s="213"/>
      <c r="N336" s="211"/>
      <c r="O336" s="211"/>
      <c r="P336" s="213"/>
      <c r="Q336" s="211"/>
      <c r="R336" s="211"/>
      <c r="S336" s="213"/>
      <c r="T336" s="211"/>
      <c r="U336" s="211"/>
      <c r="V336" s="213"/>
      <c r="W336" s="211"/>
      <c r="X336" s="211"/>
      <c r="Y336" s="213"/>
      <c r="Z336" s="211"/>
      <c r="AA336" s="213"/>
      <c r="AB336" s="213"/>
      <c r="AC336" s="211"/>
      <c r="AD336" s="213"/>
      <c r="AE336" s="213"/>
      <c r="AF336" s="211"/>
      <c r="AG336" s="213"/>
      <c r="AH336" s="213"/>
      <c r="AI336" s="211">
        <f t="shared" ref="AI336:AJ336" si="1098">AI302+AI295+AI288+AI274</f>
        <v>0</v>
      </c>
      <c r="AJ336" s="211">
        <f t="shared" si="1098"/>
        <v>0</v>
      </c>
      <c r="AK336" s="213"/>
      <c r="AL336" s="211"/>
      <c r="AM336" s="213"/>
      <c r="AN336" s="213"/>
      <c r="AO336" s="211">
        <f t="shared" si="1094"/>
        <v>0</v>
      </c>
      <c r="AP336" s="211"/>
      <c r="AQ336" s="118" t="e">
        <f t="shared" si="1094"/>
        <v>#DIV/0!</v>
      </c>
      <c r="AR336" s="192"/>
    </row>
    <row r="337" spans="1:44" ht="63.75" customHeight="1">
      <c r="A337" s="664" t="s">
        <v>279</v>
      </c>
      <c r="B337" s="664"/>
      <c r="C337" s="664"/>
      <c r="D337" s="664"/>
      <c r="E337" s="664"/>
      <c r="F337" s="664"/>
      <c r="G337" s="664"/>
      <c r="H337" s="664"/>
      <c r="I337" s="664"/>
      <c r="J337" s="664"/>
      <c r="K337" s="664"/>
      <c r="L337" s="664"/>
      <c r="M337" s="664"/>
      <c r="N337" s="664"/>
      <c r="O337" s="664"/>
      <c r="P337" s="664"/>
      <c r="Q337" s="664"/>
      <c r="R337" s="664"/>
      <c r="S337" s="664"/>
      <c r="T337" s="664"/>
      <c r="U337" s="664"/>
      <c r="V337" s="664"/>
      <c r="W337" s="664"/>
      <c r="X337" s="664"/>
      <c r="Y337" s="664"/>
      <c r="Z337" s="664"/>
      <c r="AA337" s="664"/>
      <c r="AB337" s="664"/>
      <c r="AC337" s="664"/>
      <c r="AD337" s="664"/>
      <c r="AE337" s="664"/>
      <c r="AF337" s="664"/>
      <c r="AG337" s="664"/>
      <c r="AH337" s="664"/>
      <c r="AI337" s="664"/>
      <c r="AJ337" s="664"/>
      <c r="AK337" s="664"/>
      <c r="AL337" s="664"/>
      <c r="AM337" s="664"/>
      <c r="AN337" s="664"/>
      <c r="AO337" s="664"/>
      <c r="AP337" s="664"/>
      <c r="AQ337" s="664"/>
      <c r="AR337" s="664"/>
    </row>
    <row r="338" spans="1:44" ht="63.75" customHeight="1" thickBot="1">
      <c r="A338" s="807" t="s">
        <v>280</v>
      </c>
      <c r="B338" s="807"/>
      <c r="C338" s="807"/>
      <c r="D338" s="807"/>
      <c r="E338" s="807"/>
      <c r="F338" s="807"/>
      <c r="G338" s="807"/>
      <c r="H338" s="807"/>
      <c r="I338" s="807"/>
      <c r="J338" s="807"/>
      <c r="K338" s="807"/>
      <c r="L338" s="807"/>
      <c r="M338" s="807"/>
      <c r="N338" s="807"/>
      <c r="O338" s="807"/>
      <c r="P338" s="807"/>
      <c r="Q338" s="807"/>
      <c r="R338" s="807"/>
      <c r="S338" s="807"/>
      <c r="T338" s="807"/>
      <c r="U338" s="807"/>
      <c r="V338" s="807"/>
      <c r="W338" s="807"/>
      <c r="X338" s="807"/>
      <c r="Y338" s="807"/>
      <c r="Z338" s="807"/>
      <c r="AA338" s="807"/>
      <c r="AB338" s="807"/>
      <c r="AC338" s="807"/>
      <c r="AD338" s="807"/>
      <c r="AE338" s="807"/>
      <c r="AF338" s="807"/>
      <c r="AG338" s="807"/>
      <c r="AH338" s="807"/>
      <c r="AI338" s="807"/>
      <c r="AJ338" s="807"/>
      <c r="AK338" s="807"/>
      <c r="AL338" s="807"/>
      <c r="AM338" s="807"/>
      <c r="AN338" s="807"/>
      <c r="AO338" s="807"/>
      <c r="AP338" s="807"/>
      <c r="AQ338" s="807"/>
      <c r="AR338" s="807"/>
    </row>
    <row r="339" spans="1:44" ht="31.5" customHeight="1">
      <c r="A339" s="808" t="s">
        <v>429</v>
      </c>
      <c r="B339" s="809"/>
      <c r="C339" s="809"/>
      <c r="D339" s="422" t="s">
        <v>41</v>
      </c>
      <c r="E339" s="414">
        <f>E340+E341+E342+E345+E346</f>
        <v>884140.8</v>
      </c>
      <c r="F339" s="414">
        <f>F340+F341+F342+F345+F346</f>
        <v>696951.3</v>
      </c>
      <c r="G339" s="400">
        <f>F339/E339</f>
        <v>0.78828089372190491</v>
      </c>
      <c r="H339" s="414"/>
      <c r="I339" s="414"/>
      <c r="J339" s="423"/>
      <c r="K339" s="414"/>
      <c r="L339" s="414"/>
      <c r="M339" s="423"/>
      <c r="N339" s="414"/>
      <c r="O339" s="414"/>
      <c r="P339" s="423"/>
      <c r="Q339" s="414"/>
      <c r="R339" s="414"/>
      <c r="S339" s="423"/>
      <c r="T339" s="414"/>
      <c r="U339" s="414"/>
      <c r="V339" s="423"/>
      <c r="W339" s="414"/>
      <c r="X339" s="414"/>
      <c r="Y339" s="423"/>
      <c r="Z339" s="414"/>
      <c r="AA339" s="423"/>
      <c r="AB339" s="423"/>
      <c r="AC339" s="414"/>
      <c r="AD339" s="423"/>
      <c r="AE339" s="423"/>
      <c r="AF339" s="414"/>
      <c r="AG339" s="423"/>
      <c r="AH339" s="423"/>
      <c r="AI339" s="414">
        <f>AI340+AI341+AI342</f>
        <v>507193.70000000007</v>
      </c>
      <c r="AJ339" s="414">
        <f>AJ340+AJ341+AJ342</f>
        <v>507193.70000000007</v>
      </c>
      <c r="AK339" s="424">
        <f>AJ339/AI339</f>
        <v>1</v>
      </c>
      <c r="AL339" s="414">
        <f>AL340+AL341+AL342</f>
        <v>61439.7</v>
      </c>
      <c r="AM339" s="414">
        <f>AM340+AM341+AM342</f>
        <v>26265.5</v>
      </c>
      <c r="AN339" s="509">
        <v>0.45</v>
      </c>
      <c r="AO339" s="414">
        <f>AO340+AO341+AO342</f>
        <v>315507.40000000002</v>
      </c>
      <c r="AP339" s="414">
        <f>AP340+AP341+AP342</f>
        <v>163492.09999999998</v>
      </c>
      <c r="AQ339" s="510">
        <f>AP339/AO339</f>
        <v>0.51818784599029999</v>
      </c>
      <c r="AR339" s="425" t="s">
        <v>502</v>
      </c>
    </row>
    <row r="340" spans="1:44" ht="63.75" customHeight="1">
      <c r="A340" s="810"/>
      <c r="B340" s="811"/>
      <c r="C340" s="811"/>
      <c r="D340" s="426" t="s">
        <v>37</v>
      </c>
      <c r="E340" s="427">
        <f>AI340+AL340+AO340</f>
        <v>4533.3</v>
      </c>
      <c r="F340" s="286">
        <f>AJ340+AM340+AP340</f>
        <v>4533.3</v>
      </c>
      <c r="G340" s="408">
        <f t="shared" ref="G340:G344" si="1099">F340/E340</f>
        <v>1</v>
      </c>
      <c r="H340" s="286"/>
      <c r="I340" s="286"/>
      <c r="J340" s="428"/>
      <c r="K340" s="286"/>
      <c r="L340" s="286"/>
      <c r="M340" s="428"/>
      <c r="N340" s="286"/>
      <c r="O340" s="286"/>
      <c r="P340" s="428"/>
      <c r="Q340" s="286"/>
      <c r="R340" s="286"/>
      <c r="S340" s="428"/>
      <c r="T340" s="286"/>
      <c r="U340" s="286"/>
      <c r="V340" s="428"/>
      <c r="W340" s="286"/>
      <c r="X340" s="286"/>
      <c r="Y340" s="428"/>
      <c r="Z340" s="286"/>
      <c r="AA340" s="428"/>
      <c r="AB340" s="428"/>
      <c r="AC340" s="286"/>
      <c r="AD340" s="428"/>
      <c r="AE340" s="428"/>
      <c r="AF340" s="286"/>
      <c r="AG340" s="428"/>
      <c r="AH340" s="428"/>
      <c r="AI340" s="361">
        <v>4455.1000000000004</v>
      </c>
      <c r="AJ340" s="361">
        <v>4455.1000000000004</v>
      </c>
      <c r="AK340" s="408">
        <f t="shared" ref="AK340:AK344" si="1100">AJ340/AI340</f>
        <v>1</v>
      </c>
      <c r="AL340" s="286"/>
      <c r="AM340" s="428"/>
      <c r="AN340" s="428"/>
      <c r="AO340" s="286">
        <v>78.2</v>
      </c>
      <c r="AP340" s="286">
        <v>78.2</v>
      </c>
      <c r="AQ340" s="408">
        <f t="shared" ref="AQ340:AQ341" si="1101">AP340/AO340</f>
        <v>1</v>
      </c>
      <c r="AR340" s="201" t="s">
        <v>503</v>
      </c>
    </row>
    <row r="341" spans="1:44" ht="181.5" customHeight="1">
      <c r="A341" s="810"/>
      <c r="B341" s="811"/>
      <c r="C341" s="811"/>
      <c r="D341" s="429" t="s">
        <v>2</v>
      </c>
      <c r="E341" s="427">
        <f t="shared" ref="E341:E346" si="1102">AI341+AL341+AO341</f>
        <v>129300.8</v>
      </c>
      <c r="F341" s="286">
        <f>AJ341+AM341+AP341</f>
        <v>129266.70000000001</v>
      </c>
      <c r="G341" s="408">
        <f t="shared" si="1099"/>
        <v>0.9997362738668284</v>
      </c>
      <c r="H341" s="286"/>
      <c r="I341" s="286"/>
      <c r="J341" s="428"/>
      <c r="K341" s="286"/>
      <c r="L341" s="286"/>
      <c r="M341" s="428"/>
      <c r="N341" s="286"/>
      <c r="O341" s="286"/>
      <c r="P341" s="428"/>
      <c r="Q341" s="286"/>
      <c r="R341" s="286"/>
      <c r="S341" s="428"/>
      <c r="T341" s="286"/>
      <c r="U341" s="286"/>
      <c r="V341" s="428"/>
      <c r="W341" s="286"/>
      <c r="X341" s="286"/>
      <c r="Y341" s="428"/>
      <c r="Z341" s="286"/>
      <c r="AA341" s="428"/>
      <c r="AB341" s="428"/>
      <c r="AC341" s="286"/>
      <c r="AD341" s="428"/>
      <c r="AE341" s="428"/>
      <c r="AF341" s="286"/>
      <c r="AG341" s="428"/>
      <c r="AH341" s="428"/>
      <c r="AI341" s="361">
        <f>109661.8-AI349</f>
        <v>109466.8</v>
      </c>
      <c r="AJ341" s="361">
        <f>109661.8-AJ349</f>
        <v>109466.8</v>
      </c>
      <c r="AK341" s="408">
        <f t="shared" si="1100"/>
        <v>1</v>
      </c>
      <c r="AL341" s="286">
        <f>11231.2-AL349</f>
        <v>9996.3000000000011</v>
      </c>
      <c r="AM341" s="286">
        <f>11231.2-AM349</f>
        <v>9996.3000000000011</v>
      </c>
      <c r="AN341" s="408">
        <f t="shared" ref="AN341:AN342" si="1103">AM341/AL341</f>
        <v>1</v>
      </c>
      <c r="AO341" s="286">
        <v>9837.7000000000007</v>
      </c>
      <c r="AP341" s="286">
        <v>9803.6</v>
      </c>
      <c r="AQ341" s="408">
        <f t="shared" si="1101"/>
        <v>0.99653374264309746</v>
      </c>
      <c r="AR341" s="205" t="s">
        <v>490</v>
      </c>
    </row>
    <row r="342" spans="1:44" ht="138" customHeight="1">
      <c r="A342" s="810"/>
      <c r="B342" s="811"/>
      <c r="C342" s="811"/>
      <c r="D342" s="814" t="s">
        <v>285</v>
      </c>
      <c r="E342" s="816">
        <f>AI342+AL342+AO342</f>
        <v>750306.70000000007</v>
      </c>
      <c r="F342" s="818">
        <f>AJ342+AM342+AP342</f>
        <v>563151.30000000005</v>
      </c>
      <c r="G342" s="820">
        <f t="shared" si="1099"/>
        <v>0.75056147039603938</v>
      </c>
      <c r="H342" s="286"/>
      <c r="I342" s="286"/>
      <c r="J342" s="428"/>
      <c r="K342" s="286"/>
      <c r="L342" s="286"/>
      <c r="M342" s="428"/>
      <c r="N342" s="286"/>
      <c r="O342" s="286"/>
      <c r="P342" s="428"/>
      <c r="Q342" s="286"/>
      <c r="R342" s="286"/>
      <c r="S342" s="428"/>
      <c r="T342" s="286"/>
      <c r="U342" s="286"/>
      <c r="V342" s="428"/>
      <c r="W342" s="286"/>
      <c r="X342" s="286"/>
      <c r="Y342" s="428"/>
      <c r="Z342" s="286"/>
      <c r="AA342" s="428"/>
      <c r="AB342" s="428"/>
      <c r="AC342" s="286"/>
      <c r="AD342" s="428"/>
      <c r="AE342" s="428"/>
      <c r="AF342" s="286"/>
      <c r="AG342" s="428"/>
      <c r="AH342" s="428"/>
      <c r="AI342" s="822">
        <f>423187.7-AI350-AI357-AI364-AI371-AI378</f>
        <v>393271.80000000005</v>
      </c>
      <c r="AJ342" s="822">
        <f>423187.7-AJ350-AI357-AI364-AI371-AI378</f>
        <v>393271.80000000005</v>
      </c>
      <c r="AK342" s="824">
        <f t="shared" si="1100"/>
        <v>1</v>
      </c>
      <c r="AL342" s="818">
        <f>53021.7-AL350</f>
        <v>51443.399999999994</v>
      </c>
      <c r="AM342" s="826">
        <f>17847.5-AM350</f>
        <v>16269.2</v>
      </c>
      <c r="AN342" s="824">
        <f t="shared" si="1103"/>
        <v>0.31625436887919545</v>
      </c>
      <c r="AO342" s="818">
        <v>305591.5</v>
      </c>
      <c r="AP342" s="818">
        <v>153610.29999999999</v>
      </c>
      <c r="AQ342" s="830">
        <f>AP342/AO342</f>
        <v>0.50266548644186759</v>
      </c>
      <c r="AR342" s="829" t="s">
        <v>504</v>
      </c>
    </row>
    <row r="343" spans="1:44" ht="78.75" customHeight="1">
      <c r="A343" s="810"/>
      <c r="B343" s="811"/>
      <c r="C343" s="811"/>
      <c r="D343" s="815"/>
      <c r="E343" s="817"/>
      <c r="F343" s="819"/>
      <c r="G343" s="821"/>
      <c r="H343" s="286"/>
      <c r="I343" s="286"/>
      <c r="J343" s="428"/>
      <c r="K343" s="286"/>
      <c r="L343" s="286"/>
      <c r="M343" s="428"/>
      <c r="N343" s="286"/>
      <c r="O343" s="286"/>
      <c r="P343" s="428"/>
      <c r="Q343" s="286"/>
      <c r="R343" s="286"/>
      <c r="S343" s="428"/>
      <c r="T343" s="286"/>
      <c r="U343" s="286"/>
      <c r="V343" s="428"/>
      <c r="W343" s="286"/>
      <c r="X343" s="286"/>
      <c r="Y343" s="428"/>
      <c r="Z343" s="286"/>
      <c r="AA343" s="428"/>
      <c r="AB343" s="428"/>
      <c r="AC343" s="286"/>
      <c r="AD343" s="428"/>
      <c r="AE343" s="428"/>
      <c r="AF343" s="286"/>
      <c r="AG343" s="428"/>
      <c r="AH343" s="428"/>
      <c r="AI343" s="823"/>
      <c r="AJ343" s="823"/>
      <c r="AK343" s="825"/>
      <c r="AL343" s="819"/>
      <c r="AM343" s="827"/>
      <c r="AN343" s="825"/>
      <c r="AO343" s="819"/>
      <c r="AP343" s="819"/>
      <c r="AQ343" s="831"/>
      <c r="AR343" s="829"/>
    </row>
    <row r="344" spans="1:44" ht="88.5" customHeight="1">
      <c r="A344" s="810"/>
      <c r="B344" s="811"/>
      <c r="C344" s="811"/>
      <c r="D344" s="429" t="s">
        <v>291</v>
      </c>
      <c r="E344" s="430">
        <f t="shared" si="1102"/>
        <v>728.4</v>
      </c>
      <c r="F344" s="412">
        <f t="shared" ref="F344:F346" si="1104">AJ344+AM344+AP344</f>
        <v>728.4</v>
      </c>
      <c r="G344" s="407">
        <f t="shared" si="1099"/>
        <v>1</v>
      </c>
      <c r="H344" s="412"/>
      <c r="I344" s="412"/>
      <c r="J344" s="431"/>
      <c r="K344" s="412"/>
      <c r="L344" s="412"/>
      <c r="M344" s="431"/>
      <c r="N344" s="412"/>
      <c r="O344" s="412"/>
      <c r="P344" s="431"/>
      <c r="Q344" s="412"/>
      <c r="R344" s="412"/>
      <c r="S344" s="431"/>
      <c r="T344" s="412"/>
      <c r="U344" s="412"/>
      <c r="V344" s="431"/>
      <c r="W344" s="412"/>
      <c r="X344" s="412"/>
      <c r="Y344" s="431"/>
      <c r="Z344" s="412"/>
      <c r="AA344" s="431"/>
      <c r="AB344" s="431"/>
      <c r="AC344" s="412"/>
      <c r="AD344" s="431"/>
      <c r="AE344" s="431"/>
      <c r="AF344" s="412"/>
      <c r="AG344" s="431"/>
      <c r="AH344" s="431"/>
      <c r="AI344" s="283">
        <v>728.4</v>
      </c>
      <c r="AJ344" s="283">
        <v>728.4</v>
      </c>
      <c r="AK344" s="407">
        <f t="shared" si="1100"/>
        <v>1</v>
      </c>
      <c r="AL344" s="412"/>
      <c r="AM344" s="431"/>
      <c r="AN344" s="431"/>
      <c r="AO344" s="431"/>
      <c r="AP344" s="431"/>
      <c r="AQ344" s="431"/>
      <c r="AR344" s="432"/>
    </row>
    <row r="345" spans="1:44" ht="18.75" customHeight="1">
      <c r="A345" s="810"/>
      <c r="B345" s="811"/>
      <c r="C345" s="811"/>
      <c r="D345" s="429" t="s">
        <v>286</v>
      </c>
      <c r="E345" s="430">
        <f t="shared" si="1102"/>
        <v>0</v>
      </c>
      <c r="F345" s="412">
        <f t="shared" si="1104"/>
        <v>0</v>
      </c>
      <c r="G345" s="433"/>
      <c r="H345" s="412"/>
      <c r="I345" s="412"/>
      <c r="J345" s="431"/>
      <c r="K345" s="412"/>
      <c r="L345" s="412"/>
      <c r="M345" s="431"/>
      <c r="N345" s="412"/>
      <c r="O345" s="412"/>
      <c r="P345" s="431"/>
      <c r="Q345" s="412"/>
      <c r="R345" s="412"/>
      <c r="S345" s="431"/>
      <c r="T345" s="412"/>
      <c r="U345" s="412"/>
      <c r="V345" s="431"/>
      <c r="W345" s="412"/>
      <c r="X345" s="412"/>
      <c r="Y345" s="431"/>
      <c r="Z345" s="412"/>
      <c r="AA345" s="431"/>
      <c r="AB345" s="431"/>
      <c r="AC345" s="412"/>
      <c r="AD345" s="431"/>
      <c r="AE345" s="431"/>
      <c r="AF345" s="412"/>
      <c r="AG345" s="431"/>
      <c r="AH345" s="431"/>
      <c r="AI345" s="283">
        <f>AI313</f>
        <v>0</v>
      </c>
      <c r="AJ345" s="283"/>
      <c r="AK345" s="433"/>
      <c r="AL345" s="412"/>
      <c r="AM345" s="431"/>
      <c r="AN345" s="431"/>
      <c r="AO345" s="431"/>
      <c r="AP345" s="431"/>
      <c r="AQ345" s="431"/>
      <c r="AR345" s="425"/>
    </row>
    <row r="346" spans="1:44" ht="41.25" customHeight="1" thickBot="1">
      <c r="A346" s="812"/>
      <c r="B346" s="813"/>
      <c r="C346" s="813"/>
      <c r="D346" s="434" t="s">
        <v>43</v>
      </c>
      <c r="E346" s="435">
        <f t="shared" si="1102"/>
        <v>0</v>
      </c>
      <c r="F346" s="436">
        <f t="shared" si="1104"/>
        <v>0</v>
      </c>
      <c r="G346" s="437"/>
      <c r="H346" s="436"/>
      <c r="I346" s="436"/>
      <c r="J346" s="438"/>
      <c r="K346" s="436"/>
      <c r="L346" s="436"/>
      <c r="M346" s="438"/>
      <c r="N346" s="436"/>
      <c r="O346" s="436"/>
      <c r="P346" s="438"/>
      <c r="Q346" s="436"/>
      <c r="R346" s="436"/>
      <c r="S346" s="438"/>
      <c r="T346" s="436"/>
      <c r="U346" s="436"/>
      <c r="V346" s="438"/>
      <c r="W346" s="436"/>
      <c r="X346" s="436"/>
      <c r="Y346" s="438"/>
      <c r="Z346" s="436"/>
      <c r="AA346" s="438"/>
      <c r="AB346" s="438"/>
      <c r="AC346" s="436"/>
      <c r="AD346" s="438"/>
      <c r="AE346" s="438"/>
      <c r="AF346" s="436"/>
      <c r="AG346" s="438"/>
      <c r="AH346" s="438"/>
      <c r="AI346" s="284">
        <f>AI314</f>
        <v>0</v>
      </c>
      <c r="AJ346" s="284"/>
      <c r="AK346" s="437"/>
      <c r="AL346" s="436"/>
      <c r="AM346" s="438"/>
      <c r="AN346" s="438"/>
      <c r="AO346" s="436"/>
      <c r="AP346" s="436"/>
      <c r="AQ346" s="438"/>
      <c r="AR346" s="425"/>
    </row>
    <row r="347" spans="1:44" ht="33.75" customHeight="1">
      <c r="A347" s="797" t="s">
        <v>430</v>
      </c>
      <c r="B347" s="693"/>
      <c r="C347" s="693"/>
      <c r="D347" s="295" t="s">
        <v>41</v>
      </c>
      <c r="E347" s="261">
        <f>E349+E350+E352+E353</f>
        <v>32574</v>
      </c>
      <c r="F347" s="261">
        <f>F349+F350+F352+F353</f>
        <v>30213</v>
      </c>
      <c r="G347" s="280">
        <f>F347/E347</f>
        <v>0.9275188800884141</v>
      </c>
      <c r="H347" s="261"/>
      <c r="I347" s="261"/>
      <c r="J347" s="261"/>
      <c r="K347" s="261"/>
      <c r="L347" s="261"/>
      <c r="M347" s="261"/>
      <c r="N347" s="261"/>
      <c r="O347" s="261"/>
      <c r="P347" s="261"/>
      <c r="Q347" s="261"/>
      <c r="R347" s="261"/>
      <c r="S347" s="261"/>
      <c r="T347" s="261"/>
      <c r="U347" s="261"/>
      <c r="V347" s="261"/>
      <c r="W347" s="261"/>
      <c r="X347" s="261"/>
      <c r="Y347" s="261"/>
      <c r="Z347" s="261"/>
      <c r="AA347" s="261"/>
      <c r="AB347" s="261"/>
      <c r="AC347" s="261"/>
      <c r="AD347" s="261"/>
      <c r="AE347" s="261"/>
      <c r="AF347" s="261"/>
      <c r="AG347" s="261"/>
      <c r="AH347" s="261"/>
      <c r="AI347" s="261">
        <f>AI349+AI350+AI351+AI352+AI353</f>
        <v>23555.200000000001</v>
      </c>
      <c r="AJ347" s="351">
        <f>AJ349+AJ350</f>
        <v>23555.200000000001</v>
      </c>
      <c r="AK347" s="404">
        <f>AJ347/AI347</f>
        <v>1</v>
      </c>
      <c r="AL347" s="261">
        <f>AL349+AL350+AL351+AL352+AL353</f>
        <v>2813.2</v>
      </c>
      <c r="AM347" s="261">
        <f>AM349+AM350+AM351+AM352+AM353</f>
        <v>2813.2</v>
      </c>
      <c r="AN347" s="404">
        <f>AM347/AL347</f>
        <v>1</v>
      </c>
      <c r="AO347" s="261">
        <f>AO349+AO350+AO351+AO352+AO353</f>
        <v>6205.6</v>
      </c>
      <c r="AP347" s="261">
        <f>AP349+AP350+AP351+AP352+AP353</f>
        <v>3844.6</v>
      </c>
      <c r="AQ347" s="388">
        <f>AP347/AO347</f>
        <v>0.61953719221348458</v>
      </c>
      <c r="AR347" s="296" t="s">
        <v>492</v>
      </c>
    </row>
    <row r="348" spans="1:44" ht="46.5" customHeight="1">
      <c r="A348" s="798"/>
      <c r="B348" s="694"/>
      <c r="C348" s="694"/>
      <c r="D348" s="187" t="s">
        <v>37</v>
      </c>
      <c r="E348" s="333">
        <f>AI348+AL348+AO348</f>
        <v>0</v>
      </c>
      <c r="F348" s="372">
        <f>AJ348+AM348+AP348</f>
        <v>0</v>
      </c>
      <c r="G348" s="350" t="e">
        <f t="shared" ref="G348:G350" si="1105">F348/E348</f>
        <v>#DIV/0!</v>
      </c>
      <c r="H348" s="372"/>
      <c r="I348" s="372"/>
      <c r="J348" s="209"/>
      <c r="K348" s="372"/>
      <c r="L348" s="372"/>
      <c r="M348" s="372"/>
      <c r="N348" s="372"/>
      <c r="O348" s="372"/>
      <c r="P348" s="372"/>
      <c r="Q348" s="372"/>
      <c r="R348" s="372"/>
      <c r="S348" s="372"/>
      <c r="T348" s="372"/>
      <c r="U348" s="372"/>
      <c r="V348" s="372"/>
      <c r="W348" s="372"/>
      <c r="X348" s="372"/>
      <c r="Y348" s="372"/>
      <c r="Z348" s="372"/>
      <c r="AA348" s="372"/>
      <c r="AB348" s="372"/>
      <c r="AC348" s="372"/>
      <c r="AD348" s="372"/>
      <c r="AE348" s="372"/>
      <c r="AF348" s="372"/>
      <c r="AG348" s="372"/>
      <c r="AH348" s="372"/>
      <c r="AI348" s="285"/>
      <c r="AJ348" s="372"/>
      <c r="AK348" s="350" t="e">
        <f>AJ348/AI348</f>
        <v>#DIV/0!</v>
      </c>
      <c r="AL348" s="372"/>
      <c r="AM348" s="372"/>
      <c r="AN348" s="372"/>
      <c r="AO348" s="372"/>
      <c r="AP348" s="372"/>
      <c r="AQ348" s="372"/>
      <c r="AR348" s="201"/>
    </row>
    <row r="349" spans="1:44" ht="93.75" customHeight="1">
      <c r="A349" s="798"/>
      <c r="B349" s="694"/>
      <c r="C349" s="694"/>
      <c r="D349" s="186" t="s">
        <v>2</v>
      </c>
      <c r="E349" s="333">
        <f t="shared" ref="E349:F353" si="1106">AI349+AL349+AO349</f>
        <v>1429.9</v>
      </c>
      <c r="F349" s="372">
        <f t="shared" si="1106"/>
        <v>1429.9</v>
      </c>
      <c r="G349" s="408">
        <f t="shared" si="1105"/>
        <v>1</v>
      </c>
      <c r="H349" s="372"/>
      <c r="I349" s="372"/>
      <c r="J349" s="372"/>
      <c r="K349" s="372"/>
      <c r="L349" s="372"/>
      <c r="M349" s="372"/>
      <c r="N349" s="372"/>
      <c r="O349" s="372"/>
      <c r="P349" s="372"/>
      <c r="Q349" s="372"/>
      <c r="R349" s="372"/>
      <c r="S349" s="372"/>
      <c r="T349" s="372"/>
      <c r="U349" s="372"/>
      <c r="V349" s="372"/>
      <c r="W349" s="372"/>
      <c r="X349" s="372"/>
      <c r="Y349" s="372"/>
      <c r="Z349" s="372"/>
      <c r="AA349" s="372"/>
      <c r="AB349" s="372"/>
      <c r="AC349" s="372"/>
      <c r="AD349" s="372"/>
      <c r="AE349" s="372"/>
      <c r="AF349" s="372"/>
      <c r="AG349" s="372"/>
      <c r="AH349" s="372"/>
      <c r="AI349" s="285">
        <v>195</v>
      </c>
      <c r="AJ349" s="372">
        <v>195</v>
      </c>
      <c r="AK349" s="408">
        <f>AJ349/AI349</f>
        <v>1</v>
      </c>
      <c r="AL349" s="372">
        <v>1234.9000000000001</v>
      </c>
      <c r="AM349" s="372">
        <v>1234.9000000000001</v>
      </c>
      <c r="AN349" s="408">
        <f>AM349/AL349</f>
        <v>1</v>
      </c>
      <c r="AO349" s="372"/>
      <c r="AP349" s="372"/>
      <c r="AQ349" s="209"/>
      <c r="AR349" s="201"/>
    </row>
    <row r="350" spans="1:44" ht="159" customHeight="1">
      <c r="A350" s="798"/>
      <c r="B350" s="694"/>
      <c r="C350" s="694"/>
      <c r="D350" s="186" t="s">
        <v>285</v>
      </c>
      <c r="E350" s="333">
        <f t="shared" si="1106"/>
        <v>31144.1</v>
      </c>
      <c r="F350" s="372">
        <f>AJ350+AM350+AP350</f>
        <v>28783.1</v>
      </c>
      <c r="G350" s="350">
        <f t="shared" si="1105"/>
        <v>0.92419109879559858</v>
      </c>
      <c r="H350" s="372"/>
      <c r="I350" s="372"/>
      <c r="J350" s="209"/>
      <c r="K350" s="372"/>
      <c r="L350" s="372"/>
      <c r="M350" s="209"/>
      <c r="N350" s="372"/>
      <c r="O350" s="372"/>
      <c r="P350" s="209"/>
      <c r="Q350" s="372"/>
      <c r="R350" s="372"/>
      <c r="S350" s="209"/>
      <c r="T350" s="372"/>
      <c r="U350" s="372"/>
      <c r="V350" s="209"/>
      <c r="W350" s="372"/>
      <c r="X350" s="372"/>
      <c r="Y350" s="209"/>
      <c r="Z350" s="372"/>
      <c r="AA350" s="209"/>
      <c r="AB350" s="209"/>
      <c r="AC350" s="372"/>
      <c r="AD350" s="209"/>
      <c r="AE350" s="209"/>
      <c r="AF350" s="372"/>
      <c r="AG350" s="209"/>
      <c r="AH350" s="209"/>
      <c r="AI350" s="285">
        <v>23360.2</v>
      </c>
      <c r="AJ350" s="352">
        <v>23360.2</v>
      </c>
      <c r="AK350" s="408">
        <f>AJ350/AI350</f>
        <v>1</v>
      </c>
      <c r="AL350" s="372">
        <v>1578.3</v>
      </c>
      <c r="AM350" s="352">
        <v>1578.3</v>
      </c>
      <c r="AN350" s="408">
        <f>AM350/AL350</f>
        <v>1</v>
      </c>
      <c r="AO350" s="372">
        <v>6205.6</v>
      </c>
      <c r="AP350" s="349">
        <v>3844.6</v>
      </c>
      <c r="AQ350" s="408">
        <f>AP350/AO350</f>
        <v>0.61953719221348458</v>
      </c>
      <c r="AR350" s="201" t="s">
        <v>491</v>
      </c>
    </row>
    <row r="351" spans="1:44" ht="90" customHeight="1">
      <c r="A351" s="798"/>
      <c r="B351" s="694"/>
      <c r="C351" s="694"/>
      <c r="D351" s="186" t="s">
        <v>291</v>
      </c>
      <c r="E351" s="333">
        <f t="shared" si="1106"/>
        <v>0</v>
      </c>
      <c r="F351" s="372">
        <f t="shared" si="1106"/>
        <v>0</v>
      </c>
      <c r="G351" s="209"/>
      <c r="H351" s="372"/>
      <c r="I351" s="372"/>
      <c r="J351" s="209"/>
      <c r="K351" s="372"/>
      <c r="L351" s="372"/>
      <c r="M351" s="209"/>
      <c r="N351" s="372"/>
      <c r="O351" s="372"/>
      <c r="P351" s="209"/>
      <c r="Q351" s="372"/>
      <c r="R351" s="372"/>
      <c r="S351" s="209"/>
      <c r="T351" s="372"/>
      <c r="U351" s="372"/>
      <c r="V351" s="209"/>
      <c r="W351" s="372"/>
      <c r="X351" s="372"/>
      <c r="Y351" s="209"/>
      <c r="Z351" s="372"/>
      <c r="AA351" s="209"/>
      <c r="AB351" s="209"/>
      <c r="AC351" s="372"/>
      <c r="AD351" s="209"/>
      <c r="AE351" s="209"/>
      <c r="AF351" s="372"/>
      <c r="AG351" s="209"/>
      <c r="AH351" s="209"/>
      <c r="AI351" s="285"/>
      <c r="AJ351" s="209"/>
      <c r="AK351" s="209"/>
      <c r="AL351" s="372"/>
      <c r="AM351" s="209"/>
      <c r="AN351" s="209"/>
      <c r="AO351" s="209"/>
      <c r="AP351" s="209"/>
      <c r="AQ351" s="209"/>
      <c r="AR351" s="653"/>
    </row>
    <row r="352" spans="1:44" ht="21" customHeight="1">
      <c r="A352" s="798"/>
      <c r="B352" s="694"/>
      <c r="C352" s="694"/>
      <c r="D352" s="186" t="s">
        <v>286</v>
      </c>
      <c r="E352" s="333">
        <f t="shared" si="1106"/>
        <v>0</v>
      </c>
      <c r="F352" s="372">
        <f t="shared" si="1106"/>
        <v>0</v>
      </c>
      <c r="G352" s="209"/>
      <c r="H352" s="372"/>
      <c r="I352" s="372"/>
      <c r="J352" s="209"/>
      <c r="K352" s="372"/>
      <c r="L352" s="372"/>
      <c r="M352" s="209"/>
      <c r="N352" s="372"/>
      <c r="O352" s="372"/>
      <c r="P352" s="209"/>
      <c r="Q352" s="372"/>
      <c r="R352" s="372"/>
      <c r="S352" s="209"/>
      <c r="T352" s="372"/>
      <c r="U352" s="372"/>
      <c r="V352" s="209"/>
      <c r="W352" s="372"/>
      <c r="X352" s="372"/>
      <c r="Y352" s="209"/>
      <c r="Z352" s="372"/>
      <c r="AA352" s="209"/>
      <c r="AB352" s="209"/>
      <c r="AC352" s="372"/>
      <c r="AD352" s="209"/>
      <c r="AE352" s="209"/>
      <c r="AF352" s="372"/>
      <c r="AG352" s="209"/>
      <c r="AH352" s="209"/>
      <c r="AI352" s="285"/>
      <c r="AJ352" s="209"/>
      <c r="AK352" s="209"/>
      <c r="AL352" s="372"/>
      <c r="AM352" s="209"/>
      <c r="AN352" s="209"/>
      <c r="AO352" s="209"/>
      <c r="AP352" s="209"/>
      <c r="AQ352" s="209"/>
      <c r="AR352" s="654"/>
    </row>
    <row r="353" spans="1:44" ht="33.75" customHeight="1" thickBot="1">
      <c r="A353" s="799"/>
      <c r="B353" s="784"/>
      <c r="C353" s="784"/>
      <c r="D353" s="195" t="s">
        <v>43</v>
      </c>
      <c r="E353" s="337">
        <f t="shared" si="1106"/>
        <v>0</v>
      </c>
      <c r="F353" s="338">
        <f t="shared" si="1106"/>
        <v>0</v>
      </c>
      <c r="G353" s="339"/>
      <c r="H353" s="338"/>
      <c r="I353" s="338"/>
      <c r="J353" s="339"/>
      <c r="K353" s="338"/>
      <c r="L353" s="338"/>
      <c r="M353" s="338"/>
      <c r="N353" s="338"/>
      <c r="O353" s="338"/>
      <c r="P353" s="338"/>
      <c r="Q353" s="338"/>
      <c r="R353" s="338"/>
      <c r="S353" s="338"/>
      <c r="T353" s="338"/>
      <c r="U353" s="338"/>
      <c r="V353" s="338"/>
      <c r="W353" s="338"/>
      <c r="X353" s="338"/>
      <c r="Y353" s="338"/>
      <c r="Z353" s="338"/>
      <c r="AA353" s="339"/>
      <c r="AB353" s="339"/>
      <c r="AC353" s="338"/>
      <c r="AD353" s="339"/>
      <c r="AE353" s="339"/>
      <c r="AF353" s="338"/>
      <c r="AG353" s="339"/>
      <c r="AH353" s="339"/>
      <c r="AI353" s="340"/>
      <c r="AJ353" s="339"/>
      <c r="AK353" s="339"/>
      <c r="AL353" s="338"/>
      <c r="AM353" s="339"/>
      <c r="AN353" s="339"/>
      <c r="AO353" s="338"/>
      <c r="AP353" s="338"/>
      <c r="AQ353" s="339"/>
      <c r="AR353" s="654"/>
    </row>
    <row r="354" spans="1:44" ht="26.25" customHeight="1">
      <c r="A354" s="828" t="s">
        <v>431</v>
      </c>
      <c r="B354" s="736"/>
      <c r="C354" s="736"/>
      <c r="D354" s="289" t="s">
        <v>41</v>
      </c>
      <c r="E354" s="270">
        <f>E355+E356+E357+E359+E360</f>
        <v>299.60000000000002</v>
      </c>
      <c r="F354" s="270">
        <f>F355+F356+F357+F359+F360</f>
        <v>299.60000000000002</v>
      </c>
      <c r="G354" s="353">
        <f>F354/E354</f>
        <v>1</v>
      </c>
      <c r="H354" s="270"/>
      <c r="I354" s="270"/>
      <c r="J354" s="271"/>
      <c r="K354" s="270"/>
      <c r="L354" s="329"/>
      <c r="M354" s="329"/>
      <c r="N354" s="329"/>
      <c r="O354" s="329"/>
      <c r="P354" s="329"/>
      <c r="Q354" s="329"/>
      <c r="R354" s="329"/>
      <c r="S354" s="329"/>
      <c r="T354" s="329"/>
      <c r="U354" s="329"/>
      <c r="V354" s="329"/>
      <c r="W354" s="329"/>
      <c r="X354" s="329"/>
      <c r="Y354" s="329"/>
      <c r="Z354" s="329"/>
      <c r="AA354" s="271"/>
      <c r="AB354" s="271"/>
      <c r="AC354" s="329"/>
      <c r="AD354" s="271"/>
      <c r="AE354" s="271"/>
      <c r="AF354" s="329"/>
      <c r="AG354" s="271"/>
      <c r="AH354" s="271"/>
      <c r="AI354" s="270">
        <f>AI355+AI356+AI357+AI359+AI360</f>
        <v>299.60000000000002</v>
      </c>
      <c r="AJ354" s="270">
        <f>AJ355+AJ356+AJ357+AJ359+AJ360</f>
        <v>299.60000000000002</v>
      </c>
      <c r="AK354" s="353">
        <f>AJ354/AI354</f>
        <v>1</v>
      </c>
      <c r="AL354" s="329"/>
      <c r="AM354" s="271"/>
      <c r="AN354" s="271"/>
      <c r="AO354" s="270"/>
      <c r="AP354" s="270"/>
      <c r="AQ354" s="271"/>
      <c r="AR354" s="290"/>
    </row>
    <row r="355" spans="1:44" ht="47.25" customHeight="1">
      <c r="A355" s="798"/>
      <c r="B355" s="694"/>
      <c r="C355" s="694"/>
      <c r="D355" s="123" t="s">
        <v>37</v>
      </c>
      <c r="E355" s="335">
        <f>AI355+AL355+AO355</f>
        <v>0</v>
      </c>
      <c r="F355" s="191">
        <f>AJ355+AM355+AP355</f>
        <v>0</v>
      </c>
      <c r="G355" s="217"/>
      <c r="H355" s="191"/>
      <c r="I355" s="191"/>
      <c r="J355" s="217"/>
      <c r="K355" s="191"/>
      <c r="L355" s="191"/>
      <c r="M355" s="191"/>
      <c r="N355" s="191"/>
      <c r="O355" s="191"/>
      <c r="P355" s="191"/>
      <c r="Q355" s="191"/>
      <c r="R355" s="191"/>
      <c r="S355" s="191"/>
      <c r="T355" s="191"/>
      <c r="U355" s="191"/>
      <c r="V355" s="191"/>
      <c r="W355" s="191"/>
      <c r="X355" s="191"/>
      <c r="Y355" s="191"/>
      <c r="Z355" s="191"/>
      <c r="AA355" s="217"/>
      <c r="AB355" s="217"/>
      <c r="AC355" s="191"/>
      <c r="AD355" s="217"/>
      <c r="AE355" s="217"/>
      <c r="AF355" s="191"/>
      <c r="AG355" s="217"/>
      <c r="AH355" s="217"/>
      <c r="AI355" s="286"/>
      <c r="AJ355" s="217"/>
      <c r="AK355" s="217"/>
      <c r="AL355" s="191"/>
      <c r="AM355" s="217"/>
      <c r="AN355" s="217"/>
      <c r="AO355" s="191"/>
      <c r="AP355" s="191"/>
      <c r="AQ355" s="217"/>
      <c r="AR355" s="193"/>
    </row>
    <row r="356" spans="1:44" ht="63.75" customHeight="1">
      <c r="A356" s="798"/>
      <c r="B356" s="694"/>
      <c r="C356" s="694"/>
      <c r="D356" s="147" t="s">
        <v>2</v>
      </c>
      <c r="E356" s="335">
        <f t="shared" ref="E356:F360" si="1107">AI356+AL356+AO356</f>
        <v>0</v>
      </c>
      <c r="F356" s="191">
        <f t="shared" si="1107"/>
        <v>0</v>
      </c>
      <c r="G356" s="217"/>
      <c r="H356" s="191"/>
      <c r="I356" s="191"/>
      <c r="J356" s="217"/>
      <c r="K356" s="191"/>
      <c r="L356" s="191"/>
      <c r="M356" s="191"/>
      <c r="N356" s="191"/>
      <c r="O356" s="191"/>
      <c r="P356" s="191"/>
      <c r="Q356" s="191"/>
      <c r="R356" s="191"/>
      <c r="S356" s="191"/>
      <c r="T356" s="191"/>
      <c r="U356" s="191"/>
      <c r="V356" s="191"/>
      <c r="W356" s="191"/>
      <c r="X356" s="191"/>
      <c r="Y356" s="191"/>
      <c r="Z356" s="191"/>
      <c r="AA356" s="217"/>
      <c r="AB356" s="217"/>
      <c r="AC356" s="191"/>
      <c r="AD356" s="217"/>
      <c r="AE356" s="217"/>
      <c r="AF356" s="191"/>
      <c r="AG356" s="217"/>
      <c r="AH356" s="217"/>
      <c r="AI356" s="286"/>
      <c r="AJ356" s="217"/>
      <c r="AK356" s="217"/>
      <c r="AL356" s="191"/>
      <c r="AM356" s="217"/>
      <c r="AN356" s="217"/>
      <c r="AO356" s="191"/>
      <c r="AP356" s="191"/>
      <c r="AQ356" s="217"/>
      <c r="AR356" s="193"/>
    </row>
    <row r="357" spans="1:44" ht="27.75" customHeight="1">
      <c r="A357" s="798"/>
      <c r="B357" s="694"/>
      <c r="C357" s="694"/>
      <c r="D357" s="186" t="s">
        <v>285</v>
      </c>
      <c r="E357" s="335">
        <f t="shared" si="1107"/>
        <v>299.60000000000002</v>
      </c>
      <c r="F357" s="191">
        <f t="shared" si="1107"/>
        <v>299.60000000000002</v>
      </c>
      <c r="G357" s="354">
        <f>F357/E357</f>
        <v>1</v>
      </c>
      <c r="H357" s="191"/>
      <c r="I357" s="191"/>
      <c r="J357" s="217"/>
      <c r="K357" s="191"/>
      <c r="L357" s="191"/>
      <c r="M357" s="217"/>
      <c r="N357" s="191"/>
      <c r="O357" s="191"/>
      <c r="P357" s="217"/>
      <c r="Q357" s="191"/>
      <c r="R357" s="191"/>
      <c r="S357" s="217"/>
      <c r="T357" s="191"/>
      <c r="U357" s="191"/>
      <c r="V357" s="217"/>
      <c r="W357" s="191"/>
      <c r="X357" s="191"/>
      <c r="Y357" s="217"/>
      <c r="Z357" s="191"/>
      <c r="AA357" s="217"/>
      <c r="AB357" s="217"/>
      <c r="AC357" s="191"/>
      <c r="AD357" s="217"/>
      <c r="AE357" s="217"/>
      <c r="AF357" s="191"/>
      <c r="AG357" s="217"/>
      <c r="AH357" s="217"/>
      <c r="AI357" s="286">
        <v>299.60000000000002</v>
      </c>
      <c r="AJ357" s="355">
        <v>299.60000000000002</v>
      </c>
      <c r="AK357" s="354">
        <f>AJ357/AI357</f>
        <v>1</v>
      </c>
      <c r="AL357" s="191"/>
      <c r="AM357" s="217"/>
      <c r="AN357" s="217"/>
      <c r="AO357" s="217"/>
      <c r="AP357" s="217"/>
      <c r="AQ357" s="217"/>
      <c r="AR357" s="194"/>
    </row>
    <row r="358" spans="1:44" ht="93" customHeight="1">
      <c r="A358" s="798"/>
      <c r="B358" s="694"/>
      <c r="C358" s="694"/>
      <c r="D358" s="186" t="s">
        <v>291</v>
      </c>
      <c r="E358" s="335">
        <f t="shared" si="1107"/>
        <v>0</v>
      </c>
      <c r="F358" s="191">
        <f t="shared" si="1107"/>
        <v>0</v>
      </c>
      <c r="G358" s="217"/>
      <c r="H358" s="191"/>
      <c r="I358" s="191"/>
      <c r="J358" s="217"/>
      <c r="K358" s="191"/>
      <c r="L358" s="191"/>
      <c r="M358" s="217"/>
      <c r="N358" s="191"/>
      <c r="O358" s="191"/>
      <c r="P358" s="217"/>
      <c r="Q358" s="191"/>
      <c r="R358" s="191"/>
      <c r="S358" s="217"/>
      <c r="T358" s="191"/>
      <c r="U358" s="191"/>
      <c r="V358" s="217"/>
      <c r="W358" s="191"/>
      <c r="X358" s="191"/>
      <c r="Y358" s="217"/>
      <c r="Z358" s="191"/>
      <c r="AA358" s="217"/>
      <c r="AB358" s="217"/>
      <c r="AC358" s="191"/>
      <c r="AD358" s="217"/>
      <c r="AE358" s="217"/>
      <c r="AF358" s="191"/>
      <c r="AG358" s="217"/>
      <c r="AH358" s="217"/>
      <c r="AI358" s="286"/>
      <c r="AJ358" s="217"/>
      <c r="AK358" s="217"/>
      <c r="AL358" s="191"/>
      <c r="AM358" s="217"/>
      <c r="AN358" s="217"/>
      <c r="AO358" s="217"/>
      <c r="AP358" s="217"/>
      <c r="AQ358" s="217"/>
      <c r="AR358" s="193"/>
    </row>
    <row r="359" spans="1:44" ht="22.5" customHeight="1">
      <c r="A359" s="798"/>
      <c r="B359" s="694"/>
      <c r="C359" s="694"/>
      <c r="D359" s="186" t="s">
        <v>286</v>
      </c>
      <c r="E359" s="335">
        <f t="shared" si="1107"/>
        <v>0</v>
      </c>
      <c r="F359" s="191">
        <f t="shared" si="1107"/>
        <v>0</v>
      </c>
      <c r="G359" s="217"/>
      <c r="H359" s="191"/>
      <c r="I359" s="191"/>
      <c r="J359" s="217"/>
      <c r="K359" s="191"/>
      <c r="L359" s="191"/>
      <c r="M359" s="217"/>
      <c r="N359" s="191"/>
      <c r="O359" s="191"/>
      <c r="P359" s="217"/>
      <c r="Q359" s="191"/>
      <c r="R359" s="191"/>
      <c r="S359" s="217"/>
      <c r="T359" s="191"/>
      <c r="U359" s="191"/>
      <c r="V359" s="217"/>
      <c r="W359" s="191"/>
      <c r="X359" s="191"/>
      <c r="Y359" s="217"/>
      <c r="Z359" s="191"/>
      <c r="AA359" s="217"/>
      <c r="AB359" s="217"/>
      <c r="AC359" s="191"/>
      <c r="AD359" s="217"/>
      <c r="AE359" s="217"/>
      <c r="AF359" s="191"/>
      <c r="AG359" s="217"/>
      <c r="AH359" s="217"/>
      <c r="AI359" s="286"/>
      <c r="AJ359" s="217"/>
      <c r="AK359" s="217"/>
      <c r="AL359" s="191"/>
      <c r="AM359" s="217"/>
      <c r="AN359" s="217"/>
      <c r="AO359" s="217"/>
      <c r="AP359" s="217"/>
      <c r="AQ359" s="217"/>
      <c r="AR359" s="193"/>
    </row>
    <row r="360" spans="1:44" ht="39.75" customHeight="1" thickBot="1">
      <c r="A360" s="799"/>
      <c r="B360" s="784"/>
      <c r="C360" s="784"/>
      <c r="D360" s="195" t="s">
        <v>43</v>
      </c>
      <c r="E360" s="356">
        <f t="shared" si="1107"/>
        <v>0</v>
      </c>
      <c r="F360" s="357">
        <f t="shared" si="1107"/>
        <v>0</v>
      </c>
      <c r="G360" s="358"/>
      <c r="H360" s="357"/>
      <c r="I360" s="357"/>
      <c r="J360" s="358"/>
      <c r="K360" s="357"/>
      <c r="L360" s="357"/>
      <c r="M360" s="357"/>
      <c r="N360" s="357"/>
      <c r="O360" s="357"/>
      <c r="P360" s="357"/>
      <c r="Q360" s="357"/>
      <c r="R360" s="357"/>
      <c r="S360" s="357"/>
      <c r="T360" s="357"/>
      <c r="U360" s="357"/>
      <c r="V360" s="357"/>
      <c r="W360" s="357"/>
      <c r="X360" s="357"/>
      <c r="Y360" s="357"/>
      <c r="Z360" s="357"/>
      <c r="AA360" s="358"/>
      <c r="AB360" s="358"/>
      <c r="AC360" s="357"/>
      <c r="AD360" s="358"/>
      <c r="AE360" s="358"/>
      <c r="AF360" s="357"/>
      <c r="AG360" s="358"/>
      <c r="AH360" s="358"/>
      <c r="AI360" s="359"/>
      <c r="AJ360" s="358"/>
      <c r="AK360" s="358"/>
      <c r="AL360" s="357"/>
      <c r="AM360" s="358"/>
      <c r="AN360" s="358"/>
      <c r="AO360" s="357"/>
      <c r="AP360" s="357"/>
      <c r="AQ360" s="358"/>
      <c r="AR360" s="207"/>
    </row>
    <row r="361" spans="1:44" ht="30" customHeight="1">
      <c r="A361" s="736" t="s">
        <v>472</v>
      </c>
      <c r="B361" s="736"/>
      <c r="C361" s="736"/>
      <c r="D361" s="289" t="s">
        <v>41</v>
      </c>
      <c r="E361" s="270">
        <f>E362+E363+E364+E366+E367</f>
        <v>3363.3</v>
      </c>
      <c r="F361" s="270">
        <f>F362+F363+F364+F366+F367</f>
        <v>3363.3</v>
      </c>
      <c r="G361" s="353">
        <f>F361/E361</f>
        <v>1</v>
      </c>
      <c r="H361" s="270"/>
      <c r="I361" s="270"/>
      <c r="J361" s="271"/>
      <c r="K361" s="270"/>
      <c r="L361" s="329"/>
      <c r="M361" s="329"/>
      <c r="N361" s="329"/>
      <c r="O361" s="329"/>
      <c r="P361" s="329"/>
      <c r="Q361" s="329"/>
      <c r="R361" s="329"/>
      <c r="S361" s="329"/>
      <c r="T361" s="329"/>
      <c r="U361" s="329"/>
      <c r="V361" s="329"/>
      <c r="W361" s="329"/>
      <c r="X361" s="329"/>
      <c r="Y361" s="329"/>
      <c r="Z361" s="329"/>
      <c r="AA361" s="271"/>
      <c r="AB361" s="271"/>
      <c r="AC361" s="329"/>
      <c r="AD361" s="271"/>
      <c r="AE361" s="271"/>
      <c r="AF361" s="329"/>
      <c r="AG361" s="271"/>
      <c r="AH361" s="271"/>
      <c r="AI361" s="270">
        <f>AI362+AI363+AI364+AI366+AI367</f>
        <v>3363.3</v>
      </c>
      <c r="AJ361" s="270">
        <f>AJ362+AJ363+AJ364+AJ366+AJ367</f>
        <v>3363.3</v>
      </c>
      <c r="AK361" s="353">
        <f>AJ361/AI361</f>
        <v>1</v>
      </c>
      <c r="AL361" s="329"/>
      <c r="AM361" s="271"/>
      <c r="AN361" s="271"/>
      <c r="AO361" s="270"/>
      <c r="AP361" s="270"/>
      <c r="AQ361" s="271"/>
      <c r="AR361" s="290"/>
    </row>
    <row r="362" spans="1:44" ht="48.75" customHeight="1">
      <c r="A362" s="694"/>
      <c r="B362" s="694"/>
      <c r="C362" s="694"/>
      <c r="D362" s="123" t="s">
        <v>37</v>
      </c>
      <c r="E362" s="335">
        <f>AI362+AL362+AO362</f>
        <v>0</v>
      </c>
      <c r="F362" s="191">
        <f>AJ362+AM362+AP362</f>
        <v>0</v>
      </c>
      <c r="G362" s="217"/>
      <c r="H362" s="191"/>
      <c r="I362" s="191"/>
      <c r="J362" s="217"/>
      <c r="K362" s="191"/>
      <c r="L362" s="191"/>
      <c r="M362" s="191"/>
      <c r="N362" s="191"/>
      <c r="O362" s="191"/>
      <c r="P362" s="191"/>
      <c r="Q362" s="191"/>
      <c r="R362" s="191"/>
      <c r="S362" s="191"/>
      <c r="T362" s="191"/>
      <c r="U362" s="191"/>
      <c r="V362" s="191"/>
      <c r="W362" s="191"/>
      <c r="X362" s="191"/>
      <c r="Y362" s="191"/>
      <c r="Z362" s="191"/>
      <c r="AA362" s="217"/>
      <c r="AB362" s="217"/>
      <c r="AC362" s="191"/>
      <c r="AD362" s="217"/>
      <c r="AE362" s="217"/>
      <c r="AF362" s="191"/>
      <c r="AG362" s="217"/>
      <c r="AH362" s="217"/>
      <c r="AI362" s="286"/>
      <c r="AJ362" s="217"/>
      <c r="AK362" s="217"/>
      <c r="AL362" s="191"/>
      <c r="AM362" s="217"/>
      <c r="AN362" s="217"/>
      <c r="AO362" s="191"/>
      <c r="AP362" s="191"/>
      <c r="AQ362" s="217"/>
      <c r="AR362" s="192"/>
    </row>
    <row r="363" spans="1:44" ht="63.75" customHeight="1">
      <c r="A363" s="694"/>
      <c r="B363" s="694"/>
      <c r="C363" s="694"/>
      <c r="D363" s="147" t="s">
        <v>2</v>
      </c>
      <c r="E363" s="335">
        <f t="shared" ref="E363:F367" si="1108">AI363+AL363+AO363</f>
        <v>0</v>
      </c>
      <c r="F363" s="191">
        <f t="shared" si="1108"/>
        <v>0</v>
      </c>
      <c r="G363" s="217"/>
      <c r="H363" s="191"/>
      <c r="I363" s="191"/>
      <c r="J363" s="217"/>
      <c r="K363" s="191"/>
      <c r="L363" s="191"/>
      <c r="M363" s="191"/>
      <c r="N363" s="191"/>
      <c r="O363" s="191"/>
      <c r="P363" s="191"/>
      <c r="Q363" s="191"/>
      <c r="R363" s="191"/>
      <c r="S363" s="191"/>
      <c r="T363" s="191"/>
      <c r="U363" s="191"/>
      <c r="V363" s="191"/>
      <c r="W363" s="191"/>
      <c r="X363" s="191"/>
      <c r="Y363" s="191"/>
      <c r="Z363" s="191"/>
      <c r="AA363" s="217"/>
      <c r="AB363" s="217"/>
      <c r="AC363" s="191"/>
      <c r="AD363" s="217"/>
      <c r="AE363" s="217"/>
      <c r="AF363" s="191"/>
      <c r="AG363" s="217"/>
      <c r="AH363" s="217"/>
      <c r="AI363" s="286"/>
      <c r="AJ363" s="217"/>
      <c r="AK363" s="217"/>
      <c r="AL363" s="191"/>
      <c r="AM363" s="217"/>
      <c r="AN363" s="217"/>
      <c r="AO363" s="191"/>
      <c r="AP363" s="191"/>
      <c r="AQ363" s="217"/>
      <c r="AR363" s="192"/>
    </row>
    <row r="364" spans="1:44" ht="36" customHeight="1">
      <c r="A364" s="694"/>
      <c r="B364" s="694"/>
      <c r="C364" s="694"/>
      <c r="D364" s="188" t="s">
        <v>285</v>
      </c>
      <c r="E364" s="336">
        <f t="shared" si="1108"/>
        <v>3363.3</v>
      </c>
      <c r="F364" s="218">
        <f t="shared" si="1108"/>
        <v>3363.3</v>
      </c>
      <c r="G364" s="216">
        <f>F364/E364</f>
        <v>1</v>
      </c>
      <c r="H364" s="218"/>
      <c r="I364" s="218"/>
      <c r="J364" s="214"/>
      <c r="K364" s="218"/>
      <c r="L364" s="218"/>
      <c r="M364" s="214"/>
      <c r="N364" s="218"/>
      <c r="O364" s="218"/>
      <c r="P364" s="214"/>
      <c r="Q364" s="218"/>
      <c r="R364" s="218"/>
      <c r="S364" s="214"/>
      <c r="T364" s="218"/>
      <c r="U364" s="218"/>
      <c r="V364" s="214"/>
      <c r="W364" s="218"/>
      <c r="X364" s="218"/>
      <c r="Y364" s="214"/>
      <c r="Z364" s="218"/>
      <c r="AA364" s="214"/>
      <c r="AB364" s="214"/>
      <c r="AC364" s="218"/>
      <c r="AD364" s="214"/>
      <c r="AE364" s="214"/>
      <c r="AF364" s="218"/>
      <c r="AG364" s="214"/>
      <c r="AH364" s="214"/>
      <c r="AI364" s="287">
        <v>3363.3</v>
      </c>
      <c r="AJ364" s="215">
        <v>3363.3</v>
      </c>
      <c r="AK364" s="216">
        <f>AJ364/AI364</f>
        <v>1</v>
      </c>
      <c r="AL364" s="218"/>
      <c r="AM364" s="214"/>
      <c r="AN364" s="214"/>
      <c r="AO364" s="214"/>
      <c r="AP364" s="214"/>
      <c r="AQ364" s="214"/>
      <c r="AR364" s="199"/>
    </row>
    <row r="365" spans="1:44" ht="90" customHeight="1">
      <c r="A365" s="694"/>
      <c r="B365" s="694"/>
      <c r="C365" s="694"/>
      <c r="D365" s="116" t="s">
        <v>291</v>
      </c>
      <c r="E365" s="335">
        <f t="shared" si="1108"/>
        <v>0</v>
      </c>
      <c r="F365" s="191">
        <f t="shared" si="1108"/>
        <v>0</v>
      </c>
      <c r="G365" s="217"/>
      <c r="H365" s="191"/>
      <c r="I365" s="191"/>
      <c r="J365" s="217"/>
      <c r="K365" s="191"/>
      <c r="L365" s="191"/>
      <c r="M365" s="217"/>
      <c r="N365" s="191"/>
      <c r="O365" s="191"/>
      <c r="P365" s="217"/>
      <c r="Q365" s="191"/>
      <c r="R365" s="191"/>
      <c r="S365" s="217"/>
      <c r="T365" s="191"/>
      <c r="U365" s="191"/>
      <c r="V365" s="217"/>
      <c r="W365" s="191"/>
      <c r="X365" s="191"/>
      <c r="Y365" s="217"/>
      <c r="Z365" s="191"/>
      <c r="AA365" s="217"/>
      <c r="AB365" s="217"/>
      <c r="AC365" s="191"/>
      <c r="AD365" s="217"/>
      <c r="AE365" s="217"/>
      <c r="AF365" s="191"/>
      <c r="AG365" s="217"/>
      <c r="AH365" s="217"/>
      <c r="AI365" s="286"/>
      <c r="AJ365" s="217"/>
      <c r="AK365" s="217"/>
      <c r="AL365" s="191"/>
      <c r="AM365" s="217"/>
      <c r="AN365" s="217"/>
      <c r="AO365" s="217"/>
      <c r="AP365" s="217"/>
      <c r="AQ365" s="217"/>
      <c r="AR365" s="192"/>
    </row>
    <row r="366" spans="1:44" ht="27.75" customHeight="1">
      <c r="A366" s="694"/>
      <c r="B366" s="694"/>
      <c r="C366" s="694"/>
      <c r="D366" s="116" t="s">
        <v>286</v>
      </c>
      <c r="E366" s="335">
        <f t="shared" si="1108"/>
        <v>0</v>
      </c>
      <c r="F366" s="191">
        <f t="shared" si="1108"/>
        <v>0</v>
      </c>
      <c r="G366" s="217"/>
      <c r="H366" s="191"/>
      <c r="I366" s="191"/>
      <c r="J366" s="217"/>
      <c r="K366" s="191"/>
      <c r="L366" s="191"/>
      <c r="M366" s="217"/>
      <c r="N366" s="191"/>
      <c r="O366" s="191"/>
      <c r="P366" s="217"/>
      <c r="Q366" s="191"/>
      <c r="R366" s="191"/>
      <c r="S366" s="217"/>
      <c r="T366" s="191"/>
      <c r="U366" s="191"/>
      <c r="V366" s="217"/>
      <c r="W366" s="191"/>
      <c r="X366" s="191"/>
      <c r="Y366" s="217"/>
      <c r="Z366" s="191"/>
      <c r="AA366" s="217"/>
      <c r="AB366" s="217"/>
      <c r="AC366" s="191"/>
      <c r="AD366" s="217"/>
      <c r="AE366" s="217"/>
      <c r="AF366" s="191"/>
      <c r="AG366" s="217"/>
      <c r="AH366" s="217"/>
      <c r="AI366" s="286"/>
      <c r="AJ366" s="217"/>
      <c r="AK366" s="217"/>
      <c r="AL366" s="191"/>
      <c r="AM366" s="217"/>
      <c r="AN366" s="217"/>
      <c r="AO366" s="217"/>
      <c r="AP366" s="217"/>
      <c r="AQ366" s="217"/>
      <c r="AR366" s="192"/>
    </row>
    <row r="367" spans="1:44" ht="41.25" customHeight="1">
      <c r="A367" s="694"/>
      <c r="B367" s="694"/>
      <c r="C367" s="694"/>
      <c r="D367" s="120" t="s">
        <v>43</v>
      </c>
      <c r="E367" s="335">
        <f t="shared" si="1108"/>
        <v>0</v>
      </c>
      <c r="F367" s="191">
        <f t="shared" si="1108"/>
        <v>0</v>
      </c>
      <c r="G367" s="217"/>
      <c r="H367" s="191"/>
      <c r="I367" s="191"/>
      <c r="J367" s="217"/>
      <c r="K367" s="191"/>
      <c r="L367" s="191"/>
      <c r="M367" s="191"/>
      <c r="N367" s="191"/>
      <c r="O367" s="191"/>
      <c r="P367" s="191"/>
      <c r="Q367" s="191"/>
      <c r="R367" s="191"/>
      <c r="S367" s="191"/>
      <c r="T367" s="191"/>
      <c r="U367" s="191"/>
      <c r="V367" s="191"/>
      <c r="W367" s="191"/>
      <c r="X367" s="191"/>
      <c r="Y367" s="191"/>
      <c r="Z367" s="191"/>
      <c r="AA367" s="217"/>
      <c r="AB367" s="217"/>
      <c r="AC367" s="191"/>
      <c r="AD367" s="217"/>
      <c r="AE367" s="217"/>
      <c r="AF367" s="191"/>
      <c r="AG367" s="217"/>
      <c r="AH367" s="217"/>
      <c r="AI367" s="286"/>
      <c r="AJ367" s="217"/>
      <c r="AK367" s="217"/>
      <c r="AL367" s="191"/>
      <c r="AM367" s="217"/>
      <c r="AN367" s="217"/>
      <c r="AO367" s="191"/>
      <c r="AP367" s="191"/>
      <c r="AQ367" s="217"/>
      <c r="AR367" s="192"/>
    </row>
    <row r="368" spans="1:44" ht="21" customHeight="1">
      <c r="A368" s="694" t="s">
        <v>471</v>
      </c>
      <c r="B368" s="694"/>
      <c r="C368" s="694"/>
      <c r="D368" s="282" t="s">
        <v>41</v>
      </c>
      <c r="E368" s="409">
        <f>E369+E370+E371+E373+E374</f>
        <v>500</v>
      </c>
      <c r="F368" s="409">
        <f>F369+F370+F371+F373+F374</f>
        <v>500</v>
      </c>
      <c r="G368" s="392">
        <f>F368/E368</f>
        <v>1</v>
      </c>
      <c r="H368" s="409"/>
      <c r="I368" s="409"/>
      <c r="J368" s="410"/>
      <c r="K368" s="409"/>
      <c r="L368" s="409"/>
      <c r="M368" s="409"/>
      <c r="N368" s="409"/>
      <c r="O368" s="409"/>
      <c r="P368" s="409"/>
      <c r="Q368" s="409"/>
      <c r="R368" s="409"/>
      <c r="S368" s="409"/>
      <c r="T368" s="409"/>
      <c r="U368" s="409"/>
      <c r="V368" s="409"/>
      <c r="W368" s="409"/>
      <c r="X368" s="409"/>
      <c r="Y368" s="409"/>
      <c r="Z368" s="409"/>
      <c r="AA368" s="410"/>
      <c r="AB368" s="410"/>
      <c r="AC368" s="409"/>
      <c r="AD368" s="410"/>
      <c r="AE368" s="410"/>
      <c r="AF368" s="409"/>
      <c r="AG368" s="410"/>
      <c r="AH368" s="410"/>
      <c r="AI368" s="409">
        <f>AI369+AI370+AI371+AI373+AI374</f>
        <v>500</v>
      </c>
      <c r="AJ368" s="409">
        <f>AJ369+AJ370+AJ371+AJ373+AJ374</f>
        <v>500</v>
      </c>
      <c r="AK368" s="392">
        <f>AJ368/AI368</f>
        <v>1</v>
      </c>
      <c r="AL368" s="409"/>
      <c r="AM368" s="410"/>
      <c r="AN368" s="410"/>
      <c r="AO368" s="409"/>
      <c r="AP368" s="409"/>
      <c r="AQ368" s="410"/>
      <c r="AR368" s="290"/>
    </row>
    <row r="369" spans="1:44" ht="39.75" customHeight="1">
      <c r="A369" s="694"/>
      <c r="B369" s="694"/>
      <c r="C369" s="694"/>
      <c r="D369" s="123" t="s">
        <v>37</v>
      </c>
      <c r="E369" s="333">
        <f>AI369+AL369+AO369</f>
        <v>0</v>
      </c>
      <c r="F369" s="372">
        <f>AJ369+AM369+AP369</f>
        <v>0</v>
      </c>
      <c r="G369" s="209"/>
      <c r="H369" s="372"/>
      <c r="I369" s="372"/>
      <c r="J369" s="209"/>
      <c r="K369" s="372"/>
      <c r="L369" s="372"/>
      <c r="M369" s="372"/>
      <c r="N369" s="372"/>
      <c r="O369" s="372"/>
      <c r="P369" s="372"/>
      <c r="Q369" s="372"/>
      <c r="R369" s="372"/>
      <c r="S369" s="372"/>
      <c r="T369" s="372"/>
      <c r="U369" s="372"/>
      <c r="V369" s="372"/>
      <c r="W369" s="372"/>
      <c r="X369" s="372"/>
      <c r="Y369" s="372"/>
      <c r="Z369" s="372"/>
      <c r="AA369" s="209"/>
      <c r="AB369" s="209"/>
      <c r="AC369" s="372"/>
      <c r="AD369" s="209"/>
      <c r="AE369" s="209"/>
      <c r="AF369" s="372"/>
      <c r="AG369" s="209"/>
      <c r="AH369" s="209"/>
      <c r="AI369" s="285"/>
      <c r="AJ369" s="204"/>
      <c r="AK369" s="204"/>
      <c r="AL369" s="372"/>
      <c r="AM369" s="209"/>
      <c r="AN369" s="209"/>
      <c r="AO369" s="372"/>
      <c r="AP369" s="372"/>
      <c r="AQ369" s="209"/>
      <c r="AR369" s="192"/>
    </row>
    <row r="370" spans="1:44" ht="63.75" customHeight="1">
      <c r="A370" s="694"/>
      <c r="B370" s="694"/>
      <c r="C370" s="694"/>
      <c r="D370" s="147" t="s">
        <v>2</v>
      </c>
      <c r="E370" s="333">
        <f t="shared" ref="E370:F374" si="1109">AI370+AL370+AO370</f>
        <v>0</v>
      </c>
      <c r="F370" s="372">
        <f t="shared" si="1109"/>
        <v>0</v>
      </c>
      <c r="G370" s="209"/>
      <c r="H370" s="372"/>
      <c r="I370" s="372"/>
      <c r="J370" s="209"/>
      <c r="K370" s="372"/>
      <c r="L370" s="372"/>
      <c r="M370" s="372"/>
      <c r="N370" s="372"/>
      <c r="O370" s="372"/>
      <c r="P370" s="372"/>
      <c r="Q370" s="372"/>
      <c r="R370" s="372"/>
      <c r="S370" s="372"/>
      <c r="T370" s="372"/>
      <c r="U370" s="372"/>
      <c r="V370" s="372"/>
      <c r="W370" s="372"/>
      <c r="X370" s="372"/>
      <c r="Y370" s="372"/>
      <c r="Z370" s="372"/>
      <c r="AA370" s="209"/>
      <c r="AB370" s="209"/>
      <c r="AC370" s="372"/>
      <c r="AD370" s="209"/>
      <c r="AE370" s="209"/>
      <c r="AF370" s="372"/>
      <c r="AG370" s="209"/>
      <c r="AH370" s="209"/>
      <c r="AI370" s="285"/>
      <c r="AJ370" s="204"/>
      <c r="AK370" s="204"/>
      <c r="AL370" s="372"/>
      <c r="AM370" s="209"/>
      <c r="AN370" s="209"/>
      <c r="AO370" s="372"/>
      <c r="AP370" s="372"/>
      <c r="AQ370" s="209"/>
      <c r="AR370" s="192"/>
    </row>
    <row r="371" spans="1:44" ht="33.75" customHeight="1">
      <c r="A371" s="694"/>
      <c r="B371" s="694"/>
      <c r="C371" s="694"/>
      <c r="D371" s="116" t="s">
        <v>285</v>
      </c>
      <c r="E371" s="334">
        <f t="shared" si="1109"/>
        <v>500</v>
      </c>
      <c r="F371" s="203">
        <f t="shared" si="1109"/>
        <v>500</v>
      </c>
      <c r="G371" s="411">
        <f>F371/E371</f>
        <v>1</v>
      </c>
      <c r="H371" s="203"/>
      <c r="I371" s="203"/>
      <c r="J371" s="204"/>
      <c r="K371" s="203"/>
      <c r="L371" s="203"/>
      <c r="M371" s="204"/>
      <c r="N371" s="203"/>
      <c r="O371" s="203"/>
      <c r="P371" s="204"/>
      <c r="Q371" s="203"/>
      <c r="R371" s="203"/>
      <c r="S371" s="204"/>
      <c r="T371" s="203"/>
      <c r="U371" s="203"/>
      <c r="V371" s="204"/>
      <c r="W371" s="203"/>
      <c r="X371" s="203"/>
      <c r="Y371" s="204"/>
      <c r="Z371" s="203"/>
      <c r="AA371" s="204"/>
      <c r="AB371" s="204"/>
      <c r="AC371" s="203"/>
      <c r="AD371" s="204"/>
      <c r="AE371" s="204"/>
      <c r="AF371" s="203"/>
      <c r="AG371" s="204"/>
      <c r="AH371" s="204"/>
      <c r="AI371" s="412">
        <v>500</v>
      </c>
      <c r="AJ371" s="413">
        <v>500</v>
      </c>
      <c r="AK371" s="411">
        <f>AJ371/AI371</f>
        <v>1</v>
      </c>
      <c r="AL371" s="203"/>
      <c r="AM371" s="204"/>
      <c r="AN371" s="204"/>
      <c r="AO371" s="204"/>
      <c r="AP371" s="204"/>
      <c r="AQ371" s="204"/>
      <c r="AR371" s="206"/>
    </row>
    <row r="372" spans="1:44" ht="92.25" customHeight="1">
      <c r="A372" s="694"/>
      <c r="B372" s="694"/>
      <c r="C372" s="694"/>
      <c r="D372" s="116" t="s">
        <v>291</v>
      </c>
      <c r="E372" s="333">
        <f t="shared" si="1109"/>
        <v>0</v>
      </c>
      <c r="F372" s="372">
        <f t="shared" si="1109"/>
        <v>0</v>
      </c>
      <c r="G372" s="209"/>
      <c r="H372" s="372"/>
      <c r="I372" s="372"/>
      <c r="J372" s="209"/>
      <c r="K372" s="372"/>
      <c r="L372" s="372"/>
      <c r="M372" s="209"/>
      <c r="N372" s="372"/>
      <c r="O372" s="372"/>
      <c r="P372" s="209"/>
      <c r="Q372" s="372"/>
      <c r="R372" s="372"/>
      <c r="S372" s="209"/>
      <c r="T372" s="372"/>
      <c r="U372" s="372"/>
      <c r="V372" s="209"/>
      <c r="W372" s="372"/>
      <c r="X372" s="372"/>
      <c r="Y372" s="209"/>
      <c r="Z372" s="372"/>
      <c r="AA372" s="209"/>
      <c r="AB372" s="209"/>
      <c r="AC372" s="372"/>
      <c r="AD372" s="209"/>
      <c r="AE372" s="209"/>
      <c r="AF372" s="372"/>
      <c r="AG372" s="209"/>
      <c r="AH372" s="209"/>
      <c r="AI372" s="285"/>
      <c r="AJ372" s="209"/>
      <c r="AK372" s="209"/>
      <c r="AL372" s="372"/>
      <c r="AM372" s="209"/>
      <c r="AN372" s="209"/>
      <c r="AO372" s="209"/>
      <c r="AP372" s="209"/>
      <c r="AQ372" s="209"/>
      <c r="AR372" s="192"/>
    </row>
    <row r="373" spans="1:44" ht="32.25" customHeight="1">
      <c r="A373" s="694"/>
      <c r="B373" s="694"/>
      <c r="C373" s="694"/>
      <c r="D373" s="116" t="s">
        <v>286</v>
      </c>
      <c r="E373" s="333">
        <f t="shared" si="1109"/>
        <v>0</v>
      </c>
      <c r="F373" s="372">
        <f t="shared" si="1109"/>
        <v>0</v>
      </c>
      <c r="G373" s="209"/>
      <c r="H373" s="372"/>
      <c r="I373" s="372"/>
      <c r="J373" s="209"/>
      <c r="K373" s="372"/>
      <c r="L373" s="372"/>
      <c r="M373" s="209"/>
      <c r="N373" s="372"/>
      <c r="O373" s="372"/>
      <c r="P373" s="209"/>
      <c r="Q373" s="372"/>
      <c r="R373" s="372"/>
      <c r="S373" s="209"/>
      <c r="T373" s="372"/>
      <c r="U373" s="372"/>
      <c r="V373" s="209"/>
      <c r="W373" s="372"/>
      <c r="X373" s="372"/>
      <c r="Y373" s="209"/>
      <c r="Z373" s="372"/>
      <c r="AA373" s="209"/>
      <c r="AB373" s="209"/>
      <c r="AC373" s="372"/>
      <c r="AD373" s="209"/>
      <c r="AE373" s="209"/>
      <c r="AF373" s="372"/>
      <c r="AG373" s="209"/>
      <c r="AH373" s="209"/>
      <c r="AI373" s="285"/>
      <c r="AJ373" s="209"/>
      <c r="AK373" s="209"/>
      <c r="AL373" s="372"/>
      <c r="AM373" s="209"/>
      <c r="AN373" s="209"/>
      <c r="AO373" s="209"/>
      <c r="AP373" s="209"/>
      <c r="AQ373" s="209"/>
      <c r="AR373" s="192"/>
    </row>
    <row r="374" spans="1:44" ht="45" customHeight="1">
      <c r="A374" s="694"/>
      <c r="B374" s="694"/>
      <c r="C374" s="694"/>
      <c r="D374" s="120" t="s">
        <v>43</v>
      </c>
      <c r="E374" s="333">
        <f t="shared" si="1109"/>
        <v>0</v>
      </c>
      <c r="F374" s="372">
        <f t="shared" si="1109"/>
        <v>0</v>
      </c>
      <c r="G374" s="209"/>
      <c r="H374" s="372"/>
      <c r="I374" s="372"/>
      <c r="J374" s="209"/>
      <c r="K374" s="372"/>
      <c r="L374" s="372"/>
      <c r="M374" s="372"/>
      <c r="N374" s="372"/>
      <c r="O374" s="372"/>
      <c r="P374" s="372"/>
      <c r="Q374" s="372"/>
      <c r="R374" s="372"/>
      <c r="S374" s="372"/>
      <c r="T374" s="372"/>
      <c r="U374" s="372"/>
      <c r="V374" s="372"/>
      <c r="W374" s="372"/>
      <c r="X374" s="372"/>
      <c r="Y374" s="372"/>
      <c r="Z374" s="372"/>
      <c r="AA374" s="209"/>
      <c r="AB374" s="209"/>
      <c r="AC374" s="372"/>
      <c r="AD374" s="209"/>
      <c r="AE374" s="209"/>
      <c r="AF374" s="372"/>
      <c r="AG374" s="209"/>
      <c r="AH374" s="209"/>
      <c r="AI374" s="285"/>
      <c r="AJ374" s="209"/>
      <c r="AK374" s="209"/>
      <c r="AL374" s="372"/>
      <c r="AM374" s="209"/>
      <c r="AN374" s="209"/>
      <c r="AO374" s="372"/>
      <c r="AP374" s="372"/>
      <c r="AQ374" s="209"/>
      <c r="AR374" s="192"/>
    </row>
    <row r="375" spans="1:44" ht="36" customHeight="1">
      <c r="A375" s="694" t="s">
        <v>432</v>
      </c>
      <c r="B375" s="694"/>
      <c r="C375" s="694"/>
      <c r="D375" s="282" t="s">
        <v>41</v>
      </c>
      <c r="E375" s="291">
        <f>E376+E377+E378+E380+E381</f>
        <v>2392.8000000000002</v>
      </c>
      <c r="F375" s="291">
        <f>F376+F377+F378+F380+F381</f>
        <v>2392.8000000000002</v>
      </c>
      <c r="G375" s="294">
        <f>F375/E375</f>
        <v>1</v>
      </c>
      <c r="H375" s="291">
        <f t="shared" ref="H375:AH375" si="1110">H376+H377+H378+H380+H381</f>
        <v>0</v>
      </c>
      <c r="I375" s="291">
        <f t="shared" si="1110"/>
        <v>0</v>
      </c>
      <c r="J375" s="291">
        <f t="shared" si="1110"/>
        <v>0</v>
      </c>
      <c r="K375" s="291">
        <f t="shared" si="1110"/>
        <v>0</v>
      </c>
      <c r="L375" s="291">
        <f t="shared" si="1110"/>
        <v>0</v>
      </c>
      <c r="M375" s="291">
        <f t="shared" si="1110"/>
        <v>0</v>
      </c>
      <c r="N375" s="291">
        <f t="shared" si="1110"/>
        <v>0</v>
      </c>
      <c r="O375" s="291">
        <f t="shared" si="1110"/>
        <v>0</v>
      </c>
      <c r="P375" s="291">
        <f t="shared" si="1110"/>
        <v>0</v>
      </c>
      <c r="Q375" s="291">
        <f t="shared" si="1110"/>
        <v>0</v>
      </c>
      <c r="R375" s="291">
        <f t="shared" si="1110"/>
        <v>0</v>
      </c>
      <c r="S375" s="291">
        <f t="shared" si="1110"/>
        <v>0</v>
      </c>
      <c r="T375" s="291">
        <f t="shared" si="1110"/>
        <v>0</v>
      </c>
      <c r="U375" s="291">
        <f t="shared" si="1110"/>
        <v>0</v>
      </c>
      <c r="V375" s="291">
        <f t="shared" si="1110"/>
        <v>0</v>
      </c>
      <c r="W375" s="291">
        <f t="shared" si="1110"/>
        <v>0</v>
      </c>
      <c r="X375" s="291">
        <f t="shared" si="1110"/>
        <v>0</v>
      </c>
      <c r="Y375" s="291">
        <f t="shared" si="1110"/>
        <v>0</v>
      </c>
      <c r="Z375" s="291">
        <f t="shared" si="1110"/>
        <v>0</v>
      </c>
      <c r="AA375" s="291">
        <f t="shared" si="1110"/>
        <v>0</v>
      </c>
      <c r="AB375" s="291">
        <f t="shared" si="1110"/>
        <v>0</v>
      </c>
      <c r="AC375" s="291">
        <f t="shared" si="1110"/>
        <v>0</v>
      </c>
      <c r="AD375" s="291">
        <f t="shared" si="1110"/>
        <v>0</v>
      </c>
      <c r="AE375" s="291">
        <f t="shared" si="1110"/>
        <v>0</v>
      </c>
      <c r="AF375" s="291">
        <f t="shared" si="1110"/>
        <v>0</v>
      </c>
      <c r="AG375" s="291">
        <f t="shared" si="1110"/>
        <v>0</v>
      </c>
      <c r="AH375" s="291">
        <f t="shared" si="1110"/>
        <v>0</v>
      </c>
      <c r="AI375" s="291">
        <f>AI376+AI377+AI378+AI380+AI381</f>
        <v>2392.8000000000002</v>
      </c>
      <c r="AJ375" s="291">
        <f>AJ376+AJ377+AJ378+AJ380+AJ381</f>
        <v>2392.8000000000002</v>
      </c>
      <c r="AK375" s="292">
        <f>AJ375/AI375</f>
        <v>1</v>
      </c>
      <c r="AL375" s="291">
        <f>AL376+AL377+AL378+AL380+AL381</f>
        <v>0</v>
      </c>
      <c r="AM375" s="291">
        <f>AM376+AM377+AM378+AM380+AM381</f>
        <v>0</v>
      </c>
      <c r="AN375" s="293"/>
      <c r="AO375" s="291">
        <f>AO376+AO377+AO378+AO380+AO381</f>
        <v>0</v>
      </c>
      <c r="AP375" s="291">
        <f>AP376+AP377+AP378+AP380+AP381</f>
        <v>0</v>
      </c>
      <c r="AQ375" s="293"/>
      <c r="AR375" s="290"/>
    </row>
    <row r="376" spans="1:44" ht="42.75" customHeight="1">
      <c r="A376" s="694"/>
      <c r="B376" s="694"/>
      <c r="C376" s="694"/>
      <c r="D376" s="123" t="s">
        <v>37</v>
      </c>
      <c r="E376" s="335">
        <f>AI376+AL376+AO376</f>
        <v>0</v>
      </c>
      <c r="F376" s="191">
        <f>AJ376+AM376+AP376</f>
        <v>0</v>
      </c>
      <c r="G376" s="217"/>
      <c r="H376" s="191"/>
      <c r="I376" s="191"/>
      <c r="J376" s="217"/>
      <c r="K376" s="191"/>
      <c r="L376" s="191"/>
      <c r="M376" s="191"/>
      <c r="N376" s="191"/>
      <c r="O376" s="191"/>
      <c r="P376" s="191"/>
      <c r="Q376" s="191"/>
      <c r="R376" s="191"/>
      <c r="S376" s="191"/>
      <c r="T376" s="191"/>
      <c r="U376" s="191"/>
      <c r="V376" s="191"/>
      <c r="W376" s="191"/>
      <c r="X376" s="191"/>
      <c r="Y376" s="191"/>
      <c r="Z376" s="191"/>
      <c r="AA376" s="217"/>
      <c r="AB376" s="217"/>
      <c r="AC376" s="191"/>
      <c r="AD376" s="217"/>
      <c r="AE376" s="217"/>
      <c r="AF376" s="191"/>
      <c r="AG376" s="217"/>
      <c r="AH376" s="217"/>
      <c r="AI376" s="286"/>
      <c r="AJ376" s="217"/>
      <c r="AK376" s="217"/>
      <c r="AL376" s="191"/>
      <c r="AM376" s="217"/>
      <c r="AN376" s="217"/>
      <c r="AO376" s="191"/>
      <c r="AP376" s="191"/>
      <c r="AQ376" s="217"/>
      <c r="AR376" s="192"/>
    </row>
    <row r="377" spans="1:44" ht="56.25" customHeight="1">
      <c r="A377" s="694"/>
      <c r="B377" s="694"/>
      <c r="C377" s="694"/>
      <c r="D377" s="147" t="s">
        <v>2</v>
      </c>
      <c r="E377" s="335">
        <f t="shared" ref="E377:F381" si="1111">AI377+AL377+AO377</f>
        <v>0</v>
      </c>
      <c r="F377" s="191">
        <f t="shared" si="1111"/>
        <v>0</v>
      </c>
      <c r="G377" s="217"/>
      <c r="H377" s="191"/>
      <c r="I377" s="191"/>
      <c r="J377" s="217"/>
      <c r="K377" s="191"/>
      <c r="L377" s="191"/>
      <c r="M377" s="191"/>
      <c r="N377" s="191"/>
      <c r="O377" s="191"/>
      <c r="P377" s="191"/>
      <c r="Q377" s="191"/>
      <c r="R377" s="191"/>
      <c r="S377" s="191"/>
      <c r="T377" s="191"/>
      <c r="U377" s="191"/>
      <c r="V377" s="191"/>
      <c r="W377" s="191"/>
      <c r="X377" s="191"/>
      <c r="Y377" s="191"/>
      <c r="Z377" s="191"/>
      <c r="AA377" s="217"/>
      <c r="AB377" s="217"/>
      <c r="AC377" s="191"/>
      <c r="AD377" s="217"/>
      <c r="AE377" s="217"/>
      <c r="AF377" s="191"/>
      <c r="AG377" s="217"/>
      <c r="AH377" s="217"/>
      <c r="AI377" s="286"/>
      <c r="AJ377" s="217"/>
      <c r="AK377" s="217"/>
      <c r="AL377" s="191"/>
      <c r="AM377" s="217"/>
      <c r="AN377" s="217"/>
      <c r="AO377" s="191"/>
      <c r="AP377" s="191"/>
      <c r="AQ377" s="217"/>
      <c r="AR377" s="192"/>
    </row>
    <row r="378" spans="1:44" ht="20.25" customHeight="1">
      <c r="A378" s="694"/>
      <c r="B378" s="694"/>
      <c r="C378" s="694"/>
      <c r="D378" s="116" t="s">
        <v>285</v>
      </c>
      <c r="E378" s="335">
        <f t="shared" si="1111"/>
        <v>2392.8000000000002</v>
      </c>
      <c r="F378" s="191">
        <f t="shared" si="1111"/>
        <v>2392.8000000000002</v>
      </c>
      <c r="G378" s="354">
        <f>F378/E378</f>
        <v>1</v>
      </c>
      <c r="H378" s="191"/>
      <c r="I378" s="191"/>
      <c r="J378" s="217"/>
      <c r="K378" s="191"/>
      <c r="L378" s="191"/>
      <c r="M378" s="217"/>
      <c r="N378" s="191"/>
      <c r="O378" s="191"/>
      <c r="P378" s="217"/>
      <c r="Q378" s="191"/>
      <c r="R378" s="191"/>
      <c r="S378" s="217"/>
      <c r="T378" s="191"/>
      <c r="U378" s="191"/>
      <c r="V378" s="217"/>
      <c r="W378" s="191"/>
      <c r="X378" s="191"/>
      <c r="Y378" s="217"/>
      <c r="Z378" s="191"/>
      <c r="AA378" s="217"/>
      <c r="AB378" s="217"/>
      <c r="AC378" s="191"/>
      <c r="AD378" s="217"/>
      <c r="AE378" s="217"/>
      <c r="AF378" s="191"/>
      <c r="AG378" s="217"/>
      <c r="AH378" s="217"/>
      <c r="AI378" s="286">
        <v>2392.8000000000002</v>
      </c>
      <c r="AJ378" s="360">
        <v>2392.8000000000002</v>
      </c>
      <c r="AK378" s="354">
        <f>AJ378/AI378</f>
        <v>1</v>
      </c>
      <c r="AL378" s="191"/>
      <c r="AM378" s="217"/>
      <c r="AN378" s="217"/>
      <c r="AO378" s="217"/>
      <c r="AP378" s="217"/>
      <c r="AQ378" s="217"/>
      <c r="AR378" s="206"/>
    </row>
    <row r="379" spans="1:44" ht="97.5" customHeight="1">
      <c r="A379" s="694"/>
      <c r="B379" s="694"/>
      <c r="C379" s="694"/>
      <c r="D379" s="116" t="s">
        <v>291</v>
      </c>
      <c r="E379" s="335">
        <f t="shared" si="1111"/>
        <v>0</v>
      </c>
      <c r="F379" s="191">
        <f t="shared" si="1111"/>
        <v>0</v>
      </c>
      <c r="G379" s="217"/>
      <c r="H379" s="191"/>
      <c r="I379" s="191"/>
      <c r="J379" s="217"/>
      <c r="K379" s="191"/>
      <c r="L379" s="191"/>
      <c r="M379" s="217"/>
      <c r="N379" s="191"/>
      <c r="O379" s="191"/>
      <c r="P379" s="217"/>
      <c r="Q379" s="191"/>
      <c r="R379" s="191"/>
      <c r="S379" s="217"/>
      <c r="T379" s="191"/>
      <c r="U379" s="191"/>
      <c r="V379" s="217"/>
      <c r="W379" s="191"/>
      <c r="X379" s="191"/>
      <c r="Y379" s="217"/>
      <c r="Z379" s="191"/>
      <c r="AA379" s="217"/>
      <c r="AB379" s="217"/>
      <c r="AC379" s="191"/>
      <c r="AD379" s="217"/>
      <c r="AE379" s="217"/>
      <c r="AF379" s="191"/>
      <c r="AG379" s="217"/>
      <c r="AH379" s="217"/>
      <c r="AI379" s="286"/>
      <c r="AJ379" s="217"/>
      <c r="AK379" s="217"/>
      <c r="AL379" s="191"/>
      <c r="AM379" s="217"/>
      <c r="AN379" s="217"/>
      <c r="AO379" s="217"/>
      <c r="AP379" s="217"/>
      <c r="AQ379" s="217"/>
      <c r="AR379" s="192"/>
    </row>
    <row r="380" spans="1:44" ht="26.25" customHeight="1">
      <c r="A380" s="694"/>
      <c r="B380" s="694"/>
      <c r="C380" s="694"/>
      <c r="D380" s="116" t="s">
        <v>286</v>
      </c>
      <c r="E380" s="335">
        <f t="shared" si="1111"/>
        <v>0</v>
      </c>
      <c r="F380" s="191">
        <f t="shared" si="1111"/>
        <v>0</v>
      </c>
      <c r="G380" s="217"/>
      <c r="H380" s="191"/>
      <c r="I380" s="191"/>
      <c r="J380" s="217"/>
      <c r="K380" s="191"/>
      <c r="L380" s="191"/>
      <c r="M380" s="217"/>
      <c r="N380" s="191"/>
      <c r="O380" s="191"/>
      <c r="P380" s="217"/>
      <c r="Q380" s="191"/>
      <c r="R380" s="191"/>
      <c r="S380" s="217"/>
      <c r="T380" s="191"/>
      <c r="U380" s="191"/>
      <c r="V380" s="217"/>
      <c r="W380" s="191"/>
      <c r="X380" s="191"/>
      <c r="Y380" s="217"/>
      <c r="Z380" s="191"/>
      <c r="AA380" s="217"/>
      <c r="AB380" s="217"/>
      <c r="AC380" s="191"/>
      <c r="AD380" s="217"/>
      <c r="AE380" s="217"/>
      <c r="AF380" s="191"/>
      <c r="AG380" s="217"/>
      <c r="AH380" s="217"/>
      <c r="AI380" s="286"/>
      <c r="AJ380" s="217"/>
      <c r="AK380" s="217"/>
      <c r="AL380" s="191"/>
      <c r="AM380" s="217"/>
      <c r="AN380" s="217"/>
      <c r="AO380" s="217"/>
      <c r="AP380" s="217"/>
      <c r="AQ380" s="217"/>
      <c r="AR380" s="192"/>
    </row>
    <row r="381" spans="1:44" ht="36.75" customHeight="1">
      <c r="A381" s="694"/>
      <c r="B381" s="694"/>
      <c r="C381" s="694"/>
      <c r="D381" s="120" t="s">
        <v>43</v>
      </c>
      <c r="E381" s="335">
        <f t="shared" si="1111"/>
        <v>0</v>
      </c>
      <c r="F381" s="191">
        <f t="shared" si="1111"/>
        <v>0</v>
      </c>
      <c r="G381" s="217"/>
      <c r="H381" s="191"/>
      <c r="I381" s="191"/>
      <c r="J381" s="217"/>
      <c r="K381" s="191"/>
      <c r="L381" s="191"/>
      <c r="M381" s="191"/>
      <c r="N381" s="191"/>
      <c r="O381" s="191"/>
      <c r="P381" s="191"/>
      <c r="Q381" s="191"/>
      <c r="R381" s="191"/>
      <c r="S381" s="191"/>
      <c r="T381" s="191"/>
      <c r="U381" s="191"/>
      <c r="V381" s="191"/>
      <c r="W381" s="191"/>
      <c r="X381" s="191"/>
      <c r="Y381" s="191"/>
      <c r="Z381" s="191"/>
      <c r="AA381" s="217"/>
      <c r="AB381" s="217"/>
      <c r="AC381" s="191"/>
      <c r="AD381" s="217"/>
      <c r="AE381" s="217"/>
      <c r="AF381" s="191"/>
      <c r="AG381" s="217"/>
      <c r="AH381" s="217"/>
      <c r="AI381" s="286"/>
      <c r="AJ381" s="217"/>
      <c r="AK381" s="217"/>
      <c r="AL381" s="191"/>
      <c r="AM381" s="217"/>
      <c r="AN381" s="217"/>
      <c r="AO381" s="191"/>
      <c r="AP381" s="191"/>
      <c r="AQ381" s="217"/>
      <c r="AR381" s="192"/>
    </row>
    <row r="382" spans="1:44" s="98" customFormat="1" ht="28.5" customHeight="1">
      <c r="A382" s="806"/>
      <c r="B382" s="806"/>
      <c r="C382" s="806"/>
      <c r="D382" s="806"/>
      <c r="E382" s="806"/>
      <c r="F382" s="806"/>
      <c r="G382" s="806"/>
      <c r="H382" s="806"/>
      <c r="I382" s="806"/>
      <c r="J382" s="806"/>
      <c r="K382" s="806"/>
      <c r="L382" s="806"/>
      <c r="M382" s="806"/>
      <c r="N382" s="806"/>
      <c r="O382" s="806"/>
      <c r="P382" s="806"/>
      <c r="Q382" s="806"/>
      <c r="R382" s="806"/>
      <c r="S382" s="806"/>
      <c r="T382" s="806"/>
      <c r="U382" s="806"/>
      <c r="V382" s="806"/>
      <c r="W382" s="806"/>
      <c r="X382" s="806"/>
      <c r="Y382" s="806"/>
      <c r="Z382" s="806"/>
      <c r="AA382" s="806"/>
      <c r="AB382" s="806"/>
      <c r="AC382" s="806"/>
      <c r="AD382" s="806"/>
      <c r="AE382" s="806"/>
      <c r="AF382" s="806"/>
      <c r="AG382" s="806"/>
      <c r="AH382" s="806"/>
      <c r="AI382" s="806"/>
      <c r="AJ382" s="806"/>
      <c r="AK382" s="806"/>
      <c r="AL382" s="806"/>
      <c r="AM382" s="806"/>
      <c r="AN382" s="806"/>
      <c r="AO382" s="806"/>
      <c r="AP382" s="806"/>
      <c r="AQ382" s="806"/>
      <c r="AR382" s="806"/>
    </row>
    <row r="383" spans="1:44" ht="19.5" customHeight="1">
      <c r="A383" s="519"/>
      <c r="B383" s="520"/>
      <c r="C383" s="521"/>
      <c r="D383" s="522"/>
      <c r="E383" s="520"/>
      <c r="F383" s="523"/>
      <c r="G383" s="840"/>
      <c r="H383" s="840"/>
      <c r="I383" s="840"/>
      <c r="J383" s="840"/>
      <c r="K383" s="840"/>
      <c r="L383" s="840"/>
      <c r="M383" s="840"/>
      <c r="N383" s="840"/>
      <c r="O383" s="840"/>
      <c r="P383" s="840"/>
      <c r="Q383" s="840"/>
      <c r="R383" s="840"/>
      <c r="S383" s="840"/>
      <c r="T383" s="840"/>
      <c r="U383" s="840"/>
      <c r="V383" s="840"/>
      <c r="W383" s="840"/>
      <c r="X383" s="840"/>
      <c r="Y383" s="840"/>
      <c r="Z383" s="840"/>
      <c r="AA383" s="840"/>
      <c r="AB383" s="840"/>
      <c r="AC383" s="840"/>
      <c r="AD383" s="840"/>
      <c r="AE383" s="840"/>
      <c r="AF383" s="840"/>
      <c r="AG383" s="840"/>
      <c r="AH383" s="840"/>
      <c r="AI383" s="840"/>
      <c r="AJ383" s="840"/>
      <c r="AK383" s="155"/>
      <c r="AL383" s="156"/>
      <c r="AM383" s="156"/>
      <c r="AN383" s="156"/>
      <c r="AO383" s="157"/>
      <c r="AP383" s="95"/>
      <c r="AQ383" s="95"/>
    </row>
    <row r="384" spans="1:44" ht="27" customHeight="1">
      <c r="A384" s="545" t="s">
        <v>518</v>
      </c>
      <c r="B384" s="521"/>
      <c r="C384" s="521"/>
      <c r="D384" s="524"/>
      <c r="E384" s="524"/>
      <c r="F384" s="524"/>
      <c r="G384" s="524"/>
      <c r="H384" s="524"/>
      <c r="I384" s="524"/>
      <c r="J384" s="524"/>
      <c r="K384" s="524"/>
      <c r="L384" s="524"/>
      <c r="M384" s="524"/>
      <c r="N384" s="524"/>
      <c r="O384" s="524"/>
      <c r="P384" s="524"/>
      <c r="Q384" s="524"/>
      <c r="R384" s="524"/>
      <c r="S384" s="524"/>
      <c r="T384" s="524"/>
      <c r="U384" s="524"/>
      <c r="V384" s="524"/>
      <c r="W384" s="524"/>
      <c r="X384" s="524"/>
      <c r="Y384" s="524"/>
      <c r="Z384" s="524"/>
      <c r="AA384" s="524"/>
      <c r="AB384" s="524"/>
      <c r="AC384" s="524"/>
      <c r="AD384" s="524"/>
      <c r="AE384" s="524"/>
      <c r="AF384" s="524"/>
      <c r="AG384" s="524"/>
      <c r="AH384" s="524"/>
      <c r="AI384" s="524"/>
      <c r="AJ384" s="524"/>
      <c r="AK384" s="155"/>
      <c r="AL384" s="156"/>
      <c r="AM384" s="156"/>
      <c r="AN384" s="156"/>
      <c r="AO384" s="157"/>
      <c r="AP384" s="95"/>
      <c r="AQ384" s="95"/>
    </row>
    <row r="385" spans="1:44" ht="30.75" customHeight="1">
      <c r="A385" s="525" t="s">
        <v>467</v>
      </c>
      <c r="B385" s="526"/>
      <c r="C385" s="527"/>
      <c r="D385" s="524"/>
      <c r="E385" s="524"/>
      <c r="F385" s="524"/>
      <c r="G385" s="524"/>
      <c r="H385" s="524"/>
      <c r="I385" s="524"/>
      <c r="J385" s="524"/>
      <c r="K385" s="524"/>
      <c r="L385" s="524"/>
      <c r="M385" s="524"/>
      <c r="N385" s="524"/>
      <c r="O385" s="524"/>
      <c r="P385" s="524"/>
      <c r="Q385" s="524"/>
      <c r="R385" s="524"/>
      <c r="S385" s="524"/>
      <c r="T385" s="524"/>
      <c r="U385" s="524"/>
      <c r="V385" s="524"/>
      <c r="W385" s="524"/>
      <c r="X385" s="524"/>
      <c r="Y385" s="524"/>
      <c r="Z385" s="524"/>
      <c r="AA385" s="524"/>
      <c r="AB385" s="524"/>
      <c r="AC385" s="524"/>
      <c r="AD385" s="524"/>
      <c r="AE385" s="524"/>
      <c r="AF385" s="524"/>
      <c r="AG385" s="524"/>
      <c r="AH385" s="524"/>
      <c r="AI385" s="524"/>
      <c r="AJ385" s="524"/>
    </row>
    <row r="386" spans="1:44" ht="30" customHeight="1">
      <c r="A386" s="525" t="s">
        <v>465</v>
      </c>
      <c r="B386" s="526"/>
      <c r="C386" s="527"/>
      <c r="D386" s="528"/>
      <c r="E386" s="528"/>
      <c r="F386" s="528"/>
      <c r="G386" s="529"/>
      <c r="H386" s="529"/>
      <c r="I386" s="529"/>
      <c r="J386" s="529"/>
      <c r="K386" s="529"/>
      <c r="L386" s="529"/>
      <c r="M386" s="529"/>
      <c r="N386" s="529"/>
      <c r="O386" s="529"/>
      <c r="P386" s="529"/>
      <c r="Q386" s="529"/>
      <c r="R386" s="529"/>
      <c r="S386" s="529"/>
      <c r="T386" s="529"/>
      <c r="U386" s="529"/>
      <c r="V386" s="529"/>
      <c r="W386" s="529"/>
      <c r="X386" s="529"/>
      <c r="Y386" s="529"/>
      <c r="Z386" s="529"/>
      <c r="AA386" s="529"/>
      <c r="AB386" s="529"/>
      <c r="AC386" s="529"/>
      <c r="AD386" s="529"/>
      <c r="AE386" s="529"/>
      <c r="AF386" s="529"/>
      <c r="AG386" s="529"/>
      <c r="AH386" s="529"/>
      <c r="AI386" s="529"/>
      <c r="AJ386" s="529"/>
    </row>
    <row r="387" spans="1:44" ht="27" customHeight="1">
      <c r="A387" s="525" t="s">
        <v>466</v>
      </c>
      <c r="B387" s="526"/>
      <c r="C387" s="527"/>
      <c r="D387" s="530"/>
      <c r="E387" s="531"/>
      <c r="F387" s="531"/>
      <c r="G387" s="531"/>
      <c r="H387" s="532"/>
      <c r="I387" s="532"/>
      <c r="J387" s="532"/>
      <c r="K387" s="532"/>
      <c r="L387" s="532"/>
      <c r="M387" s="532"/>
      <c r="N387" s="532"/>
      <c r="O387" s="532"/>
      <c r="P387" s="532"/>
      <c r="Q387" s="530"/>
      <c r="R387" s="530"/>
      <c r="S387" s="530"/>
      <c r="T387" s="530"/>
      <c r="U387" s="530"/>
      <c r="V387" s="530"/>
      <c r="W387" s="530"/>
      <c r="X387" s="530"/>
      <c r="Y387" s="530"/>
      <c r="Z387" s="530"/>
      <c r="AA387" s="530"/>
      <c r="AB387" s="530"/>
      <c r="AC387" s="530"/>
      <c r="AD387" s="530"/>
      <c r="AE387" s="530"/>
      <c r="AF387" s="530"/>
      <c r="AG387" s="530"/>
      <c r="AH387" s="530"/>
      <c r="AI387" s="530"/>
      <c r="AJ387" s="530"/>
      <c r="AK387" s="108"/>
      <c r="AL387" s="109"/>
      <c r="AM387" s="109"/>
      <c r="AN387" s="109"/>
      <c r="AO387" s="111"/>
      <c r="AP387" s="95"/>
      <c r="AQ387" s="95"/>
    </row>
    <row r="388" spans="1:44" ht="36.75" customHeight="1">
      <c r="A388" s="525" t="s">
        <v>464</v>
      </c>
      <c r="B388" s="526"/>
      <c r="C388" s="527"/>
      <c r="D388" s="527"/>
      <c r="E388" s="538" t="s">
        <v>501</v>
      </c>
      <c r="F388" s="538"/>
      <c r="G388" s="538"/>
      <c r="H388" s="538"/>
      <c r="I388" s="538"/>
      <c r="J388" s="538"/>
      <c r="K388" s="538"/>
      <c r="L388" s="538"/>
      <c r="M388" s="538"/>
      <c r="N388" s="538"/>
      <c r="O388" s="538"/>
      <c r="P388" s="538"/>
      <c r="Q388" s="538"/>
      <c r="R388" s="538"/>
      <c r="S388" s="538"/>
      <c r="T388" s="538"/>
      <c r="U388" s="538"/>
      <c r="V388" s="538"/>
      <c r="W388" s="538"/>
      <c r="X388" s="538"/>
      <c r="Y388" s="538"/>
      <c r="Z388" s="538"/>
      <c r="AA388" s="538"/>
      <c r="AB388" s="538"/>
      <c r="AC388" s="538"/>
      <c r="AD388" s="538"/>
      <c r="AE388" s="538"/>
      <c r="AF388" s="538"/>
      <c r="AG388" s="538"/>
      <c r="AH388" s="538"/>
      <c r="AI388" s="538"/>
      <c r="AJ388" s="527"/>
      <c r="AL388" s="101"/>
      <c r="AM388" s="101"/>
      <c r="AN388" s="101"/>
      <c r="AO388" s="95"/>
      <c r="AP388" s="95"/>
      <c r="AQ388" s="95"/>
    </row>
    <row r="389" spans="1:44" ht="27" customHeight="1">
      <c r="A389" s="520" t="s">
        <v>463</v>
      </c>
      <c r="B389" s="520"/>
      <c r="C389" s="520"/>
      <c r="D389" s="520"/>
      <c r="E389" s="520"/>
      <c r="F389" s="527"/>
      <c r="G389" s="527"/>
      <c r="H389" s="527"/>
      <c r="I389" s="527"/>
      <c r="J389" s="527"/>
      <c r="K389" s="527"/>
      <c r="L389" s="527"/>
      <c r="M389" s="527"/>
      <c r="N389" s="527"/>
      <c r="O389" s="527"/>
      <c r="P389" s="527"/>
      <c r="Q389" s="527"/>
      <c r="R389" s="527"/>
      <c r="S389" s="527"/>
      <c r="T389" s="527"/>
      <c r="U389" s="527"/>
      <c r="V389" s="527"/>
      <c r="W389" s="527"/>
      <c r="X389" s="527"/>
      <c r="Y389" s="527"/>
      <c r="Z389" s="527"/>
      <c r="AA389" s="527"/>
      <c r="AB389" s="527"/>
      <c r="AC389" s="527"/>
      <c r="AD389" s="527"/>
      <c r="AE389" s="527"/>
      <c r="AF389" s="527"/>
      <c r="AG389" s="527"/>
      <c r="AH389" s="527"/>
      <c r="AI389" s="527"/>
      <c r="AJ389" s="527"/>
      <c r="AL389" s="101"/>
      <c r="AM389" s="101"/>
      <c r="AN389" s="101"/>
      <c r="AO389" s="95"/>
      <c r="AP389" s="95"/>
      <c r="AQ389" s="95"/>
    </row>
    <row r="390" spans="1:44" ht="63.75" customHeight="1">
      <c r="A390" s="533"/>
      <c r="B390" s="527"/>
      <c r="C390" s="527"/>
      <c r="D390" s="527"/>
      <c r="E390" s="527"/>
      <c r="F390" s="527"/>
      <c r="G390" s="527"/>
      <c r="H390" s="527"/>
      <c r="I390" s="527"/>
      <c r="J390" s="527"/>
      <c r="K390" s="527"/>
      <c r="L390" s="527"/>
      <c r="M390" s="527"/>
      <c r="N390" s="527"/>
      <c r="O390" s="527"/>
      <c r="P390" s="527"/>
      <c r="Q390" s="527"/>
      <c r="R390" s="527"/>
      <c r="S390" s="527"/>
      <c r="T390" s="527"/>
      <c r="U390" s="527"/>
      <c r="V390" s="527"/>
      <c r="W390" s="527"/>
      <c r="X390" s="527"/>
      <c r="Y390" s="527"/>
      <c r="Z390" s="527"/>
      <c r="AA390" s="527"/>
      <c r="AB390" s="527"/>
      <c r="AC390" s="527"/>
      <c r="AD390" s="527"/>
      <c r="AE390" s="527"/>
      <c r="AF390" s="527"/>
      <c r="AG390" s="527"/>
      <c r="AH390" s="527"/>
      <c r="AI390" s="527"/>
      <c r="AJ390" s="527"/>
      <c r="AL390" s="101"/>
      <c r="AM390" s="101"/>
      <c r="AN390" s="101"/>
      <c r="AO390" s="95"/>
      <c r="AP390" s="95"/>
      <c r="AQ390" s="95"/>
    </row>
    <row r="391" spans="1:44" ht="63.75" customHeight="1">
      <c r="A391" s="100"/>
      <c r="T391" s="101"/>
      <c r="U391" s="101"/>
      <c r="V391" s="101"/>
      <c r="W391" s="101"/>
      <c r="X391" s="101"/>
      <c r="Y391" s="101"/>
      <c r="Z391" s="101"/>
      <c r="AA391" s="101"/>
      <c r="AB391" s="101"/>
      <c r="AC391" s="101"/>
      <c r="AD391" s="101"/>
      <c r="AE391" s="101"/>
      <c r="AF391" s="101"/>
      <c r="AG391" s="101"/>
      <c r="AH391" s="101"/>
      <c r="AL391" s="101"/>
      <c r="AM391" s="101"/>
      <c r="AN391" s="101"/>
      <c r="AO391" s="95"/>
      <c r="AP391" s="95"/>
      <c r="AQ391" s="95"/>
    </row>
    <row r="392" spans="1:44" ht="63.75" customHeight="1">
      <c r="A392" s="102"/>
      <c r="T392" s="101"/>
      <c r="U392" s="101"/>
      <c r="V392" s="101"/>
      <c r="W392" s="101"/>
      <c r="X392" s="101"/>
      <c r="Y392" s="101"/>
      <c r="Z392" s="101"/>
      <c r="AA392" s="101"/>
      <c r="AB392" s="101"/>
      <c r="AC392" s="101"/>
      <c r="AD392" s="101"/>
      <c r="AE392" s="101"/>
      <c r="AF392" s="101"/>
      <c r="AG392" s="101"/>
      <c r="AH392" s="101"/>
      <c r="AL392" s="101"/>
      <c r="AM392" s="101"/>
      <c r="AN392" s="101"/>
      <c r="AO392" s="95"/>
      <c r="AP392" s="95"/>
      <c r="AQ392" s="95"/>
    </row>
    <row r="393" spans="1:44" ht="63.75" customHeight="1">
      <c r="A393" s="100"/>
      <c r="T393" s="101"/>
      <c r="U393" s="101"/>
      <c r="V393" s="101"/>
      <c r="W393" s="101"/>
      <c r="X393" s="101"/>
      <c r="Y393" s="101"/>
      <c r="Z393" s="101"/>
      <c r="AA393" s="101"/>
      <c r="AB393" s="101"/>
      <c r="AC393" s="101"/>
      <c r="AD393" s="101"/>
      <c r="AE393" s="101"/>
      <c r="AF393" s="101"/>
      <c r="AG393" s="101"/>
      <c r="AH393" s="101"/>
      <c r="AL393" s="101"/>
      <c r="AM393" s="101"/>
      <c r="AN393" s="101"/>
      <c r="AO393" s="95"/>
      <c r="AP393" s="95"/>
      <c r="AQ393" s="95"/>
    </row>
    <row r="394" spans="1:44" ht="63.75" customHeight="1">
      <c r="A394" s="100"/>
      <c r="T394" s="101"/>
      <c r="U394" s="101"/>
      <c r="V394" s="101"/>
      <c r="W394" s="101"/>
      <c r="X394" s="101"/>
      <c r="Y394" s="101"/>
      <c r="Z394" s="101"/>
      <c r="AA394" s="101"/>
      <c r="AB394" s="101"/>
      <c r="AC394" s="101"/>
      <c r="AD394" s="101"/>
      <c r="AE394" s="101"/>
      <c r="AF394" s="101"/>
      <c r="AG394" s="101"/>
      <c r="AH394" s="101"/>
      <c r="AL394" s="101"/>
      <c r="AM394" s="101"/>
      <c r="AN394" s="101"/>
      <c r="AO394" s="95"/>
      <c r="AP394" s="95"/>
      <c r="AQ394" s="95"/>
    </row>
    <row r="395" spans="1:44" ht="63.75" customHeight="1">
      <c r="A395" s="100"/>
      <c r="T395" s="101"/>
      <c r="U395" s="101"/>
      <c r="V395" s="101"/>
      <c r="W395" s="101"/>
      <c r="X395" s="101"/>
      <c r="Y395" s="101"/>
      <c r="Z395" s="101"/>
      <c r="AA395" s="101"/>
      <c r="AB395" s="101"/>
      <c r="AC395" s="101"/>
      <c r="AD395" s="101"/>
      <c r="AE395" s="101"/>
      <c r="AF395" s="101"/>
      <c r="AG395" s="101"/>
      <c r="AH395" s="101"/>
      <c r="AL395" s="101"/>
      <c r="AM395" s="101"/>
      <c r="AN395" s="101"/>
      <c r="AO395" s="95"/>
      <c r="AP395" s="95"/>
      <c r="AQ395" s="95"/>
    </row>
    <row r="396" spans="1:44" ht="63.75" customHeight="1">
      <c r="A396" s="100"/>
      <c r="T396" s="101"/>
      <c r="U396" s="101"/>
      <c r="V396" s="101"/>
      <c r="W396" s="101"/>
      <c r="X396" s="101"/>
      <c r="Y396" s="101"/>
      <c r="Z396" s="101"/>
      <c r="AA396" s="101"/>
      <c r="AB396" s="101"/>
      <c r="AC396" s="101"/>
      <c r="AD396" s="101"/>
      <c r="AE396" s="101"/>
      <c r="AF396" s="101"/>
      <c r="AG396" s="101"/>
      <c r="AH396" s="101"/>
      <c r="AL396" s="101"/>
      <c r="AM396" s="101"/>
      <c r="AN396" s="101"/>
      <c r="AO396" s="95"/>
      <c r="AP396" s="95"/>
      <c r="AQ396" s="95"/>
    </row>
    <row r="397" spans="1:44" ht="63.75" customHeight="1">
      <c r="A397" s="100"/>
    </row>
    <row r="398" spans="1:44" ht="63.75" customHeight="1">
      <c r="A398" s="102"/>
    </row>
    <row r="399" spans="1:44" ht="63.75" customHeight="1">
      <c r="A399" s="100"/>
      <c r="T399" s="105"/>
      <c r="U399" s="105"/>
      <c r="V399" s="105"/>
      <c r="W399" s="105"/>
      <c r="X399" s="105"/>
      <c r="Y399" s="105"/>
      <c r="Z399" s="105"/>
      <c r="AA399" s="105"/>
      <c r="AB399" s="105"/>
      <c r="AC399" s="105"/>
      <c r="AD399" s="105"/>
      <c r="AE399" s="105"/>
      <c r="AF399" s="105"/>
      <c r="AG399" s="105"/>
      <c r="AH399" s="105"/>
      <c r="AL399" s="105"/>
      <c r="AM399" s="105"/>
      <c r="AN399" s="105"/>
    </row>
    <row r="400" spans="1:44" s="99" customFormat="1" ht="63.75" customHeight="1">
      <c r="A400" s="100"/>
      <c r="D400" s="103"/>
      <c r="E400" s="104"/>
      <c r="F400" s="104"/>
      <c r="G400" s="104"/>
      <c r="T400" s="105"/>
      <c r="U400" s="105"/>
      <c r="V400" s="105"/>
      <c r="W400" s="105"/>
      <c r="X400" s="105"/>
      <c r="Y400" s="105"/>
      <c r="Z400" s="105"/>
      <c r="AA400" s="105"/>
      <c r="AB400" s="105"/>
      <c r="AC400" s="105"/>
      <c r="AD400" s="105"/>
      <c r="AE400" s="105"/>
      <c r="AF400" s="105"/>
      <c r="AG400" s="105"/>
      <c r="AH400" s="105"/>
      <c r="AL400" s="105"/>
      <c r="AM400" s="105"/>
      <c r="AN400" s="105"/>
      <c r="AR400" s="95"/>
    </row>
    <row r="401" spans="1:44" s="99" customFormat="1" ht="63.75" customHeight="1">
      <c r="A401" s="100"/>
      <c r="D401" s="103"/>
      <c r="E401" s="104"/>
      <c r="F401" s="104"/>
      <c r="G401" s="104"/>
      <c r="T401" s="105"/>
      <c r="U401" s="105"/>
      <c r="V401" s="105"/>
      <c r="W401" s="105"/>
      <c r="X401" s="105"/>
      <c r="Y401" s="105"/>
      <c r="Z401" s="105"/>
      <c r="AA401" s="105"/>
      <c r="AB401" s="105"/>
      <c r="AC401" s="105"/>
      <c r="AD401" s="105"/>
      <c r="AE401" s="105"/>
      <c r="AF401" s="105"/>
      <c r="AG401" s="105"/>
      <c r="AH401" s="105"/>
      <c r="AL401" s="105"/>
      <c r="AM401" s="105"/>
      <c r="AN401" s="105"/>
      <c r="AR401" s="95"/>
    </row>
    <row r="402" spans="1:44" s="99" customFormat="1" ht="63.75" customHeight="1">
      <c r="A402" s="100"/>
      <c r="D402" s="103"/>
      <c r="E402" s="104"/>
      <c r="F402" s="104"/>
      <c r="G402" s="104"/>
      <c r="T402" s="105"/>
      <c r="U402" s="105"/>
      <c r="V402" s="105"/>
      <c r="W402" s="105"/>
      <c r="X402" s="105"/>
      <c r="Y402" s="105"/>
      <c r="Z402" s="105"/>
      <c r="AA402" s="105"/>
      <c r="AB402" s="105"/>
      <c r="AC402" s="105"/>
      <c r="AD402" s="105"/>
      <c r="AE402" s="105"/>
      <c r="AF402" s="105"/>
      <c r="AG402" s="105"/>
      <c r="AH402" s="105"/>
      <c r="AL402" s="105"/>
      <c r="AM402" s="105"/>
      <c r="AN402" s="105"/>
      <c r="AR402" s="95"/>
    </row>
    <row r="403" spans="1:44" s="99" customFormat="1" ht="63.75" customHeight="1">
      <c r="A403" s="100"/>
      <c r="D403" s="103"/>
      <c r="E403" s="104"/>
      <c r="F403" s="104"/>
      <c r="G403" s="104"/>
      <c r="AR403" s="95"/>
    </row>
    <row r="409" spans="1:44" s="99" customFormat="1" ht="63.75" customHeight="1">
      <c r="D409" s="103"/>
      <c r="E409" s="104"/>
      <c r="F409" s="104"/>
      <c r="G409" s="104"/>
      <c r="AR409" s="95"/>
    </row>
  </sheetData>
  <mergeCells count="245">
    <mergeCell ref="G383:AJ383"/>
    <mergeCell ref="AI150:AI151"/>
    <mergeCell ref="C133:C139"/>
    <mergeCell ref="A33:AR33"/>
    <mergeCell ref="A34:AR34"/>
    <mergeCell ref="C56:C62"/>
    <mergeCell ref="B35:B41"/>
    <mergeCell ref="C35:C41"/>
    <mergeCell ref="A42:A48"/>
    <mergeCell ref="AM327:AM328"/>
    <mergeCell ref="AN327:AN328"/>
    <mergeCell ref="AO327:AO328"/>
    <mergeCell ref="AP327:AP328"/>
    <mergeCell ref="AQ327:AQ328"/>
    <mergeCell ref="AR327:AR328"/>
    <mergeCell ref="B327:B328"/>
    <mergeCell ref="D327:D328"/>
    <mergeCell ref="E327:E328"/>
    <mergeCell ref="F327:F328"/>
    <mergeCell ref="G327:G328"/>
    <mergeCell ref="AI327:AI328"/>
    <mergeCell ref="AJ327:AJ328"/>
    <mergeCell ref="AK327:AK328"/>
    <mergeCell ref="AL327:AL328"/>
    <mergeCell ref="AQ342:AQ343"/>
    <mergeCell ref="A140:A146"/>
    <mergeCell ref="B140:B146"/>
    <mergeCell ref="C140:C146"/>
    <mergeCell ref="A147:A154"/>
    <mergeCell ref="B147:B154"/>
    <mergeCell ref="C147:C154"/>
    <mergeCell ref="C211:C217"/>
    <mergeCell ref="A190:A196"/>
    <mergeCell ref="B190:B196"/>
    <mergeCell ref="C190:C196"/>
    <mergeCell ref="A204:A210"/>
    <mergeCell ref="B204:B210"/>
    <mergeCell ref="C204:C210"/>
    <mergeCell ref="A211:A217"/>
    <mergeCell ref="B211:B217"/>
    <mergeCell ref="A155:A161"/>
    <mergeCell ref="A275:A281"/>
    <mergeCell ref="B275:B281"/>
    <mergeCell ref="C275:C281"/>
    <mergeCell ref="A282:A288"/>
    <mergeCell ref="B282:B288"/>
    <mergeCell ref="C282:C288"/>
    <mergeCell ref="B251:B257"/>
    <mergeCell ref="A327:A328"/>
    <mergeCell ref="B312:B318"/>
    <mergeCell ref="A312:A318"/>
    <mergeCell ref="A382:AR382"/>
    <mergeCell ref="A338:AR338"/>
    <mergeCell ref="A339:C346"/>
    <mergeCell ref="A347:C353"/>
    <mergeCell ref="A375:C381"/>
    <mergeCell ref="A368:C374"/>
    <mergeCell ref="D342:D343"/>
    <mergeCell ref="E342:E343"/>
    <mergeCell ref="F342:F343"/>
    <mergeCell ref="G342:G343"/>
    <mergeCell ref="AI342:AI343"/>
    <mergeCell ref="AJ342:AJ343"/>
    <mergeCell ref="AK342:AK343"/>
    <mergeCell ref="AL342:AL343"/>
    <mergeCell ref="AM342:AM343"/>
    <mergeCell ref="AN342:AN343"/>
    <mergeCell ref="A354:C360"/>
    <mergeCell ref="A361:C367"/>
    <mergeCell ref="AR342:AR343"/>
    <mergeCell ref="AO342:AO343"/>
    <mergeCell ref="AP342:AP343"/>
    <mergeCell ref="A4:A6"/>
    <mergeCell ref="B4:B6"/>
    <mergeCell ref="C4:C6"/>
    <mergeCell ref="D4:D6"/>
    <mergeCell ref="E4:G4"/>
    <mergeCell ref="H4:AQ4"/>
    <mergeCell ref="AO5:AQ5"/>
    <mergeCell ref="AR4:AR6"/>
    <mergeCell ref="E5:E6"/>
    <mergeCell ref="F5:F6"/>
    <mergeCell ref="G5:G6"/>
    <mergeCell ref="H5:J5"/>
    <mergeCell ref="T5:V5"/>
    <mergeCell ref="W5:Y5"/>
    <mergeCell ref="Q5:S5"/>
    <mergeCell ref="Z5:AB5"/>
    <mergeCell ref="K5:M5"/>
    <mergeCell ref="A3:AR3"/>
    <mergeCell ref="N5:P5"/>
    <mergeCell ref="AF5:AH5"/>
    <mergeCell ref="AI5:AK5"/>
    <mergeCell ref="AL5:AN5"/>
    <mergeCell ref="A2:AR2"/>
    <mergeCell ref="A105:A111"/>
    <mergeCell ref="B105:B111"/>
    <mergeCell ref="C105:C111"/>
    <mergeCell ref="A25:C31"/>
    <mergeCell ref="AP11:AP13"/>
    <mergeCell ref="A63:A69"/>
    <mergeCell ref="B63:B69"/>
    <mergeCell ref="C63:C69"/>
    <mergeCell ref="A56:A62"/>
    <mergeCell ref="B56:B62"/>
    <mergeCell ref="B42:B48"/>
    <mergeCell ref="AI11:AI13"/>
    <mergeCell ref="C42:C48"/>
    <mergeCell ref="A84:A90"/>
    <mergeCell ref="B84:B90"/>
    <mergeCell ref="C84:C90"/>
    <mergeCell ref="A91:A97"/>
    <mergeCell ref="B91:B97"/>
    <mergeCell ref="C91:C97"/>
    <mergeCell ref="C176:C182"/>
    <mergeCell ref="A162:A168"/>
    <mergeCell ref="B162:B168"/>
    <mergeCell ref="C162:C168"/>
    <mergeCell ref="A169:A175"/>
    <mergeCell ref="B169:B175"/>
    <mergeCell ref="C169:C175"/>
    <mergeCell ref="AC5:AE5"/>
    <mergeCell ref="E150:E151"/>
    <mergeCell ref="F150:F151"/>
    <mergeCell ref="G150:G151"/>
    <mergeCell ref="A70:A76"/>
    <mergeCell ref="B70:B76"/>
    <mergeCell ref="C70:C76"/>
    <mergeCell ref="A77:A83"/>
    <mergeCell ref="B77:B83"/>
    <mergeCell ref="C77:C83"/>
    <mergeCell ref="E11:E13"/>
    <mergeCell ref="A49:A55"/>
    <mergeCell ref="B49:B55"/>
    <mergeCell ref="C49:C55"/>
    <mergeCell ref="A35:A41"/>
    <mergeCell ref="A112:A118"/>
    <mergeCell ref="C112:C118"/>
    <mergeCell ref="B119:B125"/>
    <mergeCell ref="A119:A125"/>
    <mergeCell ref="A126:A132"/>
    <mergeCell ref="AM242:AM244"/>
    <mergeCell ref="F242:F244"/>
    <mergeCell ref="G242:G244"/>
    <mergeCell ref="AI242:AI244"/>
    <mergeCell ref="AJ242:AJ244"/>
    <mergeCell ref="AK242:AK244"/>
    <mergeCell ref="AL242:AL244"/>
    <mergeCell ref="C119:C125"/>
    <mergeCell ref="B126:B132"/>
    <mergeCell ref="C126:C132"/>
    <mergeCell ref="B155:B161"/>
    <mergeCell ref="C155:C161"/>
    <mergeCell ref="A218:A224"/>
    <mergeCell ref="B218:B224"/>
    <mergeCell ref="C218:C224"/>
    <mergeCell ref="A183:A189"/>
    <mergeCell ref="D150:D151"/>
    <mergeCell ref="A176:A182"/>
    <mergeCell ref="C183:C189"/>
    <mergeCell ref="B176:B182"/>
    <mergeCell ref="AN242:AN244"/>
    <mergeCell ref="AO242:AO244"/>
    <mergeCell ref="AP242:AP244"/>
    <mergeCell ref="AQ242:AQ244"/>
    <mergeCell ref="C312:C319"/>
    <mergeCell ref="A225:A231"/>
    <mergeCell ref="B225:B231"/>
    <mergeCell ref="C225:C231"/>
    <mergeCell ref="A232:A238"/>
    <mergeCell ref="B232:B238"/>
    <mergeCell ref="C232:C238"/>
    <mergeCell ref="A239:A247"/>
    <mergeCell ref="B239:B247"/>
    <mergeCell ref="C239:C247"/>
    <mergeCell ref="C251:C260"/>
    <mergeCell ref="H253:AB253"/>
    <mergeCell ref="E310:AR310"/>
    <mergeCell ref="E311:AR311"/>
    <mergeCell ref="E319:AR319"/>
    <mergeCell ref="A261:A267"/>
    <mergeCell ref="AR242:AR244"/>
    <mergeCell ref="D242:D244"/>
    <mergeCell ref="E242:E244"/>
    <mergeCell ref="B261:B267"/>
    <mergeCell ref="A303:A309"/>
    <mergeCell ref="B303:B309"/>
    <mergeCell ref="A268:A274"/>
    <mergeCell ref="B268:B274"/>
    <mergeCell ref="C268:C274"/>
    <mergeCell ref="A296:A302"/>
    <mergeCell ref="B296:B302"/>
    <mergeCell ref="C296:C302"/>
    <mergeCell ref="C303:C311"/>
    <mergeCell ref="A289:A295"/>
    <mergeCell ref="B289:B295"/>
    <mergeCell ref="C289:C295"/>
    <mergeCell ref="A197:A203"/>
    <mergeCell ref="B197:B203"/>
    <mergeCell ref="C197:C203"/>
    <mergeCell ref="A98:A104"/>
    <mergeCell ref="B98:B104"/>
    <mergeCell ref="C98:C104"/>
    <mergeCell ref="AO11:AO13"/>
    <mergeCell ref="A32:AR32"/>
    <mergeCell ref="A8:C16"/>
    <mergeCell ref="A17:AR17"/>
    <mergeCell ref="A18:C24"/>
    <mergeCell ref="AR11:AR13"/>
    <mergeCell ref="D11:D13"/>
    <mergeCell ref="AJ11:AJ13"/>
    <mergeCell ref="AK11:AK13"/>
    <mergeCell ref="AL11:AL13"/>
    <mergeCell ref="AM11:AM13"/>
    <mergeCell ref="AN11:AN13"/>
    <mergeCell ref="AQ11:AQ13"/>
    <mergeCell ref="F11:F13"/>
    <mergeCell ref="G11:G13"/>
    <mergeCell ref="A133:A139"/>
    <mergeCell ref="B133:B139"/>
    <mergeCell ref="B112:B118"/>
    <mergeCell ref="AR351:AR353"/>
    <mergeCell ref="AR150:AR151"/>
    <mergeCell ref="AJ150:AJ151"/>
    <mergeCell ref="AK150:AK151"/>
    <mergeCell ref="AL150:AL151"/>
    <mergeCell ref="AM150:AM151"/>
    <mergeCell ref="AN150:AN151"/>
    <mergeCell ref="AO150:AO151"/>
    <mergeCell ref="AP150:AP151"/>
    <mergeCell ref="AQ150:AQ151"/>
    <mergeCell ref="A337:AR337"/>
    <mergeCell ref="A248:AR248"/>
    <mergeCell ref="A249:AR249"/>
    <mergeCell ref="A330:A336"/>
    <mergeCell ref="B330:B336"/>
    <mergeCell ref="C330:C336"/>
    <mergeCell ref="C261:C267"/>
    <mergeCell ref="A251:A257"/>
    <mergeCell ref="AR251:AR257"/>
    <mergeCell ref="A320:A326"/>
    <mergeCell ref="B320:B326"/>
    <mergeCell ref="C320:C329"/>
    <mergeCell ref="E320:AR326"/>
    <mergeCell ref="B183:B189"/>
  </mergeCells>
  <pageMargins left="0.23622047244094488" right="0" top="0.23622047244094488" bottom="0.15748031496062992" header="0.23622047244094488" footer="0.15748031496062992"/>
  <pageSetup paperSize="9" scale="34" fitToHeight="3" orientation="landscape" r:id="rId1"/>
  <headerFooter>
    <oddFooter>&amp;C&amp;"Times New Roman,обычный"&amp;8Страница  &amp;P из &amp;N</oddFooter>
  </headerFooter>
  <rowBreaks count="3" manualBreakCount="3">
    <brk id="83" max="43" man="1"/>
    <brk id="113" max="16383" man="1"/>
    <brk id="349" max="16383" man="1"/>
  </rowBreaks>
</worksheet>
</file>

<file path=xl/worksheets/sheet5.xml><?xml version="1.0" encoding="utf-8"?>
<worksheet xmlns="http://schemas.openxmlformats.org/spreadsheetml/2006/main" xmlns:r="http://schemas.openxmlformats.org/officeDocument/2006/relationships">
  <sheetPr>
    <pageSetUpPr fitToPage="1"/>
  </sheetPr>
  <dimension ref="A1:BR54"/>
  <sheetViews>
    <sheetView zoomScale="70" zoomScaleNormal="70" zoomScaleSheetLayoutView="70" workbookViewId="0">
      <pane xSplit="2" ySplit="8" topLeftCell="C33" activePane="bottomRight" state="frozen"/>
      <selection pane="topRight" activeCell="C1" sqref="C1"/>
      <selection pane="bottomLeft" activeCell="A7" sqref="A7"/>
      <selection pane="bottomRight" activeCell="B42" sqref="B42"/>
    </sheetView>
  </sheetViews>
  <sheetFormatPr defaultColWidth="9.109375" defaultRowHeight="13.8"/>
  <cols>
    <col min="1" max="1" width="4" style="169" customWidth="1"/>
    <col min="2" max="2" width="29.44140625" style="39" customWidth="1"/>
    <col min="3" max="3" width="14.88671875" style="39" customWidth="1"/>
    <col min="4" max="4" width="12.5546875" style="39" customWidth="1"/>
    <col min="5" max="5" width="26.44140625" style="39" customWidth="1"/>
    <col min="6" max="6" width="19.44140625" style="39" customWidth="1"/>
    <col min="7" max="7" width="10" style="39" customWidth="1"/>
    <col min="8" max="9" width="6.44140625" style="39" hidden="1" customWidth="1"/>
    <col min="10" max="10" width="2.6640625" style="39" hidden="1" customWidth="1"/>
    <col min="11" max="11" width="5.44140625" style="39" hidden="1" customWidth="1"/>
    <col min="12" max="12" width="6.109375" style="39" hidden="1" customWidth="1"/>
    <col min="13" max="13" width="2.6640625" style="39" hidden="1" customWidth="1"/>
    <col min="14" max="14" width="5.5546875" style="39" hidden="1" customWidth="1"/>
    <col min="15" max="15" width="5.44140625" style="39" hidden="1" customWidth="1"/>
    <col min="16" max="16" width="2.6640625" style="39" hidden="1" customWidth="1"/>
    <col min="17" max="18" width="6.109375" style="39" hidden="1" customWidth="1"/>
    <col min="19" max="19" width="2.6640625" style="39" hidden="1" customWidth="1"/>
    <col min="20" max="20" width="4.88671875" style="39" hidden="1" customWidth="1"/>
    <col min="21" max="21" width="5.33203125" style="39" hidden="1" customWidth="1"/>
    <col min="22" max="22" width="2.6640625" style="39" hidden="1" customWidth="1"/>
    <col min="23" max="23" width="5.6640625" style="39" hidden="1" customWidth="1"/>
    <col min="24" max="24" width="5.109375" style="39" hidden="1" customWidth="1"/>
    <col min="25" max="25" width="2.6640625" style="39" hidden="1" customWidth="1"/>
    <col min="26" max="26" width="5.6640625" style="39" hidden="1" customWidth="1"/>
    <col min="27" max="27" width="5" style="39" hidden="1" customWidth="1"/>
    <col min="28" max="28" width="2.6640625" style="39" hidden="1" customWidth="1"/>
    <col min="29" max="29" width="4.6640625" style="39" hidden="1" customWidth="1"/>
    <col min="30" max="30" width="4.5546875" style="39" hidden="1" customWidth="1"/>
    <col min="31" max="31" width="2.6640625" style="39" hidden="1" customWidth="1"/>
    <col min="32" max="32" width="5" style="39" hidden="1" customWidth="1"/>
    <col min="33" max="33" width="5.109375" style="39" hidden="1" customWidth="1"/>
    <col min="34" max="34" width="2.6640625" style="39" hidden="1" customWidth="1"/>
    <col min="35" max="35" width="26.33203125" style="39" customWidth="1"/>
    <col min="36" max="36" width="16.6640625" style="39" customWidth="1"/>
    <col min="37" max="37" width="11.5546875" style="39" customWidth="1"/>
    <col min="38" max="38" width="26.33203125" style="39" customWidth="1"/>
    <col min="39" max="39" width="16.109375" style="39" customWidth="1"/>
    <col min="40" max="40" width="11.33203125" style="39" customWidth="1"/>
    <col min="41" max="41" width="25.6640625" style="39" customWidth="1"/>
    <col min="42" max="42" width="17.5546875" style="39" customWidth="1"/>
    <col min="43" max="43" width="12.33203125" style="39" customWidth="1"/>
    <col min="44" max="16384" width="9.109375" style="39"/>
  </cols>
  <sheetData>
    <row r="1" spans="1:43" ht="6" customHeight="1">
      <c r="AO1" s="874" t="s">
        <v>287</v>
      </c>
      <c r="AP1" s="874"/>
      <c r="AQ1" s="874"/>
    </row>
    <row r="2" spans="1:43" s="171" customFormat="1" ht="21" customHeight="1">
      <c r="A2" s="885" t="s">
        <v>407</v>
      </c>
      <c r="B2" s="885"/>
      <c r="C2" s="885"/>
      <c r="D2" s="885"/>
      <c r="E2" s="885"/>
      <c r="F2" s="885"/>
      <c r="G2" s="885"/>
      <c r="H2" s="885"/>
      <c r="I2" s="885"/>
      <c r="J2" s="885"/>
      <c r="K2" s="885"/>
      <c r="L2" s="885"/>
      <c r="M2" s="885"/>
      <c r="N2" s="885"/>
      <c r="O2" s="885"/>
      <c r="P2" s="885"/>
      <c r="Q2" s="885"/>
      <c r="R2" s="885"/>
      <c r="S2" s="885"/>
      <c r="T2" s="885"/>
      <c r="U2" s="885"/>
      <c r="V2" s="885"/>
      <c r="W2" s="885"/>
      <c r="X2" s="885"/>
      <c r="Y2" s="885"/>
      <c r="Z2" s="885"/>
      <c r="AA2" s="885"/>
      <c r="AB2" s="885"/>
      <c r="AC2" s="885"/>
      <c r="AD2" s="885"/>
      <c r="AE2" s="885"/>
      <c r="AF2" s="885"/>
      <c r="AG2" s="885"/>
      <c r="AH2" s="885"/>
      <c r="AI2" s="885"/>
      <c r="AJ2" s="885"/>
      <c r="AK2" s="885"/>
      <c r="AL2" s="885"/>
      <c r="AM2" s="885"/>
      <c r="AN2" s="885"/>
      <c r="AO2" s="885"/>
      <c r="AP2" s="170"/>
      <c r="AQ2" s="170"/>
    </row>
    <row r="3" spans="1:43" s="171" customFormat="1" ht="18" customHeight="1">
      <c r="A3" s="170"/>
      <c r="B3" s="170"/>
      <c r="C3" s="170"/>
      <c r="D3" s="170"/>
      <c r="E3" s="886" t="s">
        <v>493</v>
      </c>
      <c r="F3" s="886"/>
      <c r="G3" s="886"/>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544"/>
      <c r="AJ3" s="544"/>
      <c r="AK3" s="544"/>
      <c r="AL3" s="544"/>
      <c r="AM3" s="170"/>
      <c r="AN3" s="170"/>
      <c r="AO3" s="170"/>
      <c r="AP3" s="170"/>
      <c r="AQ3" s="170"/>
    </row>
    <row r="4" spans="1:43" s="173" customFormat="1" ht="6.75" customHeight="1" thickBot="1">
      <c r="A4" s="172"/>
    </row>
    <row r="5" spans="1:43" s="173" customFormat="1" ht="12.75" customHeight="1" thickBot="1">
      <c r="A5" s="863" t="s">
        <v>0</v>
      </c>
      <c r="B5" s="887" t="s">
        <v>42</v>
      </c>
      <c r="C5" s="887" t="s">
        <v>281</v>
      </c>
      <c r="D5" s="889" t="s">
        <v>406</v>
      </c>
      <c r="E5" s="875" t="s">
        <v>406</v>
      </c>
      <c r="F5" s="876"/>
      <c r="G5" s="877"/>
      <c r="H5" s="891" t="s">
        <v>256</v>
      </c>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2"/>
      <c r="AH5" s="872"/>
      <c r="AI5" s="872"/>
      <c r="AJ5" s="872"/>
      <c r="AK5" s="872"/>
      <c r="AL5" s="872"/>
      <c r="AM5" s="872"/>
      <c r="AN5" s="872"/>
      <c r="AO5" s="872"/>
      <c r="AP5" s="872"/>
      <c r="AQ5" s="873"/>
    </row>
    <row r="6" spans="1:43" s="173" customFormat="1" ht="72" customHeight="1" thickBot="1">
      <c r="A6" s="864"/>
      <c r="B6" s="888"/>
      <c r="C6" s="888"/>
      <c r="D6" s="890"/>
      <c r="E6" s="878"/>
      <c r="F6" s="879"/>
      <c r="G6" s="880"/>
      <c r="H6" s="892" t="s">
        <v>17</v>
      </c>
      <c r="I6" s="858"/>
      <c r="J6" s="858"/>
      <c r="K6" s="858" t="s">
        <v>18</v>
      </c>
      <c r="L6" s="858"/>
      <c r="M6" s="858"/>
      <c r="N6" s="858" t="s">
        <v>22</v>
      </c>
      <c r="O6" s="858"/>
      <c r="P6" s="858"/>
      <c r="Q6" s="858" t="s">
        <v>24</v>
      </c>
      <c r="R6" s="858"/>
      <c r="S6" s="858"/>
      <c r="T6" s="858" t="s">
        <v>25</v>
      </c>
      <c r="U6" s="858"/>
      <c r="V6" s="858"/>
      <c r="W6" s="858" t="s">
        <v>26</v>
      </c>
      <c r="X6" s="858"/>
      <c r="Y6" s="858"/>
      <c r="Z6" s="858" t="s">
        <v>28</v>
      </c>
      <c r="AA6" s="858"/>
      <c r="AB6" s="858"/>
      <c r="AC6" s="858" t="s">
        <v>29</v>
      </c>
      <c r="AD6" s="858"/>
      <c r="AE6" s="858"/>
      <c r="AF6" s="858" t="s">
        <v>30</v>
      </c>
      <c r="AG6" s="858"/>
      <c r="AH6" s="870"/>
      <c r="AI6" s="871" t="s">
        <v>32</v>
      </c>
      <c r="AJ6" s="872"/>
      <c r="AK6" s="873"/>
      <c r="AL6" s="871" t="s">
        <v>33</v>
      </c>
      <c r="AM6" s="872"/>
      <c r="AN6" s="873"/>
      <c r="AO6" s="871" t="s">
        <v>34</v>
      </c>
      <c r="AP6" s="872"/>
      <c r="AQ6" s="873"/>
    </row>
    <row r="7" spans="1:43" s="42" customFormat="1" ht="15.75" customHeight="1" thickBot="1">
      <c r="A7" s="514"/>
      <c r="B7" s="513"/>
      <c r="C7" s="513"/>
      <c r="D7" s="513"/>
      <c r="E7" s="511" t="s">
        <v>20</v>
      </c>
      <c r="F7" s="511" t="s">
        <v>21</v>
      </c>
      <c r="G7" s="511" t="s">
        <v>19</v>
      </c>
      <c r="H7" s="174" t="s">
        <v>20</v>
      </c>
      <c r="I7" s="174" t="s">
        <v>21</v>
      </c>
      <c r="J7" s="174" t="s">
        <v>19</v>
      </c>
      <c r="K7" s="174" t="s">
        <v>20</v>
      </c>
      <c r="L7" s="174" t="s">
        <v>21</v>
      </c>
      <c r="M7" s="174" t="s">
        <v>19</v>
      </c>
      <c r="N7" s="174" t="s">
        <v>20</v>
      </c>
      <c r="O7" s="174" t="s">
        <v>21</v>
      </c>
      <c r="P7" s="174" t="s">
        <v>19</v>
      </c>
      <c r="Q7" s="174" t="s">
        <v>20</v>
      </c>
      <c r="R7" s="174" t="s">
        <v>21</v>
      </c>
      <c r="S7" s="174" t="s">
        <v>19</v>
      </c>
      <c r="T7" s="174" t="s">
        <v>20</v>
      </c>
      <c r="U7" s="174" t="s">
        <v>21</v>
      </c>
      <c r="V7" s="174" t="s">
        <v>19</v>
      </c>
      <c r="W7" s="174" t="s">
        <v>20</v>
      </c>
      <c r="X7" s="174" t="s">
        <v>21</v>
      </c>
      <c r="Y7" s="174" t="s">
        <v>19</v>
      </c>
      <c r="Z7" s="174" t="s">
        <v>20</v>
      </c>
      <c r="AA7" s="174" t="s">
        <v>21</v>
      </c>
      <c r="AB7" s="174" t="s">
        <v>19</v>
      </c>
      <c r="AC7" s="174" t="s">
        <v>20</v>
      </c>
      <c r="AD7" s="174" t="s">
        <v>21</v>
      </c>
      <c r="AE7" s="174" t="s">
        <v>19</v>
      </c>
      <c r="AF7" s="174" t="s">
        <v>20</v>
      </c>
      <c r="AG7" s="174" t="s">
        <v>21</v>
      </c>
      <c r="AH7" s="174" t="s">
        <v>19</v>
      </c>
      <c r="AI7" s="511" t="s">
        <v>20</v>
      </c>
      <c r="AJ7" s="511" t="s">
        <v>21</v>
      </c>
      <c r="AK7" s="511" t="s">
        <v>19</v>
      </c>
      <c r="AL7" s="511" t="s">
        <v>20</v>
      </c>
      <c r="AM7" s="511" t="s">
        <v>21</v>
      </c>
      <c r="AN7" s="511" t="s">
        <v>19</v>
      </c>
      <c r="AO7" s="511" t="s">
        <v>20</v>
      </c>
      <c r="AP7" s="511" t="s">
        <v>21</v>
      </c>
      <c r="AQ7" s="512" t="s">
        <v>19</v>
      </c>
    </row>
    <row r="8" spans="1:43" s="173" customFormat="1" ht="21.75" customHeight="1" thickBot="1">
      <c r="A8" s="867" t="s">
        <v>257</v>
      </c>
      <c r="B8" s="868"/>
      <c r="C8" s="868"/>
      <c r="D8" s="868"/>
      <c r="E8" s="868"/>
      <c r="F8" s="868"/>
      <c r="G8" s="868"/>
      <c r="H8" s="868"/>
      <c r="I8" s="868"/>
      <c r="J8" s="868"/>
      <c r="K8" s="868"/>
      <c r="L8" s="868"/>
      <c r="M8" s="868"/>
      <c r="N8" s="868"/>
      <c r="O8" s="868"/>
      <c r="P8" s="868"/>
      <c r="Q8" s="868"/>
      <c r="R8" s="868"/>
      <c r="S8" s="868"/>
      <c r="T8" s="868"/>
      <c r="U8" s="868"/>
      <c r="V8" s="868"/>
      <c r="W8" s="868"/>
      <c r="X8" s="868"/>
      <c r="Y8" s="868"/>
      <c r="Z8" s="868"/>
      <c r="AA8" s="868"/>
      <c r="AB8" s="868"/>
      <c r="AC8" s="868"/>
      <c r="AD8" s="868"/>
      <c r="AE8" s="868"/>
      <c r="AF8" s="868"/>
      <c r="AG8" s="868"/>
      <c r="AH8" s="868"/>
      <c r="AI8" s="868"/>
      <c r="AJ8" s="868"/>
      <c r="AK8" s="868"/>
      <c r="AL8" s="868"/>
      <c r="AM8" s="868"/>
      <c r="AN8" s="868"/>
      <c r="AO8" s="868"/>
      <c r="AP8" s="868"/>
      <c r="AQ8" s="869"/>
    </row>
    <row r="9" spans="1:43" s="173" customFormat="1" ht="43.5" customHeight="1" thickBot="1">
      <c r="A9" s="462"/>
      <c r="B9" s="865" t="s">
        <v>405</v>
      </c>
      <c r="C9" s="865"/>
      <c r="D9" s="865"/>
      <c r="E9" s="865"/>
      <c r="F9" s="865"/>
      <c r="G9" s="865"/>
      <c r="H9" s="865"/>
      <c r="I9" s="865"/>
      <c r="J9" s="865"/>
      <c r="K9" s="865"/>
      <c r="L9" s="865"/>
      <c r="M9" s="865"/>
      <c r="N9" s="865"/>
      <c r="O9" s="865"/>
      <c r="P9" s="865"/>
      <c r="Q9" s="865"/>
      <c r="R9" s="865"/>
      <c r="S9" s="865"/>
      <c r="T9" s="865"/>
      <c r="U9" s="865"/>
      <c r="V9" s="865"/>
      <c r="W9" s="865"/>
      <c r="X9" s="865"/>
      <c r="Y9" s="865"/>
      <c r="Z9" s="865"/>
      <c r="AA9" s="865"/>
      <c r="AB9" s="865"/>
      <c r="AC9" s="865"/>
      <c r="AD9" s="865"/>
      <c r="AE9" s="865"/>
      <c r="AF9" s="865"/>
      <c r="AG9" s="865"/>
      <c r="AH9" s="865"/>
      <c r="AI9" s="865"/>
      <c r="AJ9" s="865"/>
      <c r="AK9" s="865"/>
      <c r="AL9" s="865"/>
      <c r="AM9" s="865"/>
      <c r="AN9" s="865"/>
      <c r="AO9" s="865"/>
      <c r="AP9" s="865"/>
      <c r="AQ9" s="866"/>
    </row>
    <row r="10" spans="1:43" s="173" customFormat="1" ht="79.5" customHeight="1">
      <c r="A10" s="859">
        <v>1</v>
      </c>
      <c r="B10" s="571" t="s">
        <v>376</v>
      </c>
      <c r="C10" s="572"/>
      <c r="D10" s="572"/>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3"/>
    </row>
    <row r="11" spans="1:43" s="173" customFormat="1" ht="78.75" customHeight="1">
      <c r="A11" s="860"/>
      <c r="B11" s="457" t="s">
        <v>377</v>
      </c>
      <c r="C11" s="179">
        <v>1</v>
      </c>
      <c r="D11" s="179">
        <v>1</v>
      </c>
      <c r="E11" s="179">
        <v>1</v>
      </c>
      <c r="F11" s="179">
        <v>1</v>
      </c>
      <c r="G11" s="176">
        <v>100</v>
      </c>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179">
        <v>1</v>
      </c>
      <c r="AJ11" s="179">
        <v>1</v>
      </c>
      <c r="AK11" s="176">
        <v>100</v>
      </c>
      <c r="AL11" s="179">
        <v>1</v>
      </c>
      <c r="AM11" s="179">
        <v>1</v>
      </c>
      <c r="AN11" s="176">
        <v>100</v>
      </c>
      <c r="AO11" s="175">
        <v>1</v>
      </c>
      <c r="AP11" s="175">
        <v>1</v>
      </c>
      <c r="AQ11" s="449">
        <v>100</v>
      </c>
    </row>
    <row r="12" spans="1:43" s="173" customFormat="1" ht="49.5" customHeight="1">
      <c r="A12" s="860"/>
      <c r="B12" s="457" t="s">
        <v>378</v>
      </c>
      <c r="C12" s="179">
        <v>1</v>
      </c>
      <c r="D12" s="179">
        <v>1</v>
      </c>
      <c r="E12" s="179">
        <v>1</v>
      </c>
      <c r="F12" s="179">
        <v>1</v>
      </c>
      <c r="G12" s="176">
        <v>100</v>
      </c>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9">
        <v>1</v>
      </c>
      <c r="AJ12" s="179">
        <v>1</v>
      </c>
      <c r="AK12" s="176">
        <v>100</v>
      </c>
      <c r="AL12" s="179">
        <v>1</v>
      </c>
      <c r="AM12" s="179">
        <v>1</v>
      </c>
      <c r="AN12" s="176">
        <v>100</v>
      </c>
      <c r="AO12" s="175">
        <v>1</v>
      </c>
      <c r="AP12" s="175">
        <v>1</v>
      </c>
      <c r="AQ12" s="565">
        <v>100</v>
      </c>
    </row>
    <row r="13" spans="1:43" s="173" customFormat="1" ht="125.25" customHeight="1">
      <c r="A13" s="860"/>
      <c r="B13" s="457" t="s">
        <v>379</v>
      </c>
      <c r="C13" s="179">
        <v>1</v>
      </c>
      <c r="D13" s="179">
        <v>1</v>
      </c>
      <c r="E13" s="179">
        <v>1</v>
      </c>
      <c r="F13" s="179">
        <v>1</v>
      </c>
      <c r="G13" s="176">
        <v>100</v>
      </c>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9">
        <v>1</v>
      </c>
      <c r="AJ13" s="179">
        <v>1</v>
      </c>
      <c r="AK13" s="176">
        <v>100</v>
      </c>
      <c r="AL13" s="179">
        <v>1</v>
      </c>
      <c r="AM13" s="179">
        <v>1</v>
      </c>
      <c r="AN13" s="176">
        <v>100</v>
      </c>
      <c r="AO13" s="175">
        <v>1</v>
      </c>
      <c r="AP13" s="175">
        <v>1</v>
      </c>
      <c r="AQ13" s="565">
        <v>100</v>
      </c>
    </row>
    <row r="14" spans="1:43" s="173" customFormat="1" ht="127.5" customHeight="1">
      <c r="A14" s="451" t="s">
        <v>268</v>
      </c>
      <c r="B14" s="457" t="s">
        <v>380</v>
      </c>
      <c r="C14" s="182">
        <v>3</v>
      </c>
      <c r="D14" s="180">
        <v>4</v>
      </c>
      <c r="E14" s="176">
        <v>4</v>
      </c>
      <c r="F14" s="176" t="s">
        <v>452</v>
      </c>
      <c r="G14" s="488" t="e">
        <f>F14/E14*100</f>
        <v>#VALUE!</v>
      </c>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6"/>
      <c r="AJ14" s="176" t="s">
        <v>452</v>
      </c>
      <c r="AK14" s="176" t="e">
        <f>AJ14/AI14*100</f>
        <v>#VALUE!</v>
      </c>
      <c r="AL14" s="175"/>
      <c r="AM14" s="176" t="s">
        <v>452</v>
      </c>
      <c r="AN14" s="488" t="e">
        <f>AM14/AL14</f>
        <v>#VALUE!</v>
      </c>
      <c r="AO14" s="175"/>
      <c r="AP14" s="176" t="s">
        <v>452</v>
      </c>
      <c r="AQ14" s="450" t="e">
        <f>AP14/AO14</f>
        <v>#VALUE!</v>
      </c>
    </row>
    <row r="15" spans="1:43" s="173" customFormat="1" ht="327" customHeight="1" thickBot="1">
      <c r="A15" s="466" t="s">
        <v>273</v>
      </c>
      <c r="B15" s="590" t="s">
        <v>418</v>
      </c>
      <c r="C15" s="468">
        <v>1</v>
      </c>
      <c r="D15" s="468">
        <v>1</v>
      </c>
      <c r="E15" s="468">
        <v>1</v>
      </c>
      <c r="F15" s="468">
        <v>1</v>
      </c>
      <c r="G15" s="447">
        <v>100</v>
      </c>
      <c r="H15" s="591"/>
      <c r="I15" s="591"/>
      <c r="J15" s="591"/>
      <c r="K15" s="591"/>
      <c r="L15" s="591"/>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468">
        <v>1</v>
      </c>
      <c r="AJ15" s="468">
        <v>1</v>
      </c>
      <c r="AK15" s="447">
        <v>100</v>
      </c>
      <c r="AL15" s="468">
        <v>1</v>
      </c>
      <c r="AM15" s="468">
        <v>1</v>
      </c>
      <c r="AN15" s="447">
        <v>100</v>
      </c>
      <c r="AO15" s="468">
        <v>1</v>
      </c>
      <c r="AP15" s="468">
        <v>1</v>
      </c>
      <c r="AQ15" s="592">
        <v>100</v>
      </c>
    </row>
    <row r="16" spans="1:43" s="173" customFormat="1" ht="142.5" customHeight="1">
      <c r="A16" s="580" t="s">
        <v>275</v>
      </c>
      <c r="B16" s="595" t="s">
        <v>381</v>
      </c>
      <c r="C16" s="596">
        <v>1</v>
      </c>
      <c r="D16" s="596">
        <v>1</v>
      </c>
      <c r="E16" s="596">
        <v>1</v>
      </c>
      <c r="F16" s="596">
        <v>1</v>
      </c>
      <c r="G16" s="597">
        <v>100</v>
      </c>
      <c r="H16" s="598"/>
      <c r="I16" s="598"/>
      <c r="J16" s="598"/>
      <c r="K16" s="598"/>
      <c r="L16" s="598"/>
      <c r="M16" s="598"/>
      <c r="N16" s="598"/>
      <c r="O16" s="598"/>
      <c r="P16" s="598"/>
      <c r="Q16" s="598"/>
      <c r="R16" s="598"/>
      <c r="S16" s="598"/>
      <c r="T16" s="598"/>
      <c r="U16" s="598"/>
      <c r="V16" s="598"/>
      <c r="W16" s="598"/>
      <c r="X16" s="598"/>
      <c r="Y16" s="598"/>
      <c r="Z16" s="598"/>
      <c r="AA16" s="598"/>
      <c r="AB16" s="598"/>
      <c r="AC16" s="598"/>
      <c r="AD16" s="598"/>
      <c r="AE16" s="598"/>
      <c r="AF16" s="598"/>
      <c r="AG16" s="598"/>
      <c r="AH16" s="598"/>
      <c r="AI16" s="596">
        <v>1</v>
      </c>
      <c r="AJ16" s="596">
        <v>1</v>
      </c>
      <c r="AK16" s="597">
        <v>100</v>
      </c>
      <c r="AL16" s="596">
        <v>1</v>
      </c>
      <c r="AM16" s="596">
        <v>1</v>
      </c>
      <c r="AN16" s="597">
        <v>100</v>
      </c>
      <c r="AO16" s="596">
        <v>1</v>
      </c>
      <c r="AP16" s="596">
        <v>1</v>
      </c>
      <c r="AQ16" s="599">
        <v>100</v>
      </c>
    </row>
    <row r="17" spans="1:44" s="173" customFormat="1" ht="159.75" customHeight="1">
      <c r="A17" s="451" t="s">
        <v>382</v>
      </c>
      <c r="B17" s="458" t="s">
        <v>383</v>
      </c>
      <c r="C17" s="179">
        <v>1</v>
      </c>
      <c r="D17" s="179">
        <v>1</v>
      </c>
      <c r="E17" s="179">
        <v>1</v>
      </c>
      <c r="F17" s="179">
        <v>1</v>
      </c>
      <c r="G17" s="176">
        <v>100</v>
      </c>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179">
        <v>1</v>
      </c>
      <c r="AJ17" s="179">
        <v>1</v>
      </c>
      <c r="AK17" s="176">
        <v>100</v>
      </c>
      <c r="AL17" s="179">
        <v>1</v>
      </c>
      <c r="AM17" s="179">
        <v>1</v>
      </c>
      <c r="AN17" s="176">
        <v>100</v>
      </c>
      <c r="AO17" s="179">
        <v>1</v>
      </c>
      <c r="AP17" s="179">
        <v>1</v>
      </c>
      <c r="AQ17" s="565">
        <v>100</v>
      </c>
    </row>
    <row r="18" spans="1:44" s="173" customFormat="1" ht="112.5" customHeight="1" thickBot="1">
      <c r="A18" s="452" t="s">
        <v>384</v>
      </c>
      <c r="B18" s="600" t="s">
        <v>494</v>
      </c>
      <c r="C18" s="588">
        <v>1</v>
      </c>
      <c r="D18" s="588">
        <v>1</v>
      </c>
      <c r="E18" s="588">
        <v>1</v>
      </c>
      <c r="F18" s="588">
        <v>1</v>
      </c>
      <c r="G18" s="588">
        <v>100</v>
      </c>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c r="AI18" s="588">
        <v>1</v>
      </c>
      <c r="AJ18" s="588">
        <v>1</v>
      </c>
      <c r="AK18" s="588">
        <v>100</v>
      </c>
      <c r="AL18" s="588">
        <v>1</v>
      </c>
      <c r="AM18" s="588">
        <v>1</v>
      </c>
      <c r="AN18" s="588">
        <v>100</v>
      </c>
      <c r="AO18" s="588">
        <v>1</v>
      </c>
      <c r="AP18" s="588">
        <v>1</v>
      </c>
      <c r="AQ18" s="602">
        <v>100</v>
      </c>
    </row>
    <row r="19" spans="1:44" s="173" customFormat="1" ht="18" customHeight="1" thickBot="1">
      <c r="A19" s="593"/>
      <c r="B19" s="855" t="s">
        <v>385</v>
      </c>
      <c r="C19" s="856"/>
      <c r="D19" s="856"/>
      <c r="E19" s="856"/>
      <c r="F19" s="856"/>
      <c r="G19" s="856"/>
      <c r="H19" s="856"/>
      <c r="I19" s="856"/>
      <c r="J19" s="856"/>
      <c r="K19" s="856"/>
      <c r="L19" s="856"/>
      <c r="M19" s="856"/>
      <c r="N19" s="856"/>
      <c r="O19" s="856"/>
      <c r="P19" s="856"/>
      <c r="Q19" s="856"/>
      <c r="R19" s="856"/>
      <c r="S19" s="856"/>
      <c r="T19" s="856"/>
      <c r="U19" s="856"/>
      <c r="V19" s="856"/>
      <c r="W19" s="856"/>
      <c r="X19" s="856"/>
      <c r="Y19" s="856"/>
      <c r="Z19" s="856"/>
      <c r="AA19" s="856"/>
      <c r="AB19" s="856"/>
      <c r="AC19" s="856"/>
      <c r="AD19" s="856"/>
      <c r="AE19" s="856"/>
      <c r="AF19" s="856"/>
      <c r="AG19" s="856"/>
      <c r="AH19" s="856"/>
      <c r="AI19" s="856"/>
      <c r="AJ19" s="856"/>
      <c r="AK19" s="856"/>
      <c r="AL19" s="856"/>
      <c r="AM19" s="856"/>
      <c r="AN19" s="856"/>
      <c r="AO19" s="856"/>
      <c r="AP19" s="857"/>
      <c r="AQ19" s="594"/>
    </row>
    <row r="20" spans="1:44" s="173" customFormat="1" ht="114" customHeight="1">
      <c r="A20" s="580" t="s">
        <v>386</v>
      </c>
      <c r="B20" s="603" t="s">
        <v>448</v>
      </c>
      <c r="C20" s="581">
        <v>0.3</v>
      </c>
      <c r="D20" s="581">
        <v>0.28999999999999998</v>
      </c>
      <c r="E20" s="582" t="s">
        <v>449</v>
      </c>
      <c r="F20" s="583"/>
      <c r="G20" s="572"/>
      <c r="H20" s="572"/>
      <c r="I20" s="572"/>
      <c r="J20" s="572"/>
      <c r="K20" s="572"/>
      <c r="L20" s="572"/>
      <c r="M20" s="572"/>
      <c r="N20" s="572"/>
      <c r="O20" s="572"/>
      <c r="P20" s="572"/>
      <c r="Q20" s="572"/>
      <c r="R20" s="572"/>
      <c r="S20" s="572"/>
      <c r="T20" s="572"/>
      <c r="U20" s="572"/>
      <c r="V20" s="572"/>
      <c r="W20" s="572"/>
      <c r="X20" s="572"/>
      <c r="Y20" s="572"/>
      <c r="Z20" s="572"/>
      <c r="AA20" s="572"/>
      <c r="AB20" s="572"/>
      <c r="AC20" s="572"/>
      <c r="AD20" s="572"/>
      <c r="AE20" s="572"/>
      <c r="AF20" s="572"/>
      <c r="AG20" s="572"/>
      <c r="AH20" s="572"/>
      <c r="AI20" s="572"/>
      <c r="AJ20" s="572"/>
      <c r="AK20" s="572"/>
      <c r="AL20" s="572"/>
      <c r="AM20" s="572"/>
      <c r="AN20" s="572"/>
      <c r="AO20" s="581">
        <v>0.28999999999999998</v>
      </c>
      <c r="AP20" s="584">
        <v>0.23</v>
      </c>
      <c r="AQ20" s="585">
        <v>0.79300000000000004</v>
      </c>
    </row>
    <row r="21" spans="1:44" s="173" customFormat="1" ht="241.5" customHeight="1">
      <c r="A21" s="451" t="s">
        <v>387</v>
      </c>
      <c r="B21" s="604" t="s">
        <v>450</v>
      </c>
      <c r="C21" s="183">
        <v>0.52</v>
      </c>
      <c r="D21" s="183">
        <v>0.7</v>
      </c>
      <c r="E21" s="183">
        <v>0.7</v>
      </c>
      <c r="F21" s="517">
        <v>0.85799999999999998</v>
      </c>
      <c r="G21" s="518">
        <v>1.226</v>
      </c>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83">
        <v>0.7</v>
      </c>
      <c r="AJ21" s="460">
        <v>0.79500000000000004</v>
      </c>
      <c r="AK21" s="183">
        <v>1.1299999999999999</v>
      </c>
      <c r="AL21" s="183">
        <v>0.7</v>
      </c>
      <c r="AM21" s="183">
        <v>0.8</v>
      </c>
      <c r="AN21" s="183">
        <v>1.1399999999999999</v>
      </c>
      <c r="AO21" s="183">
        <v>0.7</v>
      </c>
      <c r="AP21" s="517">
        <v>0.76</v>
      </c>
      <c r="AQ21" s="518">
        <v>1.0860000000000001</v>
      </c>
      <c r="AR21" s="570"/>
    </row>
    <row r="22" spans="1:44" s="173" customFormat="1" ht="158.25" customHeight="1">
      <c r="A22" s="451" t="s">
        <v>388</v>
      </c>
      <c r="B22" s="605" t="s">
        <v>389</v>
      </c>
      <c r="C22" s="461">
        <v>1</v>
      </c>
      <c r="D22" s="461">
        <v>1</v>
      </c>
      <c r="E22" s="461" t="s">
        <v>507</v>
      </c>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175"/>
      <c r="AM22" s="175"/>
      <c r="AN22" s="175"/>
      <c r="AO22" s="175"/>
      <c r="AP22" s="175"/>
      <c r="AQ22" s="449"/>
      <c r="AR22" s="570"/>
    </row>
    <row r="23" spans="1:44" s="173" customFormat="1" ht="142.5" customHeight="1">
      <c r="A23" s="451" t="s">
        <v>390</v>
      </c>
      <c r="B23" s="606" t="s">
        <v>451</v>
      </c>
      <c r="C23" s="183">
        <v>1</v>
      </c>
      <c r="D23" s="183">
        <v>1</v>
      </c>
      <c r="E23" s="183">
        <v>1</v>
      </c>
      <c r="F23" s="183">
        <v>1</v>
      </c>
      <c r="G23" s="183">
        <v>1</v>
      </c>
      <c r="H23" s="183">
        <v>1</v>
      </c>
      <c r="I23" s="183">
        <v>1</v>
      </c>
      <c r="J23" s="183">
        <v>1</v>
      </c>
      <c r="K23" s="183">
        <v>1</v>
      </c>
      <c r="L23" s="183">
        <v>1</v>
      </c>
      <c r="M23" s="183">
        <v>1</v>
      </c>
      <c r="N23" s="183">
        <v>1</v>
      </c>
      <c r="O23" s="183">
        <v>1</v>
      </c>
      <c r="P23" s="183">
        <v>1</v>
      </c>
      <c r="Q23" s="183">
        <v>1</v>
      </c>
      <c r="R23" s="183">
        <v>1</v>
      </c>
      <c r="S23" s="183">
        <v>1</v>
      </c>
      <c r="T23" s="183">
        <v>1</v>
      </c>
      <c r="U23" s="183">
        <v>1</v>
      </c>
      <c r="V23" s="183">
        <v>1</v>
      </c>
      <c r="W23" s="183">
        <v>1</v>
      </c>
      <c r="X23" s="183">
        <v>1</v>
      </c>
      <c r="Y23" s="183">
        <v>1</v>
      </c>
      <c r="Z23" s="183">
        <v>1</v>
      </c>
      <c r="AA23" s="183">
        <v>1</v>
      </c>
      <c r="AB23" s="183">
        <v>1</v>
      </c>
      <c r="AC23" s="183">
        <v>1</v>
      </c>
      <c r="AD23" s="183">
        <v>1</v>
      </c>
      <c r="AE23" s="183">
        <v>1</v>
      </c>
      <c r="AF23" s="183">
        <v>1</v>
      </c>
      <c r="AG23" s="183">
        <v>1</v>
      </c>
      <c r="AH23" s="183">
        <v>1</v>
      </c>
      <c r="AI23" s="183">
        <v>1</v>
      </c>
      <c r="AJ23" s="183">
        <v>1</v>
      </c>
      <c r="AK23" s="183">
        <v>1</v>
      </c>
      <c r="AL23" s="183">
        <v>1</v>
      </c>
      <c r="AM23" s="183">
        <v>1</v>
      </c>
      <c r="AN23" s="183">
        <v>1</v>
      </c>
      <c r="AO23" s="183">
        <v>1</v>
      </c>
      <c r="AP23" s="183">
        <v>1</v>
      </c>
      <c r="AQ23" s="574">
        <v>1</v>
      </c>
    </row>
    <row r="24" spans="1:44" s="173" customFormat="1" ht="125.25" customHeight="1">
      <c r="A24" s="451" t="s">
        <v>391</v>
      </c>
      <c r="B24" s="566" t="s">
        <v>392</v>
      </c>
      <c r="C24" s="179">
        <v>5</v>
      </c>
      <c r="D24" s="179">
        <v>5</v>
      </c>
      <c r="E24" s="179">
        <v>5</v>
      </c>
      <c r="F24" s="180">
        <v>6</v>
      </c>
      <c r="G24" s="177">
        <f>F24/E24</f>
        <v>1.2</v>
      </c>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6">
        <v>5</v>
      </c>
      <c r="AJ24" s="176">
        <v>6</v>
      </c>
      <c r="AK24" s="176">
        <f>AJ24/AI24*100</f>
        <v>120</v>
      </c>
      <c r="AL24" s="176">
        <v>5</v>
      </c>
      <c r="AM24" s="176">
        <v>6</v>
      </c>
      <c r="AN24" s="183">
        <v>1.2</v>
      </c>
      <c r="AO24" s="176">
        <v>5</v>
      </c>
      <c r="AP24" s="176">
        <v>6</v>
      </c>
      <c r="AQ24" s="574">
        <v>1.2</v>
      </c>
    </row>
    <row r="25" spans="1:44" s="173" customFormat="1" ht="408.75" customHeight="1">
      <c r="A25" s="861" t="s">
        <v>393</v>
      </c>
      <c r="B25" s="893" t="s">
        <v>394</v>
      </c>
      <c r="C25" s="895">
        <v>1.0999999999999999E-2</v>
      </c>
      <c r="D25" s="893" t="s">
        <v>419</v>
      </c>
      <c r="E25" s="893" t="s">
        <v>447</v>
      </c>
      <c r="F25" s="895"/>
      <c r="G25" s="895">
        <v>1.0999999999999999E-2</v>
      </c>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893" t="s">
        <v>447</v>
      </c>
      <c r="AJ25" s="895">
        <v>1.0999999999999999E-2</v>
      </c>
      <c r="AK25" s="897"/>
      <c r="AL25" s="893" t="s">
        <v>447</v>
      </c>
      <c r="AM25" s="895">
        <v>0.01</v>
      </c>
      <c r="AN25" s="897"/>
      <c r="AO25" s="893" t="s">
        <v>447</v>
      </c>
      <c r="AP25" s="899">
        <v>1E-4</v>
      </c>
      <c r="AQ25" s="901"/>
    </row>
    <row r="26" spans="1:44" s="173" customFormat="1" ht="39.75" customHeight="1">
      <c r="A26" s="862"/>
      <c r="B26" s="894"/>
      <c r="C26" s="896"/>
      <c r="D26" s="894"/>
      <c r="E26" s="894"/>
      <c r="F26" s="896"/>
      <c r="G26" s="896"/>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894"/>
      <c r="AJ26" s="896"/>
      <c r="AK26" s="898"/>
      <c r="AL26" s="894"/>
      <c r="AM26" s="896"/>
      <c r="AN26" s="898"/>
      <c r="AO26" s="894"/>
      <c r="AP26" s="900"/>
      <c r="AQ26" s="902"/>
    </row>
    <row r="27" spans="1:44" s="173" customFormat="1" ht="30.75" customHeight="1">
      <c r="A27" s="451" t="s">
        <v>395</v>
      </c>
      <c r="B27" s="181" t="s">
        <v>396</v>
      </c>
      <c r="C27" s="184"/>
      <c r="D27" s="184"/>
      <c r="E27" s="459"/>
      <c r="F27" s="459"/>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449"/>
    </row>
    <row r="28" spans="1:44" s="173" customFormat="1" ht="93.75" customHeight="1">
      <c r="A28" s="451" t="s">
        <v>397</v>
      </c>
      <c r="B28" s="181" t="s">
        <v>398</v>
      </c>
      <c r="C28" s="179">
        <v>0</v>
      </c>
      <c r="D28" s="179" t="s">
        <v>420</v>
      </c>
      <c r="E28" s="179">
        <v>6000</v>
      </c>
      <c r="F28" s="179">
        <v>3695.6</v>
      </c>
      <c r="G28" s="183">
        <f>F28/E28</f>
        <v>0.61593333333333333</v>
      </c>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v>6000</v>
      </c>
      <c r="AJ28" s="179">
        <v>3695.6</v>
      </c>
      <c r="AK28" s="183">
        <f>AJ28/AI28</f>
        <v>0.61593333333333333</v>
      </c>
      <c r="AL28" s="488">
        <v>6000</v>
      </c>
      <c r="AM28" s="488">
        <v>4339.6000000000004</v>
      </c>
      <c r="AN28" s="460">
        <v>0.72299999999999998</v>
      </c>
      <c r="AO28" s="488">
        <v>6000</v>
      </c>
      <c r="AP28" s="488">
        <v>4339.6000000000004</v>
      </c>
      <c r="AQ28" s="575">
        <v>0.72299999999999998</v>
      </c>
    </row>
    <row r="29" spans="1:44" s="173" customFormat="1" ht="159" customHeight="1">
      <c r="A29" s="451" t="s">
        <v>399</v>
      </c>
      <c r="B29" s="181" t="s">
        <v>400</v>
      </c>
      <c r="C29" s="183">
        <v>1</v>
      </c>
      <c r="D29" s="183">
        <v>1</v>
      </c>
      <c r="E29" s="183">
        <v>1</v>
      </c>
      <c r="F29" s="183">
        <v>1</v>
      </c>
      <c r="G29" s="183">
        <v>1</v>
      </c>
      <c r="H29" s="183">
        <v>1</v>
      </c>
      <c r="I29" s="183">
        <v>1</v>
      </c>
      <c r="J29" s="183">
        <v>1</v>
      </c>
      <c r="K29" s="183">
        <v>1</v>
      </c>
      <c r="L29" s="183">
        <v>1</v>
      </c>
      <c r="M29" s="183">
        <v>1</v>
      </c>
      <c r="N29" s="183">
        <v>1</v>
      </c>
      <c r="O29" s="183">
        <v>1</v>
      </c>
      <c r="P29" s="183">
        <v>1</v>
      </c>
      <c r="Q29" s="183">
        <v>1</v>
      </c>
      <c r="R29" s="183">
        <v>1</v>
      </c>
      <c r="S29" s="183">
        <v>1</v>
      </c>
      <c r="T29" s="183">
        <v>1</v>
      </c>
      <c r="U29" s="183">
        <v>1</v>
      </c>
      <c r="V29" s="183">
        <v>1</v>
      </c>
      <c r="W29" s="183">
        <v>1</v>
      </c>
      <c r="X29" s="183">
        <v>1</v>
      </c>
      <c r="Y29" s="183">
        <v>1</v>
      </c>
      <c r="Z29" s="183">
        <v>1</v>
      </c>
      <c r="AA29" s="183">
        <v>1</v>
      </c>
      <c r="AB29" s="183">
        <v>1</v>
      </c>
      <c r="AC29" s="183">
        <v>1</v>
      </c>
      <c r="AD29" s="183">
        <v>1</v>
      </c>
      <c r="AE29" s="183">
        <v>1</v>
      </c>
      <c r="AF29" s="183">
        <v>1</v>
      </c>
      <c r="AG29" s="183">
        <v>1</v>
      </c>
      <c r="AH29" s="183">
        <v>1</v>
      </c>
      <c r="AI29" s="183">
        <v>1</v>
      </c>
      <c r="AJ29" s="183">
        <v>1</v>
      </c>
      <c r="AK29" s="183">
        <v>1</v>
      </c>
      <c r="AL29" s="183">
        <v>1</v>
      </c>
      <c r="AM29" s="183">
        <v>1</v>
      </c>
      <c r="AN29" s="183">
        <v>1</v>
      </c>
      <c r="AO29" s="183">
        <v>1</v>
      </c>
      <c r="AP29" s="183">
        <v>1</v>
      </c>
      <c r="AQ29" s="574">
        <v>1</v>
      </c>
    </row>
    <row r="30" spans="1:44" s="173" customFormat="1" ht="126.75" customHeight="1">
      <c r="A30" s="451" t="s">
        <v>401</v>
      </c>
      <c r="B30" s="566" t="s">
        <v>402</v>
      </c>
      <c r="C30" s="183">
        <v>1</v>
      </c>
      <c r="D30" s="183">
        <v>1</v>
      </c>
      <c r="E30" s="183">
        <v>1</v>
      </c>
      <c r="F30" s="183">
        <v>1</v>
      </c>
      <c r="G30" s="183">
        <v>1</v>
      </c>
      <c r="H30" s="183">
        <v>1</v>
      </c>
      <c r="I30" s="183">
        <v>1</v>
      </c>
      <c r="J30" s="183">
        <v>1</v>
      </c>
      <c r="K30" s="183">
        <v>1</v>
      </c>
      <c r="L30" s="183">
        <v>1</v>
      </c>
      <c r="M30" s="183">
        <v>1</v>
      </c>
      <c r="N30" s="183">
        <v>1</v>
      </c>
      <c r="O30" s="183">
        <v>1</v>
      </c>
      <c r="P30" s="183">
        <v>1</v>
      </c>
      <c r="Q30" s="183">
        <v>1</v>
      </c>
      <c r="R30" s="183">
        <v>1</v>
      </c>
      <c r="S30" s="183">
        <v>1</v>
      </c>
      <c r="T30" s="183">
        <v>1</v>
      </c>
      <c r="U30" s="183">
        <v>1</v>
      </c>
      <c r="V30" s="183">
        <v>1</v>
      </c>
      <c r="W30" s="183">
        <v>1</v>
      </c>
      <c r="X30" s="183">
        <v>1</v>
      </c>
      <c r="Y30" s="183">
        <v>1</v>
      </c>
      <c r="Z30" s="183">
        <v>1</v>
      </c>
      <c r="AA30" s="183">
        <v>1</v>
      </c>
      <c r="AB30" s="183">
        <v>1</v>
      </c>
      <c r="AC30" s="183">
        <v>1</v>
      </c>
      <c r="AD30" s="183">
        <v>1</v>
      </c>
      <c r="AE30" s="183">
        <v>1</v>
      </c>
      <c r="AF30" s="183">
        <v>1</v>
      </c>
      <c r="AG30" s="183">
        <v>1</v>
      </c>
      <c r="AH30" s="183">
        <v>1</v>
      </c>
      <c r="AI30" s="183">
        <v>1</v>
      </c>
      <c r="AJ30" s="183">
        <v>1</v>
      </c>
      <c r="AK30" s="183">
        <v>1</v>
      </c>
      <c r="AL30" s="183">
        <v>1</v>
      </c>
      <c r="AM30" s="183">
        <v>1</v>
      </c>
      <c r="AN30" s="183">
        <v>1</v>
      </c>
      <c r="AO30" s="183">
        <v>1</v>
      </c>
      <c r="AP30" s="183">
        <v>1</v>
      </c>
      <c r="AQ30" s="574">
        <v>1</v>
      </c>
    </row>
    <row r="31" spans="1:44" s="173" customFormat="1" ht="112.5" customHeight="1" thickBot="1">
      <c r="A31" s="452" t="s">
        <v>403</v>
      </c>
      <c r="B31" s="569" t="s">
        <v>404</v>
      </c>
      <c r="C31" s="453">
        <v>150</v>
      </c>
      <c r="D31" s="586">
        <v>1727</v>
      </c>
      <c r="E31" s="453">
        <v>1727</v>
      </c>
      <c r="F31" s="586">
        <v>1727</v>
      </c>
      <c r="G31" s="587">
        <f>F31/E31</f>
        <v>1</v>
      </c>
      <c r="H31" s="588">
        <v>1727</v>
      </c>
      <c r="I31" s="588">
        <v>160</v>
      </c>
      <c r="J31" s="587">
        <v>0.09</v>
      </c>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v>1727</v>
      </c>
      <c r="AJ31" s="586">
        <v>1727</v>
      </c>
      <c r="AK31" s="587">
        <f>AJ31/AI31</f>
        <v>1</v>
      </c>
      <c r="AL31" s="588">
        <v>1727</v>
      </c>
      <c r="AM31" s="586">
        <v>1727</v>
      </c>
      <c r="AN31" s="587">
        <f>AM31/AL31</f>
        <v>1</v>
      </c>
      <c r="AO31" s="588">
        <v>1727</v>
      </c>
      <c r="AP31" s="586">
        <v>1727</v>
      </c>
      <c r="AQ31" s="589">
        <f>AP31/AO31</f>
        <v>1</v>
      </c>
    </row>
    <row r="32" spans="1:44" s="173" customFormat="1" ht="17.25" customHeight="1" thickBot="1">
      <c r="A32" s="881" t="s">
        <v>258</v>
      </c>
      <c r="B32" s="856"/>
      <c r="C32" s="856"/>
      <c r="D32" s="856"/>
      <c r="E32" s="856"/>
      <c r="F32" s="856"/>
      <c r="G32" s="856"/>
      <c r="H32" s="856"/>
      <c r="I32" s="856"/>
      <c r="J32" s="856"/>
      <c r="K32" s="856"/>
      <c r="L32" s="856"/>
      <c r="M32" s="856"/>
      <c r="N32" s="856"/>
      <c r="O32" s="856"/>
      <c r="P32" s="856"/>
      <c r="Q32" s="856"/>
      <c r="R32" s="856"/>
      <c r="S32" s="856"/>
      <c r="T32" s="856"/>
      <c r="U32" s="856"/>
      <c r="V32" s="856"/>
      <c r="W32" s="856"/>
      <c r="X32" s="856"/>
      <c r="Y32" s="856"/>
      <c r="Z32" s="856"/>
      <c r="AA32" s="856"/>
      <c r="AB32" s="856"/>
      <c r="AC32" s="856"/>
      <c r="AD32" s="856"/>
      <c r="AE32" s="856"/>
      <c r="AF32" s="856"/>
      <c r="AG32" s="856"/>
      <c r="AH32" s="856"/>
      <c r="AI32" s="856"/>
      <c r="AJ32" s="856"/>
      <c r="AK32" s="856"/>
      <c r="AL32" s="856"/>
      <c r="AM32" s="856"/>
      <c r="AN32" s="856"/>
      <c r="AO32" s="856"/>
      <c r="AP32" s="857"/>
      <c r="AQ32" s="579"/>
    </row>
    <row r="33" spans="1:70" s="173" customFormat="1" ht="19.5" customHeight="1" thickBot="1">
      <c r="A33" s="882" t="s">
        <v>405</v>
      </c>
      <c r="B33" s="883"/>
      <c r="C33" s="883"/>
      <c r="D33" s="883"/>
      <c r="E33" s="883"/>
      <c r="F33" s="883"/>
      <c r="G33" s="883"/>
      <c r="H33" s="883"/>
      <c r="I33" s="883"/>
      <c r="J33" s="883"/>
      <c r="K33" s="883"/>
      <c r="L33" s="883"/>
      <c r="M33" s="883"/>
      <c r="N33" s="883"/>
      <c r="O33" s="883"/>
      <c r="P33" s="883"/>
      <c r="Q33" s="883"/>
      <c r="R33" s="883"/>
      <c r="S33" s="883"/>
      <c r="T33" s="883"/>
      <c r="U33" s="883"/>
      <c r="V33" s="883"/>
      <c r="W33" s="883"/>
      <c r="X33" s="883"/>
      <c r="Y33" s="883"/>
      <c r="Z33" s="883"/>
      <c r="AA33" s="883"/>
      <c r="AB33" s="883"/>
      <c r="AC33" s="883"/>
      <c r="AD33" s="883"/>
      <c r="AE33" s="883"/>
      <c r="AF33" s="883"/>
      <c r="AG33" s="883"/>
      <c r="AH33" s="883"/>
      <c r="AI33" s="883"/>
      <c r="AJ33" s="883"/>
      <c r="AK33" s="883"/>
      <c r="AL33" s="883"/>
      <c r="AM33" s="883"/>
      <c r="AN33" s="883"/>
      <c r="AO33" s="883"/>
      <c r="AP33" s="883"/>
      <c r="AQ33" s="884"/>
    </row>
    <row r="34" spans="1:70" s="173" customFormat="1" ht="94.5" customHeight="1">
      <c r="A34" s="463" t="s">
        <v>267</v>
      </c>
      <c r="B34" s="464" t="s">
        <v>408</v>
      </c>
      <c r="C34" s="465">
        <v>1</v>
      </c>
      <c r="D34" s="465">
        <v>1</v>
      </c>
      <c r="E34" s="465">
        <v>1</v>
      </c>
      <c r="F34" s="465">
        <v>1</v>
      </c>
      <c r="G34" s="456">
        <v>100</v>
      </c>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465">
        <v>1</v>
      </c>
      <c r="AJ34" s="465">
        <v>1</v>
      </c>
      <c r="AK34" s="456">
        <v>100</v>
      </c>
      <c r="AL34" s="465">
        <v>1</v>
      </c>
      <c r="AM34" s="465">
        <v>1</v>
      </c>
      <c r="AN34" s="456">
        <v>100</v>
      </c>
      <c r="AO34" s="465">
        <v>1</v>
      </c>
      <c r="AP34" s="465">
        <v>1</v>
      </c>
      <c r="AQ34" s="576">
        <v>100</v>
      </c>
    </row>
    <row r="35" spans="1:70" s="173" customFormat="1" ht="78" customHeight="1">
      <c r="A35" s="451" t="s">
        <v>268</v>
      </c>
      <c r="B35" s="181" t="s">
        <v>409</v>
      </c>
      <c r="C35" s="179">
        <v>1</v>
      </c>
      <c r="D35" s="179">
        <v>1</v>
      </c>
      <c r="E35" s="179">
        <v>1</v>
      </c>
      <c r="F35" s="179">
        <v>1</v>
      </c>
      <c r="G35" s="176">
        <v>100</v>
      </c>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9">
        <v>1</v>
      </c>
      <c r="AJ35" s="179">
        <v>1</v>
      </c>
      <c r="AK35" s="176">
        <v>100</v>
      </c>
      <c r="AL35" s="179">
        <v>1</v>
      </c>
      <c r="AM35" s="179">
        <v>1</v>
      </c>
      <c r="AN35" s="176">
        <v>100</v>
      </c>
      <c r="AO35" s="179">
        <v>1</v>
      </c>
      <c r="AP35" s="179">
        <v>1</v>
      </c>
      <c r="AQ35" s="565">
        <v>100</v>
      </c>
    </row>
    <row r="36" spans="1:70" s="173" customFormat="1" ht="78" customHeight="1">
      <c r="A36" s="451" t="s">
        <v>273</v>
      </c>
      <c r="B36" s="566" t="s">
        <v>410</v>
      </c>
      <c r="C36" s="179">
        <v>28</v>
      </c>
      <c r="D36" s="179">
        <v>30</v>
      </c>
      <c r="E36" s="179">
        <v>30</v>
      </c>
      <c r="F36" s="179" t="s">
        <v>462</v>
      </c>
      <c r="G36" s="176">
        <f>AK36</f>
        <v>0</v>
      </c>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9">
        <v>30</v>
      </c>
      <c r="AJ36" s="176" t="s">
        <v>462</v>
      </c>
      <c r="AK36" s="176">
        <v>0</v>
      </c>
      <c r="AL36" s="179">
        <v>30</v>
      </c>
      <c r="AM36" s="176" t="s">
        <v>462</v>
      </c>
      <c r="AN36" s="175"/>
      <c r="AO36" s="179">
        <v>30</v>
      </c>
      <c r="AP36" s="176" t="s">
        <v>462</v>
      </c>
      <c r="AQ36" s="449"/>
    </row>
    <row r="37" spans="1:70" s="173" customFormat="1" ht="62.4">
      <c r="A37" s="451" t="s">
        <v>275</v>
      </c>
      <c r="B37" s="181" t="s">
        <v>411</v>
      </c>
      <c r="C37" s="179">
        <v>1</v>
      </c>
      <c r="D37" s="179">
        <v>1</v>
      </c>
      <c r="E37" s="179">
        <f>AI37</f>
        <v>1</v>
      </c>
      <c r="F37" s="179">
        <f>AJ37</f>
        <v>1</v>
      </c>
      <c r="G37" s="176">
        <v>100</v>
      </c>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488">
        <v>1</v>
      </c>
      <c r="AJ37" s="488">
        <v>1</v>
      </c>
      <c r="AK37" s="176">
        <v>100</v>
      </c>
      <c r="AL37" s="488">
        <v>1</v>
      </c>
      <c r="AM37" s="488">
        <v>1</v>
      </c>
      <c r="AN37" s="176">
        <v>100</v>
      </c>
      <c r="AO37" s="488">
        <v>1</v>
      </c>
      <c r="AP37" s="488">
        <v>1</v>
      </c>
      <c r="AQ37" s="565">
        <v>100</v>
      </c>
    </row>
    <row r="38" spans="1:70" s="173" customFormat="1" ht="78.75" customHeight="1" thickBot="1">
      <c r="A38" s="466" t="s">
        <v>382</v>
      </c>
      <c r="B38" s="568" t="s">
        <v>412</v>
      </c>
      <c r="C38" s="467">
        <v>80</v>
      </c>
      <c r="D38" s="467">
        <v>85</v>
      </c>
      <c r="E38" s="468">
        <v>85</v>
      </c>
      <c r="F38" s="468">
        <f t="shared" ref="F38" si="0">AJ38+AM38+AP38</f>
        <v>75.599999999999994</v>
      </c>
      <c r="G38" s="547">
        <f>AQ38</f>
        <v>0.88941176470588224</v>
      </c>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v>0</v>
      </c>
      <c r="AJ38" s="447">
        <v>0</v>
      </c>
      <c r="AK38" s="447">
        <v>0</v>
      </c>
      <c r="AL38" s="447">
        <v>0</v>
      </c>
      <c r="AM38" s="447">
        <v>0</v>
      </c>
      <c r="AN38" s="447">
        <v>0</v>
      </c>
      <c r="AO38" s="447">
        <v>85</v>
      </c>
      <c r="AP38" s="447">
        <v>75.599999999999994</v>
      </c>
      <c r="AQ38" s="546">
        <f>AP38/AO38</f>
        <v>0.88941176470588224</v>
      </c>
    </row>
    <row r="39" spans="1:70" s="173" customFormat="1" ht="17.25" customHeight="1" thickBot="1">
      <c r="A39" s="852" t="s">
        <v>385</v>
      </c>
      <c r="B39" s="853"/>
      <c r="C39" s="853"/>
      <c r="D39" s="853"/>
      <c r="E39" s="853"/>
      <c r="F39" s="853"/>
      <c r="G39" s="853"/>
      <c r="H39" s="853"/>
      <c r="I39" s="853"/>
      <c r="J39" s="853"/>
      <c r="K39" s="853"/>
      <c r="L39" s="853"/>
      <c r="M39" s="853"/>
      <c r="N39" s="853"/>
      <c r="O39" s="853"/>
      <c r="P39" s="853"/>
      <c r="Q39" s="853"/>
      <c r="R39" s="853"/>
      <c r="S39" s="853"/>
      <c r="T39" s="853"/>
      <c r="U39" s="853"/>
      <c r="V39" s="853"/>
      <c r="W39" s="853"/>
      <c r="X39" s="853"/>
      <c r="Y39" s="853"/>
      <c r="Z39" s="853"/>
      <c r="AA39" s="853"/>
      <c r="AB39" s="853"/>
      <c r="AC39" s="853"/>
      <c r="AD39" s="853"/>
      <c r="AE39" s="853"/>
      <c r="AF39" s="853"/>
      <c r="AG39" s="853"/>
      <c r="AH39" s="853"/>
      <c r="AI39" s="853"/>
      <c r="AJ39" s="853"/>
      <c r="AK39" s="853"/>
      <c r="AL39" s="853"/>
      <c r="AM39" s="853"/>
      <c r="AN39" s="853"/>
      <c r="AO39" s="853"/>
      <c r="AP39" s="853"/>
      <c r="AQ39" s="854"/>
    </row>
    <row r="40" spans="1:70" s="173" customFormat="1" ht="158.25" customHeight="1">
      <c r="A40" s="463" t="s">
        <v>384</v>
      </c>
      <c r="B40" s="567" t="s">
        <v>413</v>
      </c>
      <c r="C40" s="469">
        <v>1</v>
      </c>
      <c r="D40" s="469">
        <v>1</v>
      </c>
      <c r="E40" s="178"/>
      <c r="F40" s="178"/>
      <c r="G40" s="469">
        <v>1</v>
      </c>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469">
        <v>1</v>
      </c>
      <c r="AL40" s="178"/>
      <c r="AM40" s="178"/>
      <c r="AN40" s="469">
        <v>1</v>
      </c>
      <c r="AO40" s="178"/>
      <c r="AP40" s="178"/>
      <c r="AQ40" s="577">
        <v>1</v>
      </c>
    </row>
    <row r="41" spans="1:70" s="173" customFormat="1" ht="62.4">
      <c r="A41" s="539" t="s">
        <v>386</v>
      </c>
      <c r="B41" s="540" t="s">
        <v>414</v>
      </c>
      <c r="C41" s="541"/>
      <c r="D41" s="542" t="s">
        <v>421</v>
      </c>
      <c r="E41" s="543" t="s">
        <v>449</v>
      </c>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77">
        <v>1.23</v>
      </c>
    </row>
    <row r="42" spans="1:70" s="173" customFormat="1" ht="110.25" customHeight="1">
      <c r="A42" s="451" t="s">
        <v>387</v>
      </c>
      <c r="B42" s="181" t="s">
        <v>415</v>
      </c>
      <c r="C42" s="183">
        <v>0.91</v>
      </c>
      <c r="D42" s="179" t="s">
        <v>422</v>
      </c>
      <c r="E42" s="175" t="s">
        <v>449</v>
      </c>
      <c r="F42" s="448"/>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488">
        <v>90</v>
      </c>
      <c r="AP42" s="488">
        <v>89</v>
      </c>
      <c r="AQ42" s="577">
        <v>0.99</v>
      </c>
    </row>
    <row r="43" spans="1:70" s="173" customFormat="1" ht="62.25" customHeight="1">
      <c r="A43" s="451" t="s">
        <v>388</v>
      </c>
      <c r="B43" s="181" t="s">
        <v>416</v>
      </c>
      <c r="C43" s="183">
        <v>1</v>
      </c>
      <c r="D43" s="183">
        <v>1</v>
      </c>
      <c r="E43" s="175"/>
      <c r="F43" s="175"/>
      <c r="G43" s="183">
        <v>1</v>
      </c>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83">
        <v>1</v>
      </c>
      <c r="AL43" s="175"/>
      <c r="AM43" s="175"/>
      <c r="AN43" s="183">
        <v>1</v>
      </c>
      <c r="AO43" s="175"/>
      <c r="AP43" s="175"/>
      <c r="AQ43" s="574">
        <v>1</v>
      </c>
    </row>
    <row r="44" spans="1:70" s="173" customFormat="1" ht="78.75" customHeight="1" thickBot="1">
      <c r="A44" s="452" t="s">
        <v>390</v>
      </c>
      <c r="B44" s="569" t="s">
        <v>417</v>
      </c>
      <c r="C44" s="453">
        <v>1</v>
      </c>
      <c r="D44" s="453">
        <v>0</v>
      </c>
      <c r="E44" s="454"/>
      <c r="F44" s="454">
        <v>0</v>
      </c>
      <c r="G44" s="455">
        <v>1</v>
      </c>
      <c r="H44" s="454"/>
      <c r="I44" s="454"/>
      <c r="J44" s="454"/>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4">
        <v>0</v>
      </c>
      <c r="AK44" s="455">
        <v>1</v>
      </c>
      <c r="AL44" s="454"/>
      <c r="AM44" s="454"/>
      <c r="AN44" s="455">
        <v>1</v>
      </c>
      <c r="AO44" s="454">
        <v>0</v>
      </c>
      <c r="AP44" s="454">
        <v>0</v>
      </c>
      <c r="AQ44" s="578">
        <v>1</v>
      </c>
    </row>
    <row r="45" spans="1:70" s="167" customFormat="1" ht="39" customHeight="1">
      <c r="A45" s="611" t="s">
        <v>518</v>
      </c>
      <c r="B45" s="612"/>
      <c r="C45" s="612"/>
      <c r="D45" s="613"/>
      <c r="E45" s="613"/>
      <c r="F45" s="613"/>
      <c r="G45" s="613"/>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185"/>
      <c r="AL45" s="185"/>
      <c r="AM45" s="185"/>
      <c r="AN45" s="185"/>
      <c r="AO45" s="185"/>
      <c r="AP45" s="185"/>
      <c r="AQ45" s="185"/>
      <c r="AR45" s="185"/>
    </row>
    <row r="46" spans="1:70" s="167" customFormat="1" ht="22.5" customHeight="1">
      <c r="A46" s="138" t="s">
        <v>467</v>
      </c>
      <c r="B46" s="134"/>
      <c r="C46" s="135"/>
      <c r="D46" s="607"/>
      <c r="E46" s="607"/>
      <c r="F46" s="607"/>
      <c r="G46" s="607"/>
      <c r="H46" s="607"/>
      <c r="I46" s="607"/>
      <c r="J46" s="607"/>
      <c r="K46" s="607"/>
      <c r="L46" s="607"/>
      <c r="M46" s="607"/>
      <c r="N46" s="607"/>
      <c r="O46" s="607"/>
      <c r="P46" s="607"/>
      <c r="Q46" s="607"/>
      <c r="R46" s="607"/>
      <c r="S46" s="607"/>
      <c r="T46" s="607"/>
      <c r="U46" s="607"/>
      <c r="V46" s="607"/>
      <c r="W46" s="607"/>
      <c r="X46" s="607"/>
      <c r="Y46" s="607"/>
      <c r="Z46" s="607"/>
      <c r="AA46" s="607"/>
      <c r="AB46" s="607"/>
      <c r="AC46" s="607"/>
      <c r="AD46" s="607"/>
      <c r="AE46" s="607"/>
      <c r="AF46" s="607"/>
      <c r="AG46" s="607"/>
      <c r="AH46" s="607"/>
      <c r="AI46" s="607"/>
      <c r="AJ46" s="534"/>
      <c r="AK46" s="185"/>
      <c r="AL46" s="185"/>
      <c r="AM46" s="185"/>
      <c r="AN46" s="185"/>
      <c r="AO46" s="185"/>
      <c r="AP46" s="185"/>
      <c r="AQ46" s="185"/>
      <c r="AR46" s="185"/>
    </row>
    <row r="47" spans="1:70" s="106" customFormat="1" ht="18.75" customHeight="1">
      <c r="A47" s="138" t="s">
        <v>465</v>
      </c>
      <c r="B47" s="134"/>
      <c r="C47" s="135"/>
      <c r="D47" s="111"/>
      <c r="E47" s="111"/>
      <c r="F47" s="111"/>
      <c r="G47" s="608"/>
      <c r="H47" s="608"/>
      <c r="I47" s="608"/>
      <c r="J47" s="608"/>
      <c r="K47" s="608"/>
      <c r="L47" s="608"/>
      <c r="M47" s="608"/>
      <c r="N47" s="608"/>
      <c r="O47" s="608"/>
      <c r="P47" s="608"/>
      <c r="Q47" s="608"/>
      <c r="R47" s="608"/>
      <c r="S47" s="608"/>
      <c r="T47" s="608"/>
      <c r="U47" s="608"/>
      <c r="V47" s="608"/>
      <c r="W47" s="608"/>
      <c r="X47" s="608"/>
      <c r="Y47" s="608"/>
      <c r="Z47" s="608"/>
      <c r="AA47" s="608"/>
      <c r="AB47" s="608"/>
      <c r="AC47" s="608"/>
      <c r="AD47" s="608"/>
      <c r="AE47" s="608"/>
      <c r="AF47" s="608"/>
      <c r="AG47" s="608"/>
      <c r="AH47" s="608"/>
      <c r="AI47" s="608"/>
      <c r="AJ47" s="536"/>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row>
    <row r="48" spans="1:70" s="106" customFormat="1" ht="18">
      <c r="A48" s="138" t="s">
        <v>466</v>
      </c>
      <c r="B48" s="134"/>
      <c r="C48" s="135"/>
      <c r="D48" s="108"/>
      <c r="E48" s="609"/>
      <c r="F48" s="135" t="s">
        <v>500</v>
      </c>
      <c r="G48" s="609"/>
      <c r="H48" s="610"/>
      <c r="I48" s="610"/>
      <c r="J48" s="610"/>
      <c r="K48" s="610"/>
      <c r="L48" s="610"/>
      <c r="M48" s="610"/>
      <c r="N48" s="610"/>
      <c r="O48" s="610"/>
      <c r="P48" s="610"/>
      <c r="Q48" s="108"/>
      <c r="R48" s="108"/>
      <c r="S48" s="108"/>
      <c r="T48" s="108"/>
      <c r="U48" s="108"/>
      <c r="V48" s="108"/>
      <c r="W48" s="108"/>
      <c r="X48" s="108"/>
      <c r="Y48" s="108"/>
      <c r="Z48" s="108"/>
      <c r="AA48" s="108"/>
      <c r="AB48" s="108"/>
      <c r="AC48" s="108"/>
      <c r="AD48" s="108"/>
      <c r="AE48" s="108"/>
      <c r="AF48" s="108"/>
      <c r="AG48" s="108"/>
      <c r="AH48" s="108"/>
      <c r="AI48" s="138" t="s">
        <v>464</v>
      </c>
      <c r="AJ48" s="134"/>
      <c r="AK48" s="470" t="s">
        <v>463</v>
      </c>
      <c r="AL48" s="470"/>
      <c r="AM48" s="112"/>
      <c r="AN48" s="112"/>
      <c r="AO48" s="112"/>
      <c r="AP48" s="112"/>
      <c r="AQ48" s="112"/>
      <c r="AR48" s="112"/>
      <c r="AS48" s="112"/>
      <c r="AT48" s="113"/>
      <c r="AU48" s="113"/>
      <c r="AV48" s="113"/>
      <c r="AW48" s="113"/>
      <c r="AX48" s="113"/>
      <c r="AY48" s="113"/>
      <c r="AZ48" s="113"/>
      <c r="BA48" s="113"/>
      <c r="BB48" s="113"/>
      <c r="BC48" s="113"/>
      <c r="BD48" s="113"/>
      <c r="BE48" s="113"/>
      <c r="BF48" s="113"/>
      <c r="BG48" s="113"/>
      <c r="BH48" s="113"/>
      <c r="BI48" s="112"/>
      <c r="BJ48" s="112"/>
      <c r="BK48" s="112"/>
      <c r="BL48" s="113"/>
      <c r="BM48" s="113"/>
      <c r="BN48" s="113"/>
    </row>
    <row r="49" spans="1:36" s="173" customFormat="1" ht="25.2">
      <c r="A49" s="138"/>
      <c r="B49" s="134"/>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535"/>
    </row>
    <row r="50" spans="1:36" ht="25.2">
      <c r="A50" s="470"/>
      <c r="B50" s="470"/>
      <c r="C50" s="470"/>
      <c r="D50" s="470"/>
      <c r="E50" s="470"/>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535"/>
    </row>
    <row r="51" spans="1:36" ht="25.2">
      <c r="A51" s="537"/>
      <c r="B51" s="535"/>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row>
    <row r="52" spans="1:36" ht="21">
      <c r="A52" s="475"/>
      <c r="B52" s="474"/>
      <c r="C52" s="474"/>
      <c r="D52" s="474"/>
      <c r="E52" s="474"/>
    </row>
    <row r="54" spans="1:36">
      <c r="E54" s="445"/>
    </row>
  </sheetData>
  <mergeCells count="44">
    <mergeCell ref="AQ25:AQ26"/>
    <mergeCell ref="C25:C26"/>
    <mergeCell ref="AI25:AI26"/>
    <mergeCell ref="AJ25:AJ26"/>
    <mergeCell ref="AK25:AK26"/>
    <mergeCell ref="AL25:AL26"/>
    <mergeCell ref="AM25:AM26"/>
    <mergeCell ref="F25:F26"/>
    <mergeCell ref="G25:G26"/>
    <mergeCell ref="AN25:AN26"/>
    <mergeCell ref="AO25:AO26"/>
    <mergeCell ref="AP25:AP26"/>
    <mergeCell ref="AO1:AQ1"/>
    <mergeCell ref="Z6:AB6"/>
    <mergeCell ref="E5:G6"/>
    <mergeCell ref="A32:AP32"/>
    <mergeCell ref="A33:AQ33"/>
    <mergeCell ref="A2:AO2"/>
    <mergeCell ref="E3:G3"/>
    <mergeCell ref="AO6:AQ6"/>
    <mergeCell ref="B5:B6"/>
    <mergeCell ref="C5:C6"/>
    <mergeCell ref="D5:D6"/>
    <mergeCell ref="H5:AQ5"/>
    <mergeCell ref="H6:J6"/>
    <mergeCell ref="B25:B26"/>
    <mergeCell ref="D25:D26"/>
    <mergeCell ref="E25:E26"/>
    <mergeCell ref="A39:AQ39"/>
    <mergeCell ref="B19:AP19"/>
    <mergeCell ref="K6:M6"/>
    <mergeCell ref="N6:P6"/>
    <mergeCell ref="Q6:S6"/>
    <mergeCell ref="T6:V6"/>
    <mergeCell ref="W6:Y6"/>
    <mergeCell ref="A10:A13"/>
    <mergeCell ref="A25:A26"/>
    <mergeCell ref="A5:A6"/>
    <mergeCell ref="B9:AQ9"/>
    <mergeCell ref="A8:AQ8"/>
    <mergeCell ref="AC6:AE6"/>
    <mergeCell ref="AF6:AH6"/>
    <mergeCell ref="AI6:AK6"/>
    <mergeCell ref="AL6:AN6"/>
  </mergeCells>
  <pageMargins left="0.78740157480314965" right="0.78740157480314965" top="1.1811023622047245" bottom="0.78740157480314965" header="0" footer="0"/>
  <pageSetup paperSize="9" scale="45" fitToHeight="0" orientation="landscape" r:id="rId1"/>
  <headerFooter>
    <oddFooter>&amp;C&amp;"Times New Roman,обычный"&amp;8Страница  &amp;P из &amp;N</oddFooter>
  </headerFooter>
  <rowBreaks count="2" manualBreakCount="2">
    <brk id="29" min="1" max="42" man="1"/>
    <brk id="40" min="1" max="42" man="1"/>
  </rowBreaks>
  <legacyDrawing r:id="rId2"/>
</worksheet>
</file>

<file path=xl/worksheets/sheet6.xml><?xml version="1.0" encoding="utf-8"?>
<worksheet xmlns="http://schemas.openxmlformats.org/spreadsheetml/2006/main" xmlns:r="http://schemas.openxmlformats.org/officeDocument/2006/relationships">
  <dimension ref="A1:C31"/>
  <sheetViews>
    <sheetView view="pageBreakPreview" zoomScaleSheetLayoutView="100" workbookViewId="0">
      <selection activeCell="C30" sqref="C30"/>
    </sheetView>
  </sheetViews>
  <sheetFormatPr defaultRowHeight="18"/>
  <cols>
    <col min="1" max="1" width="4" style="126" customWidth="1"/>
    <col min="2" max="2" width="46.44140625" style="115" customWidth="1"/>
    <col min="3" max="3" width="113.88671875" style="136" customWidth="1"/>
    <col min="4" max="246" width="9.109375" style="115"/>
    <col min="247" max="247" width="4" style="115" customWidth="1"/>
    <col min="248" max="248" width="69" style="115" customWidth="1"/>
    <col min="249" max="249" width="66.5546875" style="115" customWidth="1"/>
    <col min="250" max="502" width="9.109375" style="115"/>
    <col min="503" max="503" width="4" style="115" customWidth="1"/>
    <col min="504" max="504" width="69" style="115" customWidth="1"/>
    <col min="505" max="505" width="66.5546875" style="115" customWidth="1"/>
    <col min="506" max="758" width="9.109375" style="115"/>
    <col min="759" max="759" width="4" style="115" customWidth="1"/>
    <col min="760" max="760" width="69" style="115" customWidth="1"/>
    <col min="761" max="761" width="66.5546875" style="115" customWidth="1"/>
    <col min="762" max="1014" width="9.109375" style="115"/>
    <col min="1015" max="1015" width="4" style="115" customWidth="1"/>
    <col min="1016" max="1016" width="69" style="115" customWidth="1"/>
    <col min="1017" max="1017" width="66.5546875" style="115" customWidth="1"/>
    <col min="1018" max="1270" width="9.109375" style="115"/>
    <col min="1271" max="1271" width="4" style="115" customWidth="1"/>
    <col min="1272" max="1272" width="69" style="115" customWidth="1"/>
    <col min="1273" max="1273" width="66.5546875" style="115" customWidth="1"/>
    <col min="1274" max="1526" width="9.109375" style="115"/>
    <col min="1527" max="1527" width="4" style="115" customWidth="1"/>
    <col min="1528" max="1528" width="69" style="115" customWidth="1"/>
    <col min="1529" max="1529" width="66.5546875" style="115" customWidth="1"/>
    <col min="1530" max="1782" width="9.109375" style="115"/>
    <col min="1783" max="1783" width="4" style="115" customWidth="1"/>
    <col min="1784" max="1784" width="69" style="115" customWidth="1"/>
    <col min="1785" max="1785" width="66.5546875" style="115" customWidth="1"/>
    <col min="1786" max="2038" width="9.109375" style="115"/>
    <col min="2039" max="2039" width="4" style="115" customWidth="1"/>
    <col min="2040" max="2040" width="69" style="115" customWidth="1"/>
    <col min="2041" max="2041" width="66.5546875" style="115" customWidth="1"/>
    <col min="2042" max="2294" width="9.109375" style="115"/>
    <col min="2295" max="2295" width="4" style="115" customWidth="1"/>
    <col min="2296" max="2296" width="69" style="115" customWidth="1"/>
    <col min="2297" max="2297" width="66.5546875" style="115" customWidth="1"/>
    <col min="2298" max="2550" width="9.109375" style="115"/>
    <col min="2551" max="2551" width="4" style="115" customWidth="1"/>
    <col min="2552" max="2552" width="69" style="115" customWidth="1"/>
    <col min="2553" max="2553" width="66.5546875" style="115" customWidth="1"/>
    <col min="2554" max="2806" width="9.109375" style="115"/>
    <col min="2807" max="2807" width="4" style="115" customWidth="1"/>
    <col min="2808" max="2808" width="69" style="115" customWidth="1"/>
    <col min="2809" max="2809" width="66.5546875" style="115" customWidth="1"/>
    <col min="2810" max="3062" width="9.109375" style="115"/>
    <col min="3063" max="3063" width="4" style="115" customWidth="1"/>
    <col min="3064" max="3064" width="69" style="115" customWidth="1"/>
    <col min="3065" max="3065" width="66.5546875" style="115" customWidth="1"/>
    <col min="3066" max="3318" width="9.109375" style="115"/>
    <col min="3319" max="3319" width="4" style="115" customWidth="1"/>
    <col min="3320" max="3320" width="69" style="115" customWidth="1"/>
    <col min="3321" max="3321" width="66.5546875" style="115" customWidth="1"/>
    <col min="3322" max="3574" width="9.109375" style="115"/>
    <col min="3575" max="3575" width="4" style="115" customWidth="1"/>
    <col min="3576" max="3576" width="69" style="115" customWidth="1"/>
    <col min="3577" max="3577" width="66.5546875" style="115" customWidth="1"/>
    <col min="3578" max="3830" width="9.109375" style="115"/>
    <col min="3831" max="3831" width="4" style="115" customWidth="1"/>
    <col min="3832" max="3832" width="69" style="115" customWidth="1"/>
    <col min="3833" max="3833" width="66.5546875" style="115" customWidth="1"/>
    <col min="3834" max="4086" width="9.109375" style="115"/>
    <col min="4087" max="4087" width="4" style="115" customWidth="1"/>
    <col min="4088" max="4088" width="69" style="115" customWidth="1"/>
    <col min="4089" max="4089" width="66.5546875" style="115" customWidth="1"/>
    <col min="4090" max="4342" width="9.109375" style="115"/>
    <col min="4343" max="4343" width="4" style="115" customWidth="1"/>
    <col min="4344" max="4344" width="69" style="115" customWidth="1"/>
    <col min="4345" max="4345" width="66.5546875" style="115" customWidth="1"/>
    <col min="4346" max="4598" width="9.109375" style="115"/>
    <col min="4599" max="4599" width="4" style="115" customWidth="1"/>
    <col min="4600" max="4600" width="69" style="115" customWidth="1"/>
    <col min="4601" max="4601" width="66.5546875" style="115" customWidth="1"/>
    <col min="4602" max="4854" width="9.109375" style="115"/>
    <col min="4855" max="4855" width="4" style="115" customWidth="1"/>
    <col min="4856" max="4856" width="69" style="115" customWidth="1"/>
    <col min="4857" max="4857" width="66.5546875" style="115" customWidth="1"/>
    <col min="4858" max="5110" width="9.109375" style="115"/>
    <col min="5111" max="5111" width="4" style="115" customWidth="1"/>
    <col min="5112" max="5112" width="69" style="115" customWidth="1"/>
    <col min="5113" max="5113" width="66.5546875" style="115" customWidth="1"/>
    <col min="5114" max="5366" width="9.109375" style="115"/>
    <col min="5367" max="5367" width="4" style="115" customWidth="1"/>
    <col min="5368" max="5368" width="69" style="115" customWidth="1"/>
    <col min="5369" max="5369" width="66.5546875" style="115" customWidth="1"/>
    <col min="5370" max="5622" width="9.109375" style="115"/>
    <col min="5623" max="5623" width="4" style="115" customWidth="1"/>
    <col min="5624" max="5624" width="69" style="115" customWidth="1"/>
    <col min="5625" max="5625" width="66.5546875" style="115" customWidth="1"/>
    <col min="5626" max="5878" width="9.109375" style="115"/>
    <col min="5879" max="5879" width="4" style="115" customWidth="1"/>
    <col min="5880" max="5880" width="69" style="115" customWidth="1"/>
    <col min="5881" max="5881" width="66.5546875" style="115" customWidth="1"/>
    <col min="5882" max="6134" width="9.109375" style="115"/>
    <col min="6135" max="6135" width="4" style="115" customWidth="1"/>
    <col min="6136" max="6136" width="69" style="115" customWidth="1"/>
    <col min="6137" max="6137" width="66.5546875" style="115" customWidth="1"/>
    <col min="6138" max="6390" width="9.109375" style="115"/>
    <col min="6391" max="6391" width="4" style="115" customWidth="1"/>
    <col min="6392" max="6392" width="69" style="115" customWidth="1"/>
    <col min="6393" max="6393" width="66.5546875" style="115" customWidth="1"/>
    <col min="6394" max="6646" width="9.109375" style="115"/>
    <col min="6647" max="6647" width="4" style="115" customWidth="1"/>
    <col min="6648" max="6648" width="69" style="115" customWidth="1"/>
    <col min="6649" max="6649" width="66.5546875" style="115" customWidth="1"/>
    <col min="6650" max="6902" width="9.109375" style="115"/>
    <col min="6903" max="6903" width="4" style="115" customWidth="1"/>
    <col min="6904" max="6904" width="69" style="115" customWidth="1"/>
    <col min="6905" max="6905" width="66.5546875" style="115" customWidth="1"/>
    <col min="6906" max="7158" width="9.109375" style="115"/>
    <col min="7159" max="7159" width="4" style="115" customWidth="1"/>
    <col min="7160" max="7160" width="69" style="115" customWidth="1"/>
    <col min="7161" max="7161" width="66.5546875" style="115" customWidth="1"/>
    <col min="7162" max="7414" width="9.109375" style="115"/>
    <col min="7415" max="7415" width="4" style="115" customWidth="1"/>
    <col min="7416" max="7416" width="69" style="115" customWidth="1"/>
    <col min="7417" max="7417" width="66.5546875" style="115" customWidth="1"/>
    <col min="7418" max="7670" width="9.109375" style="115"/>
    <col min="7671" max="7671" width="4" style="115" customWidth="1"/>
    <col min="7672" max="7672" width="69" style="115" customWidth="1"/>
    <col min="7673" max="7673" width="66.5546875" style="115" customWidth="1"/>
    <col min="7674" max="7926" width="9.109375" style="115"/>
    <col min="7927" max="7927" width="4" style="115" customWidth="1"/>
    <col min="7928" max="7928" width="69" style="115" customWidth="1"/>
    <col min="7929" max="7929" width="66.5546875" style="115" customWidth="1"/>
    <col min="7930" max="8182" width="9.109375" style="115"/>
    <col min="8183" max="8183" width="4" style="115" customWidth="1"/>
    <col min="8184" max="8184" width="69" style="115" customWidth="1"/>
    <col min="8185" max="8185" width="66.5546875" style="115" customWidth="1"/>
    <col min="8186" max="8438" width="9.109375" style="115"/>
    <col min="8439" max="8439" width="4" style="115" customWidth="1"/>
    <col min="8440" max="8440" width="69" style="115" customWidth="1"/>
    <col min="8441" max="8441" width="66.5546875" style="115" customWidth="1"/>
    <col min="8442" max="8694" width="9.109375" style="115"/>
    <col min="8695" max="8695" width="4" style="115" customWidth="1"/>
    <col min="8696" max="8696" width="69" style="115" customWidth="1"/>
    <col min="8697" max="8697" width="66.5546875" style="115" customWidth="1"/>
    <col min="8698" max="8950" width="9.109375" style="115"/>
    <col min="8951" max="8951" width="4" style="115" customWidth="1"/>
    <col min="8952" max="8952" width="69" style="115" customWidth="1"/>
    <col min="8953" max="8953" width="66.5546875" style="115" customWidth="1"/>
    <col min="8954" max="9206" width="9.109375" style="115"/>
    <col min="9207" max="9207" width="4" style="115" customWidth="1"/>
    <col min="9208" max="9208" width="69" style="115" customWidth="1"/>
    <col min="9209" max="9209" width="66.5546875" style="115" customWidth="1"/>
    <col min="9210" max="9462" width="9.109375" style="115"/>
    <col min="9463" max="9463" width="4" style="115" customWidth="1"/>
    <col min="9464" max="9464" width="69" style="115" customWidth="1"/>
    <col min="9465" max="9465" width="66.5546875" style="115" customWidth="1"/>
    <col min="9466" max="9718" width="9.109375" style="115"/>
    <col min="9719" max="9719" width="4" style="115" customWidth="1"/>
    <col min="9720" max="9720" width="69" style="115" customWidth="1"/>
    <col min="9721" max="9721" width="66.5546875" style="115" customWidth="1"/>
    <col min="9722" max="9974" width="9.109375" style="115"/>
    <col min="9975" max="9975" width="4" style="115" customWidth="1"/>
    <col min="9976" max="9976" width="69" style="115" customWidth="1"/>
    <col min="9977" max="9977" width="66.5546875" style="115" customWidth="1"/>
    <col min="9978" max="10230" width="9.109375" style="115"/>
    <col min="10231" max="10231" width="4" style="115" customWidth="1"/>
    <col min="10232" max="10232" width="69" style="115" customWidth="1"/>
    <col min="10233" max="10233" width="66.5546875" style="115" customWidth="1"/>
    <col min="10234" max="10486" width="9.109375" style="115"/>
    <col min="10487" max="10487" width="4" style="115" customWidth="1"/>
    <col min="10488" max="10488" width="69" style="115" customWidth="1"/>
    <col min="10489" max="10489" width="66.5546875" style="115" customWidth="1"/>
    <col min="10490" max="10742" width="9.109375" style="115"/>
    <col min="10743" max="10743" width="4" style="115" customWidth="1"/>
    <col min="10744" max="10744" width="69" style="115" customWidth="1"/>
    <col min="10745" max="10745" width="66.5546875" style="115" customWidth="1"/>
    <col min="10746" max="10998" width="9.109375" style="115"/>
    <col min="10999" max="10999" width="4" style="115" customWidth="1"/>
    <col min="11000" max="11000" width="69" style="115" customWidth="1"/>
    <col min="11001" max="11001" width="66.5546875" style="115" customWidth="1"/>
    <col min="11002" max="11254" width="9.109375" style="115"/>
    <col min="11255" max="11255" width="4" style="115" customWidth="1"/>
    <col min="11256" max="11256" width="69" style="115" customWidth="1"/>
    <col min="11257" max="11257" width="66.5546875" style="115" customWidth="1"/>
    <col min="11258" max="11510" width="9.109375" style="115"/>
    <col min="11511" max="11511" width="4" style="115" customWidth="1"/>
    <col min="11512" max="11512" width="69" style="115" customWidth="1"/>
    <col min="11513" max="11513" width="66.5546875" style="115" customWidth="1"/>
    <col min="11514" max="11766" width="9.109375" style="115"/>
    <col min="11767" max="11767" width="4" style="115" customWidth="1"/>
    <col min="11768" max="11768" width="69" style="115" customWidth="1"/>
    <col min="11769" max="11769" width="66.5546875" style="115" customWidth="1"/>
    <col min="11770" max="12022" width="9.109375" style="115"/>
    <col min="12023" max="12023" width="4" style="115" customWidth="1"/>
    <col min="12024" max="12024" width="69" style="115" customWidth="1"/>
    <col min="12025" max="12025" width="66.5546875" style="115" customWidth="1"/>
    <col min="12026" max="12278" width="9.109375" style="115"/>
    <col min="12279" max="12279" width="4" style="115" customWidth="1"/>
    <col min="12280" max="12280" width="69" style="115" customWidth="1"/>
    <col min="12281" max="12281" width="66.5546875" style="115" customWidth="1"/>
    <col min="12282" max="12534" width="9.109375" style="115"/>
    <col min="12535" max="12535" width="4" style="115" customWidth="1"/>
    <col min="12536" max="12536" width="69" style="115" customWidth="1"/>
    <col min="12537" max="12537" width="66.5546875" style="115" customWidth="1"/>
    <col min="12538" max="12790" width="9.109375" style="115"/>
    <col min="12791" max="12791" width="4" style="115" customWidth="1"/>
    <col min="12792" max="12792" width="69" style="115" customWidth="1"/>
    <col min="12793" max="12793" width="66.5546875" style="115" customWidth="1"/>
    <col min="12794" max="13046" width="9.109375" style="115"/>
    <col min="13047" max="13047" width="4" style="115" customWidth="1"/>
    <col min="13048" max="13048" width="69" style="115" customWidth="1"/>
    <col min="13049" max="13049" width="66.5546875" style="115" customWidth="1"/>
    <col min="13050" max="13302" width="9.109375" style="115"/>
    <col min="13303" max="13303" width="4" style="115" customWidth="1"/>
    <col min="13304" max="13304" width="69" style="115" customWidth="1"/>
    <col min="13305" max="13305" width="66.5546875" style="115" customWidth="1"/>
    <col min="13306" max="13558" width="9.109375" style="115"/>
    <col min="13559" max="13559" width="4" style="115" customWidth="1"/>
    <col min="13560" max="13560" width="69" style="115" customWidth="1"/>
    <col min="13561" max="13561" width="66.5546875" style="115" customWidth="1"/>
    <col min="13562" max="13814" width="9.109375" style="115"/>
    <col min="13815" max="13815" width="4" style="115" customWidth="1"/>
    <col min="13816" max="13816" width="69" style="115" customWidth="1"/>
    <col min="13817" max="13817" width="66.5546875" style="115" customWidth="1"/>
    <col min="13818" max="14070" width="9.109375" style="115"/>
    <col min="14071" max="14071" width="4" style="115" customWidth="1"/>
    <col min="14072" max="14072" width="69" style="115" customWidth="1"/>
    <col min="14073" max="14073" width="66.5546875" style="115" customWidth="1"/>
    <col min="14074" max="14326" width="9.109375" style="115"/>
    <col min="14327" max="14327" width="4" style="115" customWidth="1"/>
    <col min="14328" max="14328" width="69" style="115" customWidth="1"/>
    <col min="14329" max="14329" width="66.5546875" style="115" customWidth="1"/>
    <col min="14330" max="14582" width="9.109375" style="115"/>
    <col min="14583" max="14583" width="4" style="115" customWidth="1"/>
    <col min="14584" max="14584" width="69" style="115" customWidth="1"/>
    <col min="14585" max="14585" width="66.5546875" style="115" customWidth="1"/>
    <col min="14586" max="14838" width="9.109375" style="115"/>
    <col min="14839" max="14839" width="4" style="115" customWidth="1"/>
    <col min="14840" max="14840" width="69" style="115" customWidth="1"/>
    <col min="14841" max="14841" width="66.5546875" style="115" customWidth="1"/>
    <col min="14842" max="15094" width="9.109375" style="115"/>
    <col min="15095" max="15095" width="4" style="115" customWidth="1"/>
    <col min="15096" max="15096" width="69" style="115" customWidth="1"/>
    <col min="15097" max="15097" width="66.5546875" style="115" customWidth="1"/>
    <col min="15098" max="15350" width="9.109375" style="115"/>
    <col min="15351" max="15351" width="4" style="115" customWidth="1"/>
    <col min="15352" max="15352" width="69" style="115" customWidth="1"/>
    <col min="15353" max="15353" width="66.5546875" style="115" customWidth="1"/>
    <col min="15354" max="15606" width="9.109375" style="115"/>
    <col min="15607" max="15607" width="4" style="115" customWidth="1"/>
    <col min="15608" max="15608" width="69" style="115" customWidth="1"/>
    <col min="15609" max="15609" width="66.5546875" style="115" customWidth="1"/>
    <col min="15610" max="15862" width="9.109375" style="115"/>
    <col min="15863" max="15863" width="4" style="115" customWidth="1"/>
    <col min="15864" max="15864" width="69" style="115" customWidth="1"/>
    <col min="15865" max="15865" width="66.5546875" style="115" customWidth="1"/>
    <col min="15866" max="16118" width="9.109375" style="115"/>
    <col min="16119" max="16119" width="4" style="115" customWidth="1"/>
    <col min="16120" max="16120" width="69" style="115" customWidth="1"/>
    <col min="16121" max="16121" width="66.5546875" style="115" customWidth="1"/>
    <col min="16122" max="16384" width="9.109375" style="115"/>
  </cols>
  <sheetData>
    <row r="1" spans="1:3" ht="21.75" customHeight="1">
      <c r="C1" s="127" t="s">
        <v>287</v>
      </c>
    </row>
    <row r="2" spans="1:3" ht="12" customHeight="1">
      <c r="C2" s="127"/>
    </row>
    <row r="3" spans="1:3">
      <c r="B3" s="903" t="s">
        <v>468</v>
      </c>
      <c r="C3" s="903"/>
    </row>
    <row r="4" spans="1:3" ht="21.75" customHeight="1">
      <c r="A4" s="128"/>
      <c r="B4" s="913" t="s">
        <v>499</v>
      </c>
      <c r="C4" s="913"/>
    </row>
    <row r="5" spans="1:3" ht="16.5" customHeight="1">
      <c r="A5" s="129"/>
      <c r="B5" s="914" t="s">
        <v>288</v>
      </c>
      <c r="C5" s="914"/>
    </row>
    <row r="6" spans="1:3" ht="409.5" customHeight="1">
      <c r="A6" s="905" t="s">
        <v>267</v>
      </c>
      <c r="B6" s="910" t="s">
        <v>282</v>
      </c>
      <c r="C6" s="915" t="s">
        <v>517</v>
      </c>
    </row>
    <row r="7" spans="1:3" ht="50.25" customHeight="1">
      <c r="A7" s="905"/>
      <c r="B7" s="910"/>
      <c r="C7" s="916"/>
    </row>
    <row r="8" spans="1:3" ht="409.5" customHeight="1">
      <c r="A8" s="905"/>
      <c r="B8" s="910"/>
      <c r="C8" s="915" t="s">
        <v>516</v>
      </c>
    </row>
    <row r="9" spans="1:3" ht="21" customHeight="1">
      <c r="A9" s="905"/>
      <c r="B9" s="910"/>
      <c r="C9" s="916"/>
    </row>
    <row r="10" spans="1:3" ht="53.25" customHeight="1">
      <c r="A10" s="912"/>
      <c r="B10" s="911"/>
      <c r="C10" s="141" t="s">
        <v>515</v>
      </c>
    </row>
    <row r="11" spans="1:3" ht="31.2">
      <c r="A11" s="142" t="s">
        <v>268</v>
      </c>
      <c r="B11" s="139" t="s">
        <v>269</v>
      </c>
      <c r="C11" s="130"/>
    </row>
    <row r="12" spans="1:3">
      <c r="A12" s="142" t="s">
        <v>6</v>
      </c>
      <c r="B12" s="139" t="s">
        <v>270</v>
      </c>
      <c r="C12" s="131"/>
    </row>
    <row r="13" spans="1:3" ht="24.75" customHeight="1">
      <c r="A13" s="142" t="s">
        <v>7</v>
      </c>
      <c r="B13" s="139" t="s">
        <v>271</v>
      </c>
      <c r="C13" s="130"/>
    </row>
    <row r="14" spans="1:3" ht="62.4">
      <c r="A14" s="142" t="s">
        <v>8</v>
      </c>
      <c r="B14" s="144" t="s">
        <v>272</v>
      </c>
      <c r="C14" s="130"/>
    </row>
    <row r="15" spans="1:3" ht="46.8">
      <c r="A15" s="143" t="s">
        <v>14</v>
      </c>
      <c r="B15" s="140" t="s">
        <v>292</v>
      </c>
      <c r="C15" s="132"/>
    </row>
    <row r="16" spans="1:3" ht="62.4">
      <c r="A16" s="142" t="s">
        <v>273</v>
      </c>
      <c r="B16" s="141" t="s">
        <v>274</v>
      </c>
      <c r="C16" s="130"/>
    </row>
    <row r="17" spans="1:3" ht="26.25" customHeight="1">
      <c r="A17" s="904" t="s">
        <v>275</v>
      </c>
      <c r="B17" s="907" t="s">
        <v>283</v>
      </c>
      <c r="C17" s="130"/>
    </row>
    <row r="18" spans="1:3">
      <c r="A18" s="905"/>
      <c r="B18" s="908"/>
      <c r="C18" s="130"/>
    </row>
    <row r="19" spans="1:3" ht="15.75" customHeight="1">
      <c r="A19" s="905"/>
      <c r="B19" s="908"/>
      <c r="C19" s="130"/>
    </row>
    <row r="20" spans="1:3">
      <c r="A20" s="905"/>
      <c r="B20" s="909"/>
      <c r="C20" s="133"/>
    </row>
    <row r="21" spans="1:3">
      <c r="A21" s="906"/>
      <c r="B21" s="141" t="s">
        <v>276</v>
      </c>
      <c r="C21" s="130"/>
    </row>
    <row r="22" spans="1:3" ht="29.25" customHeight="1">
      <c r="A22" s="473"/>
      <c r="B22" s="470"/>
      <c r="C22" s="114"/>
    </row>
    <row r="23" spans="1:3" ht="24.75" customHeight="1">
      <c r="A23" s="125" t="s">
        <v>518</v>
      </c>
      <c r="B23" s="114"/>
      <c r="C23" s="114"/>
    </row>
    <row r="24" spans="1:3">
      <c r="A24" s="138" t="s">
        <v>467</v>
      </c>
      <c r="B24" s="134"/>
      <c r="C24" s="135"/>
    </row>
    <row r="25" spans="1:3">
      <c r="A25" s="515" t="s">
        <v>469</v>
      </c>
      <c r="B25" s="516"/>
      <c r="C25" s="171"/>
    </row>
    <row r="26" spans="1:3">
      <c r="A26" s="515" t="s">
        <v>470</v>
      </c>
      <c r="B26" s="516"/>
      <c r="C26" s="171"/>
    </row>
    <row r="27" spans="1:3">
      <c r="A27" s="476"/>
      <c r="B27" s="478" t="s">
        <v>463</v>
      </c>
      <c r="C27" s="173"/>
    </row>
    <row r="28" spans="1:3">
      <c r="A28" s="477"/>
      <c r="C28" s="479"/>
    </row>
    <row r="29" spans="1:3">
      <c r="A29" s="110"/>
    </row>
    <row r="30" spans="1:3">
      <c r="A30" s="124"/>
    </row>
    <row r="31" spans="1:3">
      <c r="A31" s="137"/>
    </row>
  </sheetData>
  <mergeCells count="9">
    <mergeCell ref="B3:C3"/>
    <mergeCell ref="A17:A21"/>
    <mergeCell ref="B17:B20"/>
    <mergeCell ref="B6:B10"/>
    <mergeCell ref="A6:A10"/>
    <mergeCell ref="B4:C4"/>
    <mergeCell ref="B5:C5"/>
    <mergeCell ref="C6:C7"/>
    <mergeCell ref="C8:C9"/>
  </mergeCells>
  <pageMargins left="0.98425196850393704" right="0.39370078740157483" top="0.39370078740157483" bottom="0.39370078740157483" header="0" footer="0.31496062992125984"/>
  <pageSetup paperSize="9" scale="75" orientation="landscape" r:id="rId1"/>
  <headerFooter>
    <oddFooter>&amp;C&amp;"Times New Roman,обычный"&amp;8Страница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свод по подпрограммам</vt:lpstr>
      <vt:lpstr>оценка эффективности</vt:lpstr>
      <vt:lpstr>Выполнение работ</vt:lpstr>
      <vt:lpstr>Финансирование таб.3</vt:lpstr>
      <vt:lpstr>Показатели таб.4</vt:lpstr>
      <vt:lpstr>пояснения таб. 5</vt:lpstr>
      <vt:lpstr>'Выполнение работ'!Заголовки_для_печати</vt:lpstr>
      <vt:lpstr>'Показатели таб.4'!Заголовки_для_печати</vt:lpstr>
      <vt:lpstr>'Финансирование таб.3'!Заголовки_для_печати</vt:lpstr>
      <vt:lpstr>'Выполнение работ'!Область_печати</vt:lpstr>
      <vt:lpstr>'Показатели таб.4'!Область_печати</vt:lpstr>
      <vt:lpstr>'пояснения таб. 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2016-02-29T12:53:16Z</cp:lastPrinted>
  <dcterms:created xsi:type="dcterms:W3CDTF">2011-05-17T05:04:33Z</dcterms:created>
  <dcterms:modified xsi:type="dcterms:W3CDTF">2016-03-03T10:12:57Z</dcterms:modified>
</cp:coreProperties>
</file>