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8" windowWidth="15576" windowHeight="11952" activeTab="1"/>
  </bookViews>
  <sheets>
    <sheet name="Титул" sheetId="1" r:id="rId1"/>
    <sheet name="финансирование мероприятий" sheetId="2" r:id="rId2"/>
    <sheet name="показатели табл.4" sheetId="8" r:id="rId3"/>
    <sheet name="табл 5" sheetId="9" r:id="rId4"/>
  </sheets>
  <definedNames>
    <definedName name="_xlnm.Print_Titles" localSheetId="1">'финансирование мероприятий'!$A:$D,'финансирование мероприятий'!$1:$4</definedName>
    <definedName name="_xlnm.Print_Area" localSheetId="2">'показатели табл.4'!$A$1:$K$53</definedName>
    <definedName name="_xlnm.Print_Area" localSheetId="0">Титул!$A$1:$J$44</definedName>
    <definedName name="_xlnm.Print_Area" localSheetId="1">'финансирование мероприятий'!$A$1:$AU$253</definedName>
  </definedNames>
  <calcPr calcId="124519"/>
</workbook>
</file>

<file path=xl/calcChain.xml><?xml version="1.0" encoding="utf-8"?>
<calcChain xmlns="http://schemas.openxmlformats.org/spreadsheetml/2006/main">
  <c r="AN179" i="2"/>
  <c r="AN168" s="1"/>
  <c r="AN209"/>
  <c r="G88"/>
  <c r="G87"/>
  <c r="G86"/>
  <c r="G31"/>
  <c r="G30"/>
  <c r="G29"/>
  <c r="G14"/>
  <c r="AN213"/>
  <c r="AN174"/>
  <c r="AE174"/>
  <c r="F174"/>
  <c r="AN101"/>
  <c r="AN102"/>
  <c r="AN95"/>
  <c r="AN96"/>
  <c r="F96" s="1"/>
  <c r="F95" s="1"/>
  <c r="G91"/>
  <c r="E135"/>
  <c r="AP20"/>
  <c r="X20"/>
  <c r="Y20"/>
  <c r="AG20"/>
  <c r="AH20"/>
  <c r="AK20"/>
  <c r="AJ20"/>
  <c r="AK203"/>
  <c r="AK202" s="1"/>
  <c r="AJ203"/>
  <c r="AK204"/>
  <c r="AK102"/>
  <c r="AK101" s="1"/>
  <c r="AK96"/>
  <c r="AK95" s="1"/>
  <c r="AK98"/>
  <c r="AQ213"/>
  <c r="AH204"/>
  <c r="AH202" s="1"/>
  <c r="AH206" s="1"/>
  <c r="AH207"/>
  <c r="AH213" s="1"/>
  <c r="AH208" s="1"/>
  <c r="AH178"/>
  <c r="AE8"/>
  <c r="G119"/>
  <c r="G116"/>
  <c r="AE206"/>
  <c r="AE204"/>
  <c r="AE202" s="1"/>
  <c r="AE203"/>
  <c r="AE179"/>
  <c r="AE207"/>
  <c r="AB83"/>
  <c r="AA181"/>
  <c r="AA213" s="1"/>
  <c r="AA180"/>
  <c r="AA179"/>
  <c r="AA178" s="1"/>
  <c r="AB213"/>
  <c r="AB203"/>
  <c r="AB207" s="1"/>
  <c r="AB206"/>
  <c r="AB202"/>
  <c r="AB204"/>
  <c r="AG213"/>
  <c r="AD213"/>
  <c r="X213"/>
  <c r="AK207" l="1"/>
  <c r="F177"/>
  <c r="X174"/>
  <c r="AA174"/>
  <c r="F207"/>
  <c r="F203"/>
  <c r="F202" s="1"/>
  <c r="AG203"/>
  <c r="AG202" s="1"/>
  <c r="AJ202"/>
  <c r="AD203"/>
  <c r="AD202" s="1"/>
  <c r="AA203"/>
  <c r="AA207" s="1"/>
  <c r="X203"/>
  <c r="X202" s="1"/>
  <c r="F205"/>
  <c r="F204" s="1"/>
  <c r="E205"/>
  <c r="E204" s="1"/>
  <c r="AG204"/>
  <c r="AA204"/>
  <c r="X204"/>
  <c r="AD204"/>
  <c r="AJ204"/>
  <c r="E177"/>
  <c r="E181" s="1"/>
  <c r="X179"/>
  <c r="X168" s="1"/>
  <c r="R165"/>
  <c r="AK206" l="1"/>
  <c r="AK213"/>
  <c r="F206"/>
  <c r="X207"/>
  <c r="X206" s="1"/>
  <c r="AJ207"/>
  <c r="AJ213" s="1"/>
  <c r="AG207"/>
  <c r="AD207"/>
  <c r="AD206" s="1"/>
  <c r="AA206"/>
  <c r="E203"/>
  <c r="E202" s="1"/>
  <c r="AA202"/>
  <c r="AQ181"/>
  <c r="AQ8" s="1"/>
  <c r="AP181"/>
  <c r="AP213" s="1"/>
  <c r="AP8" s="1"/>
  <c r="AN181"/>
  <c r="AN8" s="1"/>
  <c r="AM181"/>
  <c r="AM213" s="1"/>
  <c r="AM8" s="1"/>
  <c r="AQ180"/>
  <c r="AQ169" s="1"/>
  <c r="AP180"/>
  <c r="AP169" s="1"/>
  <c r="AN180"/>
  <c r="AN169" s="1"/>
  <c r="AM180"/>
  <c r="AM169" s="1"/>
  <c r="AQ179"/>
  <c r="AQ178" s="1"/>
  <c r="AP179"/>
  <c r="AP178" s="1"/>
  <c r="AM179"/>
  <c r="AM178" s="1"/>
  <c r="AK181"/>
  <c r="AJ181"/>
  <c r="AH181"/>
  <c r="AG181"/>
  <c r="AK180"/>
  <c r="AK169" s="1"/>
  <c r="AJ180"/>
  <c r="AJ169" s="1"/>
  <c r="AH180"/>
  <c r="AH169" s="1"/>
  <c r="AG180"/>
  <c r="AG169" s="1"/>
  <c r="AK179"/>
  <c r="AJ179"/>
  <c r="AH179"/>
  <c r="AG179"/>
  <c r="AE181"/>
  <c r="AD181"/>
  <c r="AD8" s="1"/>
  <c r="AB181"/>
  <c r="AE180"/>
  <c r="AD180"/>
  <c r="AD169" s="1"/>
  <c r="AB180"/>
  <c r="AB169" s="1"/>
  <c r="AA169"/>
  <c r="AE178"/>
  <c r="AD179"/>
  <c r="AD178" s="1"/>
  <c r="AB179"/>
  <c r="Y181"/>
  <c r="Y213" s="1"/>
  <c r="Y8" s="1"/>
  <c r="X181"/>
  <c r="X8" s="1"/>
  <c r="V181"/>
  <c r="V213" s="1"/>
  <c r="V8" s="1"/>
  <c r="U181"/>
  <c r="U213" s="1"/>
  <c r="U8" s="1"/>
  <c r="Y180"/>
  <c r="Y169" s="1"/>
  <c r="X180"/>
  <c r="X169" s="1"/>
  <c r="V180"/>
  <c r="V169" s="1"/>
  <c r="U180"/>
  <c r="U169" s="1"/>
  <c r="Y179"/>
  <c r="V179"/>
  <c r="U179"/>
  <c r="U168" s="1"/>
  <c r="S181"/>
  <c r="S213" s="1"/>
  <c r="S8" s="1"/>
  <c r="R181"/>
  <c r="R213" s="1"/>
  <c r="R8" s="1"/>
  <c r="P181"/>
  <c r="P213" s="1"/>
  <c r="P8" s="1"/>
  <c r="O181"/>
  <c r="S180"/>
  <c r="S169" s="1"/>
  <c r="R180"/>
  <c r="R169" s="1"/>
  <c r="P180"/>
  <c r="P169" s="1"/>
  <c r="O180"/>
  <c r="O169" s="1"/>
  <c r="S179"/>
  <c r="S178" s="1"/>
  <c r="R179"/>
  <c r="R178" s="1"/>
  <c r="P179"/>
  <c r="O179"/>
  <c r="O178" s="1"/>
  <c r="M181"/>
  <c r="L181"/>
  <c r="M180"/>
  <c r="M169" s="1"/>
  <c r="L180"/>
  <c r="L169" s="1"/>
  <c r="M179"/>
  <c r="M168" s="1"/>
  <c r="L179"/>
  <c r="L168" s="1"/>
  <c r="J181"/>
  <c r="J170" s="1"/>
  <c r="I181"/>
  <c r="J180"/>
  <c r="J169" s="1"/>
  <c r="I180"/>
  <c r="I169" s="1"/>
  <c r="J179"/>
  <c r="J168" s="1"/>
  <c r="I179"/>
  <c r="I168" s="1"/>
  <c r="F181"/>
  <c r="F213" s="1"/>
  <c r="G213" s="1"/>
  <c r="AQ166"/>
  <c r="AQ160" s="1"/>
  <c r="AP166"/>
  <c r="AP160" s="1"/>
  <c r="AN166"/>
  <c r="AN160" s="1"/>
  <c r="AM166"/>
  <c r="AM160" s="1"/>
  <c r="AQ165"/>
  <c r="AQ159" s="1"/>
  <c r="AQ158" s="1"/>
  <c r="AP165"/>
  <c r="AP159" s="1"/>
  <c r="AN165"/>
  <c r="AN159" s="1"/>
  <c r="AN158" s="1"/>
  <c r="AM165"/>
  <c r="AM159" s="1"/>
  <c r="AM158" s="1"/>
  <c r="AN164"/>
  <c r="AK166"/>
  <c r="AK160" s="1"/>
  <c r="AJ166"/>
  <c r="AJ160" s="1"/>
  <c r="AH166"/>
  <c r="AH160" s="1"/>
  <c r="AG166"/>
  <c r="AG160" s="1"/>
  <c r="AK165"/>
  <c r="AK159" s="1"/>
  <c r="AJ165"/>
  <c r="AH165"/>
  <c r="AH164" s="1"/>
  <c r="AG165"/>
  <c r="AG164" s="1"/>
  <c r="AE166"/>
  <c r="AE160" s="1"/>
  <c r="AD166"/>
  <c r="AD160" s="1"/>
  <c r="AB166"/>
  <c r="AA166"/>
  <c r="AA160" s="1"/>
  <c r="AE165"/>
  <c r="AD165"/>
  <c r="AD164" s="1"/>
  <c r="AB165"/>
  <c r="AB159" s="1"/>
  <c r="AA165"/>
  <c r="AA159" s="1"/>
  <c r="Y166"/>
  <c r="Y160" s="1"/>
  <c r="X166"/>
  <c r="X160" s="1"/>
  <c r="V166"/>
  <c r="V160" s="1"/>
  <c r="U166"/>
  <c r="U160" s="1"/>
  <c r="Y165"/>
  <c r="Y159" s="1"/>
  <c r="Y158" s="1"/>
  <c r="X165"/>
  <c r="X159" s="1"/>
  <c r="X158" s="1"/>
  <c r="V165"/>
  <c r="U165"/>
  <c r="U164" s="1"/>
  <c r="Y164"/>
  <c r="X164"/>
  <c r="S166"/>
  <c r="S160" s="1"/>
  <c r="R166"/>
  <c r="R160" s="1"/>
  <c r="P166"/>
  <c r="P160" s="1"/>
  <c r="O166"/>
  <c r="S165"/>
  <c r="P165"/>
  <c r="P159" s="1"/>
  <c r="O165"/>
  <c r="O159" s="1"/>
  <c r="M166"/>
  <c r="M160" s="1"/>
  <c r="L166"/>
  <c r="L160" s="1"/>
  <c r="M165"/>
  <c r="M159" s="1"/>
  <c r="M158" s="1"/>
  <c r="L165"/>
  <c r="L164" s="1"/>
  <c r="J166"/>
  <c r="J160" s="1"/>
  <c r="I166"/>
  <c r="I160" s="1"/>
  <c r="J165"/>
  <c r="I165"/>
  <c r="AQ157"/>
  <c r="AQ151" s="1"/>
  <c r="AP157"/>
  <c r="AP151" s="1"/>
  <c r="AN157"/>
  <c r="AN151" s="1"/>
  <c r="AM157"/>
  <c r="AM151" s="1"/>
  <c r="AQ156"/>
  <c r="AP156"/>
  <c r="AP150" s="1"/>
  <c r="AP149" s="1"/>
  <c r="AN156"/>
  <c r="AN150" s="1"/>
  <c r="AM156"/>
  <c r="AM150" s="1"/>
  <c r="AN155"/>
  <c r="AM155"/>
  <c r="AK157"/>
  <c r="AK151" s="1"/>
  <c r="AJ157"/>
  <c r="AJ151" s="1"/>
  <c r="AH157"/>
  <c r="AH151" s="1"/>
  <c r="AG157"/>
  <c r="AG151" s="1"/>
  <c r="AK156"/>
  <c r="AK150" s="1"/>
  <c r="AK149" s="1"/>
  <c r="AJ156"/>
  <c r="AJ150" s="1"/>
  <c r="AH156"/>
  <c r="AG156"/>
  <c r="AK155"/>
  <c r="AJ155"/>
  <c r="AE157"/>
  <c r="AE151" s="1"/>
  <c r="AD157"/>
  <c r="AD151" s="1"/>
  <c r="AB157"/>
  <c r="AB151" s="1"/>
  <c r="AA157"/>
  <c r="AA151" s="1"/>
  <c r="AE156"/>
  <c r="AE155" s="1"/>
  <c r="AD156"/>
  <c r="AB156"/>
  <c r="AB150" s="1"/>
  <c r="AA156"/>
  <c r="AA150" s="1"/>
  <c r="AB155"/>
  <c r="Y157"/>
  <c r="Y151" s="1"/>
  <c r="X157"/>
  <c r="X151" s="1"/>
  <c r="V157"/>
  <c r="V151" s="1"/>
  <c r="U157"/>
  <c r="U151" s="1"/>
  <c r="Y156"/>
  <c r="Y150" s="1"/>
  <c r="X156"/>
  <c r="X150" s="1"/>
  <c r="V156"/>
  <c r="U156"/>
  <c r="Y155"/>
  <c r="X155"/>
  <c r="S157"/>
  <c r="S151" s="1"/>
  <c r="R157"/>
  <c r="R151" s="1"/>
  <c r="P157"/>
  <c r="P151" s="1"/>
  <c r="O157"/>
  <c r="O151" s="1"/>
  <c r="S156"/>
  <c r="R156"/>
  <c r="P156"/>
  <c r="P150" s="1"/>
  <c r="P149" s="1"/>
  <c r="O156"/>
  <c r="P155"/>
  <c r="O155"/>
  <c r="M157"/>
  <c r="M151" s="1"/>
  <c r="L157"/>
  <c r="L151" s="1"/>
  <c r="M156"/>
  <c r="M155" s="1"/>
  <c r="L156"/>
  <c r="L150" s="1"/>
  <c r="J157"/>
  <c r="J151" s="1"/>
  <c r="I157"/>
  <c r="I151" s="1"/>
  <c r="J156"/>
  <c r="J150" s="1"/>
  <c r="J149" s="1"/>
  <c r="I156"/>
  <c r="I150" s="1"/>
  <c r="I149" s="1"/>
  <c r="F176"/>
  <c r="E176"/>
  <c r="F175"/>
  <c r="F179" s="1"/>
  <c r="F168" s="1"/>
  <c r="E175"/>
  <c r="AQ174"/>
  <c r="AP174"/>
  <c r="AM174"/>
  <c r="AK174"/>
  <c r="AJ174"/>
  <c r="AH174"/>
  <c r="AG174"/>
  <c r="AD174"/>
  <c r="AB174"/>
  <c r="Y174"/>
  <c r="V174"/>
  <c r="U174"/>
  <c r="S174"/>
  <c r="R174"/>
  <c r="P174"/>
  <c r="O174"/>
  <c r="M174"/>
  <c r="L174"/>
  <c r="J174"/>
  <c r="I174"/>
  <c r="F173"/>
  <c r="E173"/>
  <c r="F172"/>
  <c r="E172"/>
  <c r="E179" s="1"/>
  <c r="E168" s="1"/>
  <c r="AQ171"/>
  <c r="AP171"/>
  <c r="AN171"/>
  <c r="AM171"/>
  <c r="AK171"/>
  <c r="AJ171"/>
  <c r="AH171"/>
  <c r="AG171"/>
  <c r="AE171"/>
  <c r="AD171"/>
  <c r="AB171"/>
  <c r="AA171"/>
  <c r="Y171"/>
  <c r="X171"/>
  <c r="V171"/>
  <c r="U171"/>
  <c r="S171"/>
  <c r="R171"/>
  <c r="P171"/>
  <c r="O171"/>
  <c r="M171"/>
  <c r="L171"/>
  <c r="J171"/>
  <c r="I171"/>
  <c r="F163"/>
  <c r="F166" s="1"/>
  <c r="F160" s="1"/>
  <c r="E163"/>
  <c r="E166" s="1"/>
  <c r="E160" s="1"/>
  <c r="F162"/>
  <c r="F165" s="1"/>
  <c r="F159" s="1"/>
  <c r="E162"/>
  <c r="E165" s="1"/>
  <c r="AQ161"/>
  <c r="AP161"/>
  <c r="AN161"/>
  <c r="AM161"/>
  <c r="AK161"/>
  <c r="AJ161"/>
  <c r="AH161"/>
  <c r="AG161"/>
  <c r="AE161"/>
  <c r="AD161"/>
  <c r="AB161"/>
  <c r="AA161"/>
  <c r="Y161"/>
  <c r="X161"/>
  <c r="V161"/>
  <c r="U161"/>
  <c r="S161"/>
  <c r="R161"/>
  <c r="P161"/>
  <c r="O161"/>
  <c r="M161"/>
  <c r="L161"/>
  <c r="J161"/>
  <c r="I161"/>
  <c r="F154"/>
  <c r="F157" s="1"/>
  <c r="F151" s="1"/>
  <c r="E154"/>
  <c r="E157" s="1"/>
  <c r="E151" s="1"/>
  <c r="F153"/>
  <c r="F156" s="1"/>
  <c r="E153"/>
  <c r="E156" s="1"/>
  <c r="AQ152"/>
  <c r="AP152"/>
  <c r="AN152"/>
  <c r="AM152"/>
  <c r="AK152"/>
  <c r="AJ152"/>
  <c r="AH152"/>
  <c r="AG152"/>
  <c r="AE152"/>
  <c r="AD152"/>
  <c r="AB152"/>
  <c r="AA152"/>
  <c r="Y152"/>
  <c r="X152"/>
  <c r="V152"/>
  <c r="U152"/>
  <c r="S152"/>
  <c r="R152"/>
  <c r="P152"/>
  <c r="O152"/>
  <c r="M152"/>
  <c r="L152"/>
  <c r="J152"/>
  <c r="I152"/>
  <c r="E152" s="1"/>
  <c r="AQ148"/>
  <c r="AQ133" s="1"/>
  <c r="AP148"/>
  <c r="AP133" s="1"/>
  <c r="AN148"/>
  <c r="AM148"/>
  <c r="AM133" s="1"/>
  <c r="AQ147"/>
  <c r="AQ132" s="1"/>
  <c r="AP147"/>
  <c r="AP132" s="1"/>
  <c r="AN147"/>
  <c r="AN132" s="1"/>
  <c r="AM147"/>
  <c r="AM132" s="1"/>
  <c r="AQ146"/>
  <c r="AM146"/>
  <c r="AK148"/>
  <c r="AK133" s="1"/>
  <c r="AJ148"/>
  <c r="AJ133" s="1"/>
  <c r="AH148"/>
  <c r="AH133" s="1"/>
  <c r="AG148"/>
  <c r="AG133" s="1"/>
  <c r="AK147"/>
  <c r="AK132" s="1"/>
  <c r="AK131" s="1"/>
  <c r="AJ147"/>
  <c r="AJ146" s="1"/>
  <c r="AH147"/>
  <c r="AH146" s="1"/>
  <c r="AG147"/>
  <c r="AG146" s="1"/>
  <c r="AK146"/>
  <c r="AE148"/>
  <c r="AE133" s="1"/>
  <c r="AD148"/>
  <c r="AD133" s="1"/>
  <c r="AB148"/>
  <c r="AB133" s="1"/>
  <c r="AA148"/>
  <c r="AA133" s="1"/>
  <c r="AE147"/>
  <c r="AE132" s="1"/>
  <c r="AD147"/>
  <c r="AD132" s="1"/>
  <c r="AD131" s="1"/>
  <c r="AB147"/>
  <c r="AB132" s="1"/>
  <c r="AA147"/>
  <c r="AE146"/>
  <c r="AD146"/>
  <c r="AB146"/>
  <c r="AA146"/>
  <c r="Y148"/>
  <c r="Y133" s="1"/>
  <c r="X148"/>
  <c r="X133" s="1"/>
  <c r="V148"/>
  <c r="V133" s="1"/>
  <c r="U148"/>
  <c r="U133" s="1"/>
  <c r="Y147"/>
  <c r="Y146" s="1"/>
  <c r="X147"/>
  <c r="V147"/>
  <c r="V146" s="1"/>
  <c r="U147"/>
  <c r="S148"/>
  <c r="S133" s="1"/>
  <c r="R148"/>
  <c r="P148"/>
  <c r="P133" s="1"/>
  <c r="O148"/>
  <c r="O133" s="1"/>
  <c r="S147"/>
  <c r="R147"/>
  <c r="R132" s="1"/>
  <c r="P147"/>
  <c r="P132" s="1"/>
  <c r="O147"/>
  <c r="O132" s="1"/>
  <c r="M148"/>
  <c r="M133" s="1"/>
  <c r="L148"/>
  <c r="M147"/>
  <c r="M132" s="1"/>
  <c r="L147"/>
  <c r="L132" s="1"/>
  <c r="J148"/>
  <c r="J133" s="1"/>
  <c r="I148"/>
  <c r="I133" s="1"/>
  <c r="J147"/>
  <c r="I147"/>
  <c r="AQ143"/>
  <c r="AP143"/>
  <c r="AN143"/>
  <c r="AO143" s="1"/>
  <c r="AM143"/>
  <c r="AK143"/>
  <c r="AJ143"/>
  <c r="AH143"/>
  <c r="AI143" s="1"/>
  <c r="AG143"/>
  <c r="AE143"/>
  <c r="AF143" s="1"/>
  <c r="AD143"/>
  <c r="AB143"/>
  <c r="AC143" s="1"/>
  <c r="AA143"/>
  <c r="Y143"/>
  <c r="Z143" s="1"/>
  <c r="X143"/>
  <c r="V143"/>
  <c r="W143" s="1"/>
  <c r="U143"/>
  <c r="S143"/>
  <c r="T143" s="1"/>
  <c r="R143"/>
  <c r="P143"/>
  <c r="Q143" s="1"/>
  <c r="O143"/>
  <c r="M143"/>
  <c r="N143" s="1"/>
  <c r="L143"/>
  <c r="J143"/>
  <c r="I143"/>
  <c r="AQ140"/>
  <c r="AP140"/>
  <c r="AN140"/>
  <c r="AO140" s="1"/>
  <c r="AM140"/>
  <c r="AK140"/>
  <c r="AJ140"/>
  <c r="AH140"/>
  <c r="AI140" s="1"/>
  <c r="AG140"/>
  <c r="AE140"/>
  <c r="AD140"/>
  <c r="AB140"/>
  <c r="AC140" s="1"/>
  <c r="AA140"/>
  <c r="Y140"/>
  <c r="X140"/>
  <c r="V140"/>
  <c r="W140" s="1"/>
  <c r="U140"/>
  <c r="S140"/>
  <c r="T140" s="1"/>
  <c r="R140"/>
  <c r="P140"/>
  <c r="Q140" s="1"/>
  <c r="O140"/>
  <c r="M140"/>
  <c r="N140" s="1"/>
  <c r="L140"/>
  <c r="J140"/>
  <c r="I140"/>
  <c r="AQ137"/>
  <c r="AP137"/>
  <c r="AN137"/>
  <c r="AO137" s="1"/>
  <c r="AM137"/>
  <c r="AK137"/>
  <c r="AJ137"/>
  <c r="AH137"/>
  <c r="AG137"/>
  <c r="AE137"/>
  <c r="AD137"/>
  <c r="AB137"/>
  <c r="AA137"/>
  <c r="Y137"/>
  <c r="X137"/>
  <c r="V137"/>
  <c r="W137" s="1"/>
  <c r="U137"/>
  <c r="S137"/>
  <c r="R137"/>
  <c r="P137"/>
  <c r="O137"/>
  <c r="M137"/>
  <c r="L137"/>
  <c r="J137"/>
  <c r="K137" s="1"/>
  <c r="I137"/>
  <c r="AQ134"/>
  <c r="AP134"/>
  <c r="AN134"/>
  <c r="AO134" s="1"/>
  <c r="AM134"/>
  <c r="AK134"/>
  <c r="AJ134"/>
  <c r="AH134"/>
  <c r="AI134" s="1"/>
  <c r="AG134"/>
  <c r="AE134"/>
  <c r="AD134"/>
  <c r="AB134"/>
  <c r="AA134"/>
  <c r="Y134"/>
  <c r="X134"/>
  <c r="V134"/>
  <c r="U134"/>
  <c r="S134"/>
  <c r="R134"/>
  <c r="P134"/>
  <c r="O134"/>
  <c r="M134"/>
  <c r="N134" s="1"/>
  <c r="L134"/>
  <c r="J134"/>
  <c r="K134" s="1"/>
  <c r="I134"/>
  <c r="F145"/>
  <c r="E145"/>
  <c r="F144"/>
  <c r="E144"/>
  <c r="F143"/>
  <c r="G143" s="1"/>
  <c r="E143"/>
  <c r="F142"/>
  <c r="E142"/>
  <c r="F141"/>
  <c r="E141"/>
  <c r="F139"/>
  <c r="E139"/>
  <c r="F138"/>
  <c r="E138"/>
  <c r="F136"/>
  <c r="E136"/>
  <c r="F135"/>
  <c r="F147" s="1"/>
  <c r="E147"/>
  <c r="AQ130"/>
  <c r="AP130"/>
  <c r="AN130"/>
  <c r="AN106" s="1"/>
  <c r="AM130"/>
  <c r="AM106" s="1"/>
  <c r="AQ129"/>
  <c r="AP129"/>
  <c r="AN129"/>
  <c r="AM129"/>
  <c r="AM105" s="1"/>
  <c r="AQ128"/>
  <c r="AK130"/>
  <c r="AJ130"/>
  <c r="AJ210" s="1"/>
  <c r="AH130"/>
  <c r="AG130"/>
  <c r="AG106" s="1"/>
  <c r="AK129"/>
  <c r="AJ129"/>
  <c r="AH129"/>
  <c r="AG129"/>
  <c r="AE130"/>
  <c r="AD130"/>
  <c r="AB130"/>
  <c r="AA130"/>
  <c r="AA210" s="1"/>
  <c r="AE129"/>
  <c r="AE209" s="1"/>
  <c r="AD129"/>
  <c r="AB129"/>
  <c r="AA129"/>
  <c r="AB128"/>
  <c r="AA128"/>
  <c r="Y130"/>
  <c r="Y106" s="1"/>
  <c r="X130"/>
  <c r="V130"/>
  <c r="U130"/>
  <c r="U210" s="1"/>
  <c r="Y129"/>
  <c r="X129"/>
  <c r="V129"/>
  <c r="U129"/>
  <c r="U209" s="1"/>
  <c r="S130"/>
  <c r="R130"/>
  <c r="P130"/>
  <c r="O130"/>
  <c r="O106" s="1"/>
  <c r="S129"/>
  <c r="R129"/>
  <c r="P129"/>
  <c r="O129"/>
  <c r="S128"/>
  <c r="R128"/>
  <c r="M130"/>
  <c r="M106" s="1"/>
  <c r="L130"/>
  <c r="L106" s="1"/>
  <c r="M129"/>
  <c r="L129"/>
  <c r="J130"/>
  <c r="I130"/>
  <c r="I106" s="1"/>
  <c r="J129"/>
  <c r="J105" s="1"/>
  <c r="I129"/>
  <c r="F127"/>
  <c r="E127"/>
  <c r="F126"/>
  <c r="E126"/>
  <c r="AQ125"/>
  <c r="AP125"/>
  <c r="AN125"/>
  <c r="AM125"/>
  <c r="AK125"/>
  <c r="AJ125"/>
  <c r="AH125"/>
  <c r="AG125"/>
  <c r="AE125"/>
  <c r="AD125"/>
  <c r="AB125"/>
  <c r="AA125"/>
  <c r="Y125"/>
  <c r="X125"/>
  <c r="V125"/>
  <c r="U125"/>
  <c r="S125"/>
  <c r="R125"/>
  <c r="P125"/>
  <c r="O125"/>
  <c r="M125"/>
  <c r="L125"/>
  <c r="J125"/>
  <c r="I125"/>
  <c r="F124"/>
  <c r="E124"/>
  <c r="F123"/>
  <c r="E123"/>
  <c r="AQ122"/>
  <c r="AP122"/>
  <c r="AN122"/>
  <c r="AM122"/>
  <c r="AK122"/>
  <c r="AJ122"/>
  <c r="AH122"/>
  <c r="AG122"/>
  <c r="AE122"/>
  <c r="AD122"/>
  <c r="AB122"/>
  <c r="AA122"/>
  <c r="Y122"/>
  <c r="X122"/>
  <c r="V122"/>
  <c r="U122"/>
  <c r="S122"/>
  <c r="R122"/>
  <c r="P122"/>
  <c r="O122"/>
  <c r="M122"/>
  <c r="L122"/>
  <c r="J122"/>
  <c r="I122"/>
  <c r="F121"/>
  <c r="E121"/>
  <c r="F120"/>
  <c r="E120"/>
  <c r="AQ119"/>
  <c r="AP119"/>
  <c r="AN119"/>
  <c r="AM119"/>
  <c r="AK119"/>
  <c r="AJ119"/>
  <c r="AH119"/>
  <c r="AG119"/>
  <c r="AE119"/>
  <c r="AD119"/>
  <c r="AB119"/>
  <c r="AA119"/>
  <c r="Y119"/>
  <c r="X119"/>
  <c r="V119"/>
  <c r="U119"/>
  <c r="S119"/>
  <c r="R119"/>
  <c r="P119"/>
  <c r="O119"/>
  <c r="M119"/>
  <c r="L119"/>
  <c r="J119"/>
  <c r="I119"/>
  <c r="F118"/>
  <c r="E118"/>
  <c r="F117"/>
  <c r="E117"/>
  <c r="AQ116"/>
  <c r="AP116"/>
  <c r="AN116"/>
  <c r="AM116"/>
  <c r="AK116"/>
  <c r="AJ116"/>
  <c r="AH116"/>
  <c r="AG116"/>
  <c r="AE116"/>
  <c r="AD116"/>
  <c r="AB116"/>
  <c r="AA116"/>
  <c r="Y116"/>
  <c r="X116"/>
  <c r="V116"/>
  <c r="U116"/>
  <c r="S116"/>
  <c r="R116"/>
  <c r="P116"/>
  <c r="O116"/>
  <c r="M116"/>
  <c r="L116"/>
  <c r="J116"/>
  <c r="I116"/>
  <c r="F115"/>
  <c r="E115"/>
  <c r="F114"/>
  <c r="E114"/>
  <c r="AQ113"/>
  <c r="AP113"/>
  <c r="AN113"/>
  <c r="AM113"/>
  <c r="AK113"/>
  <c r="AJ113"/>
  <c r="AH113"/>
  <c r="AG113"/>
  <c r="AE113"/>
  <c r="AD113"/>
  <c r="AB113"/>
  <c r="AA113"/>
  <c r="Y113"/>
  <c r="X113"/>
  <c r="V113"/>
  <c r="U113"/>
  <c r="S113"/>
  <c r="R113"/>
  <c r="P113"/>
  <c r="O113"/>
  <c r="M113"/>
  <c r="L113"/>
  <c r="J113"/>
  <c r="I113"/>
  <c r="E113" s="1"/>
  <c r="F113"/>
  <c r="AQ110"/>
  <c r="AP110"/>
  <c r="AN110"/>
  <c r="AM110"/>
  <c r="AK110"/>
  <c r="AJ110"/>
  <c r="AH110"/>
  <c r="AG110"/>
  <c r="AE110"/>
  <c r="AD110"/>
  <c r="AB110"/>
  <c r="AA110"/>
  <c r="Y110"/>
  <c r="X110"/>
  <c r="V110"/>
  <c r="U110"/>
  <c r="S110"/>
  <c r="R110"/>
  <c r="P110"/>
  <c r="O110"/>
  <c r="M110"/>
  <c r="L110"/>
  <c r="J110"/>
  <c r="I110"/>
  <c r="E110" s="1"/>
  <c r="F112"/>
  <c r="E112"/>
  <c r="F111"/>
  <c r="E111"/>
  <c r="AQ107"/>
  <c r="AP107"/>
  <c r="AN107"/>
  <c r="AM107"/>
  <c r="AK107"/>
  <c r="AJ107"/>
  <c r="AH107"/>
  <c r="AG107"/>
  <c r="AE107"/>
  <c r="AD107"/>
  <c r="AB107"/>
  <c r="AA107"/>
  <c r="Y107"/>
  <c r="X107"/>
  <c r="V107"/>
  <c r="U107"/>
  <c r="S107"/>
  <c r="R107"/>
  <c r="P107"/>
  <c r="O107"/>
  <c r="M107"/>
  <c r="L107"/>
  <c r="J107"/>
  <c r="I107"/>
  <c r="F109"/>
  <c r="F130" s="1"/>
  <c r="F106" s="1"/>
  <c r="E109"/>
  <c r="F108"/>
  <c r="E108"/>
  <c r="AM102"/>
  <c r="AM209" s="1"/>
  <c r="AP102"/>
  <c r="AP101" s="1"/>
  <c r="AJ102"/>
  <c r="AJ101" s="1"/>
  <c r="F97"/>
  <c r="F103" s="1"/>
  <c r="E97"/>
  <c r="E103" s="1"/>
  <c r="F102"/>
  <c r="F101" s="1"/>
  <c r="AJ96"/>
  <c r="AJ95" s="1"/>
  <c r="AM96"/>
  <c r="AM95" s="1"/>
  <c r="AP95"/>
  <c r="AP96"/>
  <c r="E98"/>
  <c r="AP98"/>
  <c r="AM98"/>
  <c r="AJ98"/>
  <c r="F100"/>
  <c r="E100"/>
  <c r="F99"/>
  <c r="E99"/>
  <c r="AA23"/>
  <c r="AJ23"/>
  <c r="I27"/>
  <c r="J27"/>
  <c r="L27"/>
  <c r="M27"/>
  <c r="M15" s="1"/>
  <c r="O27"/>
  <c r="O15" s="1"/>
  <c r="O14" s="1"/>
  <c r="P27"/>
  <c r="R27"/>
  <c r="S27"/>
  <c r="S15" s="1"/>
  <c r="U27"/>
  <c r="V27"/>
  <c r="X27"/>
  <c r="Y27"/>
  <c r="Y15" s="1"/>
  <c r="AA27"/>
  <c r="AA15" s="1"/>
  <c r="AA14" s="1"/>
  <c r="AB27"/>
  <c r="AD27"/>
  <c r="AE27"/>
  <c r="AG27"/>
  <c r="AH27"/>
  <c r="AJ27"/>
  <c r="AK27"/>
  <c r="AK15" s="1"/>
  <c r="AM27"/>
  <c r="AM15" s="1"/>
  <c r="AM14" s="1"/>
  <c r="AN27"/>
  <c r="AP27"/>
  <c r="AQ27"/>
  <c r="I28"/>
  <c r="E28" s="1"/>
  <c r="E16" s="1"/>
  <c r="J28"/>
  <c r="L28"/>
  <c r="L16" s="1"/>
  <c r="M28"/>
  <c r="O28"/>
  <c r="O16" s="1"/>
  <c r="P28"/>
  <c r="R28"/>
  <c r="R16" s="1"/>
  <c r="S28"/>
  <c r="U28"/>
  <c r="V28"/>
  <c r="X28"/>
  <c r="X16" s="1"/>
  <c r="Y28"/>
  <c r="AA28"/>
  <c r="AA16" s="1"/>
  <c r="AB28"/>
  <c r="AD28"/>
  <c r="AD16" s="1"/>
  <c r="AE28"/>
  <c r="AE16" s="1"/>
  <c r="AG28"/>
  <c r="AG16" s="1"/>
  <c r="AH28"/>
  <c r="AH16" s="1"/>
  <c r="AJ28"/>
  <c r="AK28"/>
  <c r="AM28"/>
  <c r="AM16" s="1"/>
  <c r="AN28"/>
  <c r="AP28"/>
  <c r="AP16" s="1"/>
  <c r="AQ28"/>
  <c r="AQ16" s="1"/>
  <c r="J52"/>
  <c r="J31" s="1"/>
  <c r="I52"/>
  <c r="J51"/>
  <c r="I51"/>
  <c r="I30" s="1"/>
  <c r="P52"/>
  <c r="P31" s="1"/>
  <c r="O52"/>
  <c r="O88" s="1"/>
  <c r="P51"/>
  <c r="P50" s="1"/>
  <c r="O51"/>
  <c r="O50" s="1"/>
  <c r="V52"/>
  <c r="V31" s="1"/>
  <c r="U52"/>
  <c r="U31" s="1"/>
  <c r="V51"/>
  <c r="V30" s="1"/>
  <c r="U51"/>
  <c r="V50"/>
  <c r="U50"/>
  <c r="AB52"/>
  <c r="AB31" s="1"/>
  <c r="AA52"/>
  <c r="AA31" s="1"/>
  <c r="AB51"/>
  <c r="AB30" s="1"/>
  <c r="AA51"/>
  <c r="AA30" s="1"/>
  <c r="AA50"/>
  <c r="AH52"/>
  <c r="AH31" s="1"/>
  <c r="AG52"/>
  <c r="AH51"/>
  <c r="AG51"/>
  <c r="AG87" s="1"/>
  <c r="AN52"/>
  <c r="AN31" s="1"/>
  <c r="AM52"/>
  <c r="AM88" s="1"/>
  <c r="AN51"/>
  <c r="AN30" s="1"/>
  <c r="AM51"/>
  <c r="AM87" s="1"/>
  <c r="AN50"/>
  <c r="AQ52"/>
  <c r="AQ31" s="1"/>
  <c r="AP52"/>
  <c r="AP88" s="1"/>
  <c r="AQ51"/>
  <c r="AQ30" s="1"/>
  <c r="AP51"/>
  <c r="AP87" s="1"/>
  <c r="AK52"/>
  <c r="AJ52"/>
  <c r="AJ88" s="1"/>
  <c r="AK51"/>
  <c r="AK87" s="1"/>
  <c r="AK90" s="1"/>
  <c r="AJ51"/>
  <c r="AJ87" s="1"/>
  <c r="AE52"/>
  <c r="AE31" s="1"/>
  <c r="AD52"/>
  <c r="AD88" s="1"/>
  <c r="AE51"/>
  <c r="AD51"/>
  <c r="AD30" s="1"/>
  <c r="Y52"/>
  <c r="Y31" s="1"/>
  <c r="X52"/>
  <c r="Y51"/>
  <c r="Y50" s="1"/>
  <c r="X51"/>
  <c r="S52"/>
  <c r="S31" s="1"/>
  <c r="R52"/>
  <c r="R31" s="1"/>
  <c r="S51"/>
  <c r="S30" s="1"/>
  <c r="S29" s="1"/>
  <c r="R51"/>
  <c r="R30" s="1"/>
  <c r="S50"/>
  <c r="R50"/>
  <c r="M52"/>
  <c r="M51"/>
  <c r="M30" s="1"/>
  <c r="AQ32"/>
  <c r="AP32"/>
  <c r="AN32"/>
  <c r="AM32"/>
  <c r="AK32"/>
  <c r="AJ32"/>
  <c r="AH32"/>
  <c r="AG32"/>
  <c r="AE32"/>
  <c r="AD32"/>
  <c r="AB32"/>
  <c r="AA32"/>
  <c r="Y32"/>
  <c r="X32"/>
  <c r="V32"/>
  <c r="U32"/>
  <c r="S32"/>
  <c r="R32"/>
  <c r="P32"/>
  <c r="O32"/>
  <c r="M32"/>
  <c r="L32"/>
  <c r="AQ35"/>
  <c r="AP35"/>
  <c r="AN35"/>
  <c r="AM35"/>
  <c r="AK35"/>
  <c r="AJ35"/>
  <c r="AH35"/>
  <c r="AG35"/>
  <c r="AE35"/>
  <c r="AD35"/>
  <c r="AB35"/>
  <c r="AA35"/>
  <c r="Y35"/>
  <c r="X35"/>
  <c r="V35"/>
  <c r="U35"/>
  <c r="S35"/>
  <c r="R35"/>
  <c r="P35"/>
  <c r="O35"/>
  <c r="M35"/>
  <c r="L35"/>
  <c r="AQ38"/>
  <c r="AP38"/>
  <c r="AN38"/>
  <c r="AM38"/>
  <c r="AK38"/>
  <c r="AJ38"/>
  <c r="AH38"/>
  <c r="AG38"/>
  <c r="AE38"/>
  <c r="AD38"/>
  <c r="AB38"/>
  <c r="AA38"/>
  <c r="Y38"/>
  <c r="X38"/>
  <c r="V38"/>
  <c r="U38"/>
  <c r="S38"/>
  <c r="R38"/>
  <c r="P38"/>
  <c r="O38"/>
  <c r="M38"/>
  <c r="L38"/>
  <c r="AQ41"/>
  <c r="AP41"/>
  <c r="AN41"/>
  <c r="AM41"/>
  <c r="AK41"/>
  <c r="AJ41"/>
  <c r="AH41"/>
  <c r="AG41"/>
  <c r="AE41"/>
  <c r="AD41"/>
  <c r="AB41"/>
  <c r="AA41"/>
  <c r="Y41"/>
  <c r="X41"/>
  <c r="V41"/>
  <c r="U41"/>
  <c r="S41"/>
  <c r="R41"/>
  <c r="P41"/>
  <c r="O41"/>
  <c r="M41"/>
  <c r="L41"/>
  <c r="AQ44"/>
  <c r="AP44"/>
  <c r="AN44"/>
  <c r="AM44"/>
  <c r="AK44"/>
  <c r="AJ44"/>
  <c r="AH44"/>
  <c r="AG44"/>
  <c r="AE44"/>
  <c r="AD44"/>
  <c r="AB44"/>
  <c r="AA44"/>
  <c r="Y44"/>
  <c r="X44"/>
  <c r="V44"/>
  <c r="U44"/>
  <c r="S44"/>
  <c r="R44"/>
  <c r="P44"/>
  <c r="O44"/>
  <c r="M44"/>
  <c r="L44"/>
  <c r="AQ47"/>
  <c r="AP47"/>
  <c r="AN47"/>
  <c r="AM47"/>
  <c r="AK47"/>
  <c r="AJ47"/>
  <c r="AH47"/>
  <c r="AG47"/>
  <c r="AE47"/>
  <c r="AD47"/>
  <c r="AB47"/>
  <c r="AA47"/>
  <c r="Y47"/>
  <c r="X47"/>
  <c r="V47"/>
  <c r="U47"/>
  <c r="S47"/>
  <c r="R47"/>
  <c r="P47"/>
  <c r="O47"/>
  <c r="M47"/>
  <c r="L47"/>
  <c r="AQ53"/>
  <c r="AP53"/>
  <c r="AN53"/>
  <c r="AM53"/>
  <c r="AK53"/>
  <c r="AJ53"/>
  <c r="AH53"/>
  <c r="AG53"/>
  <c r="AE53"/>
  <c r="AD53"/>
  <c r="AB53"/>
  <c r="AA53"/>
  <c r="Y53"/>
  <c r="X53"/>
  <c r="V53"/>
  <c r="U53"/>
  <c r="S53"/>
  <c r="R53"/>
  <c r="P53"/>
  <c r="O53"/>
  <c r="M53"/>
  <c r="L53"/>
  <c r="AQ59"/>
  <c r="AP59"/>
  <c r="AN59"/>
  <c r="AM59"/>
  <c r="AK59"/>
  <c r="AJ59"/>
  <c r="AH59"/>
  <c r="AG59"/>
  <c r="AE59"/>
  <c r="AD59"/>
  <c r="AB59"/>
  <c r="AA59"/>
  <c r="Y59"/>
  <c r="X59"/>
  <c r="V59"/>
  <c r="U59"/>
  <c r="S59"/>
  <c r="R59"/>
  <c r="P59"/>
  <c r="O59"/>
  <c r="M59"/>
  <c r="L59"/>
  <c r="AQ62"/>
  <c r="AP62"/>
  <c r="AN62"/>
  <c r="AM62"/>
  <c r="AK62"/>
  <c r="AJ62"/>
  <c r="AH62"/>
  <c r="AG62"/>
  <c r="AE62"/>
  <c r="AD62"/>
  <c r="AB62"/>
  <c r="AA62"/>
  <c r="Y62"/>
  <c r="X62"/>
  <c r="V62"/>
  <c r="U62"/>
  <c r="S62"/>
  <c r="R62"/>
  <c r="P62"/>
  <c r="O62"/>
  <c r="M62"/>
  <c r="L62"/>
  <c r="AQ65"/>
  <c r="AP65"/>
  <c r="AN65"/>
  <c r="AM65"/>
  <c r="AK65"/>
  <c r="AJ65"/>
  <c r="AH65"/>
  <c r="AG65"/>
  <c r="AE65"/>
  <c r="AD65"/>
  <c r="AB65"/>
  <c r="AA65"/>
  <c r="Y65"/>
  <c r="X65"/>
  <c r="V65"/>
  <c r="U65"/>
  <c r="S65"/>
  <c r="R65"/>
  <c r="P65"/>
  <c r="O65"/>
  <c r="M65"/>
  <c r="L65"/>
  <c r="AQ68"/>
  <c r="AP68"/>
  <c r="AN68"/>
  <c r="AM68"/>
  <c r="AK68"/>
  <c r="AJ68"/>
  <c r="AH68"/>
  <c r="AG68"/>
  <c r="AE68"/>
  <c r="AD68"/>
  <c r="AB68"/>
  <c r="AA68"/>
  <c r="Y68"/>
  <c r="X68"/>
  <c r="V68"/>
  <c r="U68"/>
  <c r="S68"/>
  <c r="R68"/>
  <c r="P68"/>
  <c r="O68"/>
  <c r="M68"/>
  <c r="L68"/>
  <c r="AQ71"/>
  <c r="AP71"/>
  <c r="AN71"/>
  <c r="AM71"/>
  <c r="AK71"/>
  <c r="AJ71"/>
  <c r="AH71"/>
  <c r="AG71"/>
  <c r="AE71"/>
  <c r="AD71"/>
  <c r="AB71"/>
  <c r="AA71"/>
  <c r="Y71"/>
  <c r="X71"/>
  <c r="V71"/>
  <c r="U71"/>
  <c r="S71"/>
  <c r="R71"/>
  <c r="P71"/>
  <c r="O71"/>
  <c r="M71"/>
  <c r="L71"/>
  <c r="AQ74"/>
  <c r="AP74"/>
  <c r="AN74"/>
  <c r="AM74"/>
  <c r="AK74"/>
  <c r="AJ74"/>
  <c r="AH74"/>
  <c r="AG74"/>
  <c r="AE74"/>
  <c r="AD74"/>
  <c r="AB74"/>
  <c r="AA74"/>
  <c r="Y74"/>
  <c r="X74"/>
  <c r="V74"/>
  <c r="U74"/>
  <c r="S74"/>
  <c r="R74"/>
  <c r="P74"/>
  <c r="O74"/>
  <c r="M74"/>
  <c r="L74"/>
  <c r="AQ80"/>
  <c r="AP80"/>
  <c r="AN80"/>
  <c r="AM80"/>
  <c r="AK80"/>
  <c r="AJ80"/>
  <c r="AH80"/>
  <c r="AG80"/>
  <c r="AE80"/>
  <c r="AD80"/>
  <c r="AB80"/>
  <c r="AA80"/>
  <c r="Y80"/>
  <c r="X80"/>
  <c r="V80"/>
  <c r="U80"/>
  <c r="S80"/>
  <c r="R80"/>
  <c r="P80"/>
  <c r="O80"/>
  <c r="M80"/>
  <c r="AM83"/>
  <c r="AD83"/>
  <c r="U83"/>
  <c r="AQ87"/>
  <c r="AN88"/>
  <c r="AN91" s="1"/>
  <c r="AN87"/>
  <c r="AN90" s="1"/>
  <c r="AN86"/>
  <c r="AH88"/>
  <c r="AH91" s="1"/>
  <c r="AH87"/>
  <c r="AH90" s="1"/>
  <c r="AE88"/>
  <c r="AE91" s="1"/>
  <c r="AA88"/>
  <c r="AA87"/>
  <c r="Y88"/>
  <c r="V88"/>
  <c r="U88"/>
  <c r="V87"/>
  <c r="V90" s="1"/>
  <c r="S88"/>
  <c r="R88"/>
  <c r="S87"/>
  <c r="S90" s="1"/>
  <c r="P88"/>
  <c r="P91" s="1"/>
  <c r="J87"/>
  <c r="J90" s="1"/>
  <c r="I87"/>
  <c r="L51"/>
  <c r="L30" s="1"/>
  <c r="L52"/>
  <c r="L80"/>
  <c r="L83"/>
  <c r="F85"/>
  <c r="E85"/>
  <c r="F84"/>
  <c r="E84"/>
  <c r="E83"/>
  <c r="F82"/>
  <c r="E82"/>
  <c r="F81"/>
  <c r="E81"/>
  <c r="E80" s="1"/>
  <c r="F76"/>
  <c r="E76"/>
  <c r="F75"/>
  <c r="F74" s="1"/>
  <c r="E75"/>
  <c r="E74" s="1"/>
  <c r="F73"/>
  <c r="E73"/>
  <c r="F72"/>
  <c r="F71" s="1"/>
  <c r="E72"/>
  <c r="F70"/>
  <c r="E70"/>
  <c r="F69"/>
  <c r="E69"/>
  <c r="E68" s="1"/>
  <c r="F67"/>
  <c r="E67"/>
  <c r="F66"/>
  <c r="F65" s="1"/>
  <c r="E66"/>
  <c r="F64"/>
  <c r="E64"/>
  <c r="F63"/>
  <c r="E63"/>
  <c r="F61"/>
  <c r="E61"/>
  <c r="F60"/>
  <c r="E60"/>
  <c r="F55"/>
  <c r="E55"/>
  <c r="F54"/>
  <c r="F53" s="1"/>
  <c r="E54"/>
  <c r="F49"/>
  <c r="E49"/>
  <c r="F48"/>
  <c r="F47" s="1"/>
  <c r="E48"/>
  <c r="F46"/>
  <c r="E46"/>
  <c r="F45"/>
  <c r="F44" s="1"/>
  <c r="E45"/>
  <c r="F43"/>
  <c r="E43"/>
  <c r="F42"/>
  <c r="E42"/>
  <c r="F40"/>
  <c r="E40"/>
  <c r="F39"/>
  <c r="E39"/>
  <c r="F37"/>
  <c r="E37"/>
  <c r="F36"/>
  <c r="F87" s="1"/>
  <c r="E36"/>
  <c r="F34"/>
  <c r="F33"/>
  <c r="F32" s="1"/>
  <c r="E33"/>
  <c r="E34"/>
  <c r="AP15"/>
  <c r="AN16"/>
  <c r="AN15"/>
  <c r="AN14" s="1"/>
  <c r="AK16"/>
  <c r="AK14" s="1"/>
  <c r="AD15"/>
  <c r="AB16"/>
  <c r="AB15"/>
  <c r="Y16"/>
  <c r="Y14" s="1"/>
  <c r="V16"/>
  <c r="U16"/>
  <c r="R15"/>
  <c r="P16"/>
  <c r="P15"/>
  <c r="P14" s="1"/>
  <c r="M16"/>
  <c r="M14" s="1"/>
  <c r="J16"/>
  <c r="I16"/>
  <c r="F25"/>
  <c r="F24"/>
  <c r="F22"/>
  <c r="F21"/>
  <c r="F19"/>
  <c r="F18"/>
  <c r="F23"/>
  <c r="AQ17"/>
  <c r="AP17"/>
  <c r="AN17"/>
  <c r="AM17"/>
  <c r="AK17"/>
  <c r="AJ17"/>
  <c r="AH17"/>
  <c r="AG17"/>
  <c r="AE17"/>
  <c r="AD17"/>
  <c r="AB17"/>
  <c r="AA17"/>
  <c r="Y17"/>
  <c r="X17"/>
  <c r="V17"/>
  <c r="U17"/>
  <c r="S17"/>
  <c r="R17"/>
  <c r="P17"/>
  <c r="O17"/>
  <c r="M17"/>
  <c r="L17"/>
  <c r="J17"/>
  <c r="I17"/>
  <c r="E25"/>
  <c r="E24"/>
  <c r="E22"/>
  <c r="E21"/>
  <c r="E18"/>
  <c r="E19"/>
  <c r="E183"/>
  <c r="F183"/>
  <c r="G183"/>
  <c r="I183"/>
  <c r="K183" s="1"/>
  <c r="J183"/>
  <c r="L183"/>
  <c r="M183"/>
  <c r="O183"/>
  <c r="P183"/>
  <c r="Q183"/>
  <c r="R183"/>
  <c r="S183"/>
  <c r="U183"/>
  <c r="W183" s="1"/>
  <c r="V183"/>
  <c r="X183"/>
  <c r="Y183"/>
  <c r="Z183"/>
  <c r="AA183"/>
  <c r="AC183" s="1"/>
  <c r="AB183"/>
  <c r="AD183"/>
  <c r="AE183"/>
  <c r="AF183"/>
  <c r="AG183"/>
  <c r="AH183"/>
  <c r="AI183"/>
  <c r="AJ183"/>
  <c r="AK183"/>
  <c r="AM183"/>
  <c r="AN183"/>
  <c r="AO183"/>
  <c r="AP183"/>
  <c r="AQ183"/>
  <c r="I184"/>
  <c r="K184" s="1"/>
  <c r="J184"/>
  <c r="L184"/>
  <c r="M184"/>
  <c r="N184"/>
  <c r="O184"/>
  <c r="P184"/>
  <c r="Q184"/>
  <c r="R184"/>
  <c r="T184" s="1"/>
  <c r="S184"/>
  <c r="V184"/>
  <c r="AB184"/>
  <c r="AD184"/>
  <c r="AE184"/>
  <c r="AF184"/>
  <c r="AH184"/>
  <c r="AJ184"/>
  <c r="AK184"/>
  <c r="AL184"/>
  <c r="AM184"/>
  <c r="AO184" s="1"/>
  <c r="AP184"/>
  <c r="AQ184"/>
  <c r="E185"/>
  <c r="F185"/>
  <c r="I185"/>
  <c r="J185"/>
  <c r="L185"/>
  <c r="M185"/>
  <c r="O185"/>
  <c r="P185"/>
  <c r="R185"/>
  <c r="S185"/>
  <c r="U185"/>
  <c r="V185"/>
  <c r="X185"/>
  <c r="Y185"/>
  <c r="AA185"/>
  <c r="AB185"/>
  <c r="AD185"/>
  <c r="AE185"/>
  <c r="AG185"/>
  <c r="AH185"/>
  <c r="AJ185"/>
  <c r="AK185"/>
  <c r="AM185"/>
  <c r="AN185"/>
  <c r="AP185"/>
  <c r="AQ185"/>
  <c r="E186"/>
  <c r="F186"/>
  <c r="I186"/>
  <c r="J186"/>
  <c r="L186"/>
  <c r="M186"/>
  <c r="O186"/>
  <c r="P186"/>
  <c r="R186"/>
  <c r="S186"/>
  <c r="U186"/>
  <c r="V186"/>
  <c r="X186"/>
  <c r="Y186"/>
  <c r="AA186"/>
  <c r="AB186"/>
  <c r="AD186"/>
  <c r="AE186"/>
  <c r="AG186"/>
  <c r="AH186"/>
  <c r="AJ186"/>
  <c r="AK186"/>
  <c r="AM186"/>
  <c r="AN186"/>
  <c r="AP186"/>
  <c r="AQ186"/>
  <c r="I187"/>
  <c r="J187"/>
  <c r="K187"/>
  <c r="L187"/>
  <c r="N187" s="1"/>
  <c r="M187"/>
  <c r="O187"/>
  <c r="P187"/>
  <c r="Q187"/>
  <c r="R187"/>
  <c r="T187" s="1"/>
  <c r="S187"/>
  <c r="U187"/>
  <c r="W187" s="1"/>
  <c r="V187"/>
  <c r="X187"/>
  <c r="Z187" s="1"/>
  <c r="Y187"/>
  <c r="AA187"/>
  <c r="AC187" s="1"/>
  <c r="AB187"/>
  <c r="AD187"/>
  <c r="AE187"/>
  <c r="AF187"/>
  <c r="AG187"/>
  <c r="AI187" s="1"/>
  <c r="AH187"/>
  <c r="AJ187"/>
  <c r="AL187" s="1"/>
  <c r="AK187"/>
  <c r="AM187"/>
  <c r="AN187"/>
  <c r="AO187"/>
  <c r="AP187"/>
  <c r="AQ187"/>
  <c r="E188"/>
  <c r="F188"/>
  <c r="K188"/>
  <c r="N188"/>
  <c r="Q188"/>
  <c r="T188"/>
  <c r="W188"/>
  <c r="Z188"/>
  <c r="AC188"/>
  <c r="AF188"/>
  <c r="AI188"/>
  <c r="AL188"/>
  <c r="AO188"/>
  <c r="E189"/>
  <c r="F189"/>
  <c r="K189"/>
  <c r="N189"/>
  <c r="Q189"/>
  <c r="T189"/>
  <c r="W189"/>
  <c r="H190"/>
  <c r="I192"/>
  <c r="K192" s="1"/>
  <c r="J192"/>
  <c r="L192"/>
  <c r="N192" s="1"/>
  <c r="M192"/>
  <c r="O192"/>
  <c r="P192"/>
  <c r="Q192"/>
  <c r="R192"/>
  <c r="S192"/>
  <c r="T192"/>
  <c r="U192"/>
  <c r="W192" s="1"/>
  <c r="V192"/>
  <c r="X192"/>
  <c r="Z192" s="1"/>
  <c r="Y192"/>
  <c r="AA192"/>
  <c r="AB192"/>
  <c r="AC192"/>
  <c r="AD192"/>
  <c r="AE192"/>
  <c r="AF192"/>
  <c r="AG192"/>
  <c r="AI192" s="1"/>
  <c r="AH192"/>
  <c r="AJ192"/>
  <c r="AL192" s="1"/>
  <c r="AK192"/>
  <c r="AM192"/>
  <c r="AN192"/>
  <c r="AO192"/>
  <c r="AP192"/>
  <c r="AQ192"/>
  <c r="E193"/>
  <c r="F193"/>
  <c r="K193"/>
  <c r="N193"/>
  <c r="Q193"/>
  <c r="T193"/>
  <c r="W193"/>
  <c r="Z193"/>
  <c r="AC193"/>
  <c r="AF193"/>
  <c r="AI193"/>
  <c r="AL193"/>
  <c r="AO193"/>
  <c r="E194"/>
  <c r="F194"/>
  <c r="G194"/>
  <c r="K194"/>
  <c r="N194"/>
  <c r="Q194"/>
  <c r="T194"/>
  <c r="W194"/>
  <c r="Z194"/>
  <c r="AC194"/>
  <c r="AF194"/>
  <c r="AI194"/>
  <c r="AL194"/>
  <c r="AO194"/>
  <c r="E195"/>
  <c r="F195"/>
  <c r="G195"/>
  <c r="I197"/>
  <c r="J197"/>
  <c r="L197"/>
  <c r="M197"/>
  <c r="O197"/>
  <c r="P197"/>
  <c r="R197"/>
  <c r="S197"/>
  <c r="V197"/>
  <c r="AB197"/>
  <c r="AD197"/>
  <c r="AE197"/>
  <c r="AH197"/>
  <c r="AJ197"/>
  <c r="AK197"/>
  <c r="AM197"/>
  <c r="U199"/>
  <c r="U184" s="1"/>
  <c r="W184" s="1"/>
  <c r="X199"/>
  <c r="X184" s="1"/>
  <c r="Z184" s="1"/>
  <c r="Y199"/>
  <c r="Y197" s="1"/>
  <c r="AA199"/>
  <c r="AA184" s="1"/>
  <c r="AC184" s="1"/>
  <c r="AG199"/>
  <c r="AG184" s="1"/>
  <c r="AI184" s="1"/>
  <c r="AN199"/>
  <c r="AN184" s="1"/>
  <c r="AP199"/>
  <c r="AP197" s="1"/>
  <c r="AQ199"/>
  <c r="AQ197" s="1"/>
  <c r="G200"/>
  <c r="H200"/>
  <c r="AK105" l="1"/>
  <c r="AK209"/>
  <c r="AE213"/>
  <c r="AE169"/>
  <c r="AE210"/>
  <c r="AI137"/>
  <c r="AC137"/>
  <c r="AJ105"/>
  <c r="AJ209"/>
  <c r="AG105"/>
  <c r="AG209"/>
  <c r="AD105"/>
  <c r="AD209"/>
  <c r="AA105"/>
  <c r="AA209"/>
  <c r="X105"/>
  <c r="X209"/>
  <c r="R14"/>
  <c r="AQ50"/>
  <c r="J88"/>
  <c r="AB87"/>
  <c r="AB90" s="1"/>
  <c r="AQ88"/>
  <c r="AP90"/>
  <c r="O91"/>
  <c r="AC110"/>
  <c r="G113"/>
  <c r="Q113"/>
  <c r="AC113"/>
  <c r="AO113"/>
  <c r="AR113"/>
  <c r="W116"/>
  <c r="AI116"/>
  <c r="Q119"/>
  <c r="AC119"/>
  <c r="AO119"/>
  <c r="Q122"/>
  <c r="T122"/>
  <c r="W122"/>
  <c r="AC122"/>
  <c r="AI122"/>
  <c r="AO122"/>
  <c r="K125"/>
  <c r="W125"/>
  <c r="S210"/>
  <c r="V210"/>
  <c r="AB210"/>
  <c r="AH209"/>
  <c r="AH210"/>
  <c r="AH7" s="1"/>
  <c r="AP210"/>
  <c r="N171"/>
  <c r="W171"/>
  <c r="AI171"/>
  <c r="Q174"/>
  <c r="W174"/>
  <c r="AI174"/>
  <c r="AO174"/>
  <c r="P164"/>
  <c r="AM164"/>
  <c r="AP164"/>
  <c r="V178"/>
  <c r="E207"/>
  <c r="X146"/>
  <c r="AC174"/>
  <c r="AJ206"/>
  <c r="AG206"/>
  <c r="H195"/>
  <c r="W17"/>
  <c r="Z17"/>
  <c r="AC17"/>
  <c r="K107"/>
  <c r="N107"/>
  <c r="AR143"/>
  <c r="AF146"/>
  <c r="AI125"/>
  <c r="O164"/>
  <c r="S105"/>
  <c r="S209"/>
  <c r="V105"/>
  <c r="V209"/>
  <c r="Y105"/>
  <c r="Y209"/>
  <c r="AB105"/>
  <c r="AB209"/>
  <c r="AE105"/>
  <c r="F199"/>
  <c r="F197" s="1"/>
  <c r="AP182"/>
  <c r="R182"/>
  <c r="T182" s="1"/>
  <c r="P182"/>
  <c r="K17"/>
  <c r="N17"/>
  <c r="Q17"/>
  <c r="T17"/>
  <c r="AF17"/>
  <c r="AI17"/>
  <c r="G22"/>
  <c r="E47"/>
  <c r="E52"/>
  <c r="E65"/>
  <c r="F51"/>
  <c r="AA86"/>
  <c r="AJ50"/>
  <c r="F28"/>
  <c r="AQ90"/>
  <c r="F27"/>
  <c r="AD31"/>
  <c r="AD29" s="1"/>
  <c r="AJ30"/>
  <c r="AM31"/>
  <c r="AO107"/>
  <c r="K110"/>
  <c r="T110"/>
  <c r="W110"/>
  <c r="AF110"/>
  <c r="AI110"/>
  <c r="AR110"/>
  <c r="N113"/>
  <c r="Z113"/>
  <c r="AL113"/>
  <c r="T119"/>
  <c r="AF119"/>
  <c r="AR119"/>
  <c r="Z122"/>
  <c r="AL122"/>
  <c r="V106"/>
  <c r="AA106"/>
  <c r="AR134"/>
  <c r="E137"/>
  <c r="T137"/>
  <c r="AF137"/>
  <c r="AL146"/>
  <c r="AJ132"/>
  <c r="AH132"/>
  <c r="AH131" s="1"/>
  <c r="V132"/>
  <c r="Z161"/>
  <c r="AL161"/>
  <c r="E171"/>
  <c r="Z174"/>
  <c r="AF174"/>
  <c r="AL174"/>
  <c r="AN149"/>
  <c r="P158"/>
  <c r="O160"/>
  <c r="S168"/>
  <c r="R170"/>
  <c r="V170"/>
  <c r="AE168"/>
  <c r="AQ168"/>
  <c r="AD170"/>
  <c r="AM170"/>
  <c r="AQ170"/>
  <c r="J213"/>
  <c r="J8" s="1"/>
  <c r="AN105"/>
  <c r="AN104" s="1"/>
  <c r="AQ105"/>
  <c r="AQ209"/>
  <c r="H194"/>
  <c r="E192"/>
  <c r="AQ182"/>
  <c r="AH182"/>
  <c r="G18"/>
  <c r="AB14"/>
  <c r="AD14"/>
  <c r="F68"/>
  <c r="F83"/>
  <c r="AQ86"/>
  <c r="AQ29"/>
  <c r="AM86"/>
  <c r="V29"/>
  <c r="E27"/>
  <c r="AK30"/>
  <c r="F98"/>
  <c r="U106"/>
  <c r="AB106"/>
  <c r="M131"/>
  <c r="V131"/>
  <c r="AM131"/>
  <c r="Y132"/>
  <c r="Y131" s="1"/>
  <c r="F171"/>
  <c r="U178"/>
  <c r="W178" s="1"/>
  <c r="F170"/>
  <c r="P170"/>
  <c r="S170"/>
  <c r="U170"/>
  <c r="AD168"/>
  <c r="AM168"/>
  <c r="AM167" s="1"/>
  <c r="AE170"/>
  <c r="AP170"/>
  <c r="AA155"/>
  <c r="AI161"/>
  <c r="AI164"/>
  <c r="AO164"/>
  <c r="L159"/>
  <c r="AG159"/>
  <c r="AG158" s="1"/>
  <c r="AO152"/>
  <c r="AR152"/>
  <c r="AB149"/>
  <c r="M150"/>
  <c r="M105"/>
  <c r="M104" s="1"/>
  <c r="M209"/>
  <c r="P209"/>
  <c r="P105"/>
  <c r="AH128"/>
  <c r="AH105"/>
  <c r="AP209"/>
  <c r="AP208" s="1"/>
  <c r="AP105"/>
  <c r="AE128"/>
  <c r="S208"/>
  <c r="I105"/>
  <c r="I209"/>
  <c r="L105"/>
  <c r="L104" s="1"/>
  <c r="L209"/>
  <c r="O209"/>
  <c r="O105"/>
  <c r="R209"/>
  <c r="R105"/>
  <c r="U105"/>
  <c r="T107"/>
  <c r="F38"/>
  <c r="AA164"/>
  <c r="Z164"/>
  <c r="Z155"/>
  <c r="X149"/>
  <c r="Z134"/>
  <c r="Z146"/>
  <c r="X132"/>
  <c r="X131" s="1"/>
  <c r="W134"/>
  <c r="R146"/>
  <c r="AR107"/>
  <c r="AF107"/>
  <c r="AD128"/>
  <c r="AF161"/>
  <c r="AD159"/>
  <c r="AD155"/>
  <c r="AF155" s="1"/>
  <c r="AC155"/>
  <c r="AA149"/>
  <c r="AC149" s="1"/>
  <c r="AC146"/>
  <c r="AA132"/>
  <c r="AA131" s="1"/>
  <c r="Q164"/>
  <c r="O150"/>
  <c r="O149" s="1"/>
  <c r="Q149" s="1"/>
  <c r="Q155"/>
  <c r="E134"/>
  <c r="O146"/>
  <c r="Q134"/>
  <c r="E129"/>
  <c r="E209" s="1"/>
  <c r="P128"/>
  <c r="F137"/>
  <c r="F15"/>
  <c r="G27"/>
  <c r="F26"/>
  <c r="E15"/>
  <c r="E26"/>
  <c r="G26" s="1"/>
  <c r="AQ6"/>
  <c r="S6"/>
  <c r="F16"/>
  <c r="G16" s="1"/>
  <c r="G28"/>
  <c r="X87"/>
  <c r="X90" s="1"/>
  <c r="X50"/>
  <c r="AE26"/>
  <c r="K122"/>
  <c r="F122"/>
  <c r="V155"/>
  <c r="V150"/>
  <c r="V149" s="1"/>
  <c r="R159"/>
  <c r="R158" s="1"/>
  <c r="R164"/>
  <c r="Z131"/>
  <c r="AJ170"/>
  <c r="AJ8"/>
  <c r="X30"/>
  <c r="E119"/>
  <c r="J146"/>
  <c r="J132"/>
  <c r="J131" s="1"/>
  <c r="AO161"/>
  <c r="AF171"/>
  <c r="N174"/>
  <c r="M213"/>
  <c r="M8" s="1"/>
  <c r="M170"/>
  <c r="AK170"/>
  <c r="AK8"/>
  <c r="R29"/>
  <c r="AQ91"/>
  <c r="R91"/>
  <c r="AM101"/>
  <c r="W107"/>
  <c r="AI107"/>
  <c r="W113"/>
  <c r="AO116"/>
  <c r="AM128"/>
  <c r="AM104"/>
  <c r="AO104" s="1"/>
  <c r="AJ149"/>
  <c r="AL149" s="1"/>
  <c r="AJ159"/>
  <c r="AJ158" s="1"/>
  <c r="AJ164"/>
  <c r="AA168"/>
  <c r="AA8"/>
  <c r="AA170"/>
  <c r="L182"/>
  <c r="N182" s="1"/>
  <c r="N183"/>
  <c r="L50"/>
  <c r="O87"/>
  <c r="U91"/>
  <c r="U7" s="1"/>
  <c r="AB88"/>
  <c r="AK88"/>
  <c r="AK31"/>
  <c r="AK29" s="1"/>
  <c r="AM30"/>
  <c r="AM29" s="1"/>
  <c r="AM50"/>
  <c r="I50"/>
  <c r="AA29"/>
  <c r="AA91"/>
  <c r="AA7" s="1"/>
  <c r="AD91"/>
  <c r="F110"/>
  <c r="G110" s="1"/>
  <c r="N110"/>
  <c r="Z110"/>
  <c r="AL110"/>
  <c r="I210"/>
  <c r="I128"/>
  <c r="AJ128"/>
  <c r="AN128"/>
  <c r="E148"/>
  <c r="E133" s="1"/>
  <c r="AJ131"/>
  <c r="U159"/>
  <c r="U158" s="1"/>
  <c r="P178"/>
  <c r="Q178" s="1"/>
  <c r="P168"/>
  <c r="P167" s="1"/>
  <c r="AB178"/>
  <c r="AB168"/>
  <c r="AB8"/>
  <c r="AB170"/>
  <c r="AN178"/>
  <c r="O210"/>
  <c r="O7" s="1"/>
  <c r="AM210"/>
  <c r="AM208" s="1"/>
  <c r="G21"/>
  <c r="F20"/>
  <c r="AQ26"/>
  <c r="AN6"/>
  <c r="AN89"/>
  <c r="AD210"/>
  <c r="AD208" s="1"/>
  <c r="AD106"/>
  <c r="AD104" s="1"/>
  <c r="X178"/>
  <c r="AJ168"/>
  <c r="AJ178"/>
  <c r="O128"/>
  <c r="Q128" s="1"/>
  <c r="AG104"/>
  <c r="N104"/>
  <c r="P146"/>
  <c r="Q146" s="1"/>
  <c r="F150"/>
  <c r="F149" s="1"/>
  <c r="F155"/>
  <c r="E159"/>
  <c r="E158" s="1"/>
  <c r="E164"/>
  <c r="Y178"/>
  <c r="Y168"/>
  <c r="AK168"/>
  <c r="AK167" s="1"/>
  <c r="AK178"/>
  <c r="L88"/>
  <c r="L31"/>
  <c r="L29" s="1"/>
  <c r="U87"/>
  <c r="U90" s="1"/>
  <c r="U30"/>
  <c r="U29" s="1"/>
  <c r="Y30"/>
  <c r="Y29" s="1"/>
  <c r="K113"/>
  <c r="AI113"/>
  <c r="Q116"/>
  <c r="AC116"/>
  <c r="P210"/>
  <c r="P7" s="1"/>
  <c r="AG132"/>
  <c r="AG131" s="1"/>
  <c r="I170"/>
  <c r="I167" s="1"/>
  <c r="I213"/>
  <c r="I8" s="1"/>
  <c r="O213"/>
  <c r="O8" s="1"/>
  <c r="O170"/>
  <c r="AO178"/>
  <c r="H193"/>
  <c r="T183"/>
  <c r="E20"/>
  <c r="AO17"/>
  <c r="S16"/>
  <c r="S14" s="1"/>
  <c r="F52"/>
  <c r="F50" s="1"/>
  <c r="E71"/>
  <c r="P87"/>
  <c r="V91"/>
  <c r="V7" s="1"/>
  <c r="V86"/>
  <c r="AE30"/>
  <c r="AE29" s="1"/>
  <c r="AE50"/>
  <c r="AE87"/>
  <c r="AE90" s="1"/>
  <c r="AP50"/>
  <c r="AN29"/>
  <c r="J30"/>
  <c r="J50"/>
  <c r="AJ91"/>
  <c r="AJ7" s="1"/>
  <c r="AJ16"/>
  <c r="AJ90"/>
  <c r="AJ6" s="1"/>
  <c r="AJ15"/>
  <c r="AJ14" s="1"/>
  <c r="X26"/>
  <c r="X15"/>
  <c r="X14" s="1"/>
  <c r="L26"/>
  <c r="L15"/>
  <c r="L14" s="1"/>
  <c r="O30"/>
  <c r="AB29"/>
  <c r="F129"/>
  <c r="F209" s="1"/>
  <c r="G209" s="1"/>
  <c r="Z107"/>
  <c r="AL107"/>
  <c r="J106"/>
  <c r="J128"/>
  <c r="J210"/>
  <c r="AK128"/>
  <c r="AP128"/>
  <c r="AR128" s="1"/>
  <c r="P106"/>
  <c r="AH106"/>
  <c r="F134"/>
  <c r="G134" s="1"/>
  <c r="Y149"/>
  <c r="Z149" s="1"/>
  <c r="AO158"/>
  <c r="Z158"/>
  <c r="AN170"/>
  <c r="S26"/>
  <c r="S155"/>
  <c r="S150"/>
  <c r="S149" s="1"/>
  <c r="AQ150"/>
  <c r="AQ149" s="1"/>
  <c r="AR149" s="1"/>
  <c r="AQ155"/>
  <c r="AE15"/>
  <c r="AE14" s="1"/>
  <c r="AH50"/>
  <c r="AH30"/>
  <c r="AH29" s="1"/>
  <c r="Y128"/>
  <c r="Y104"/>
  <c r="I146"/>
  <c r="I132"/>
  <c r="I131" s="1"/>
  <c r="L213"/>
  <c r="L8" s="1"/>
  <c r="L170"/>
  <c r="G193"/>
  <c r="E187"/>
  <c r="G188"/>
  <c r="H188"/>
  <c r="AB182"/>
  <c r="S182"/>
  <c r="J182"/>
  <c r="AP14"/>
  <c r="E35"/>
  <c r="E41"/>
  <c r="E62"/>
  <c r="AB50"/>
  <c r="I88"/>
  <c r="I31"/>
  <c r="AH26"/>
  <c r="AH15"/>
  <c r="AH14" s="1"/>
  <c r="V26"/>
  <c r="V15"/>
  <c r="V14" s="1"/>
  <c r="J26"/>
  <c r="J15"/>
  <c r="J14" s="1"/>
  <c r="P30"/>
  <c r="P29" s="1"/>
  <c r="AH89"/>
  <c r="E96"/>
  <c r="U208"/>
  <c r="U104"/>
  <c r="U128"/>
  <c r="AG210"/>
  <c r="AG128"/>
  <c r="AI128" s="1"/>
  <c r="I104"/>
  <c r="E146"/>
  <c r="E132"/>
  <c r="E131" s="1"/>
  <c r="S146"/>
  <c r="T146" s="1"/>
  <c r="S132"/>
  <c r="S131" s="1"/>
  <c r="F158"/>
  <c r="O168"/>
  <c r="X170"/>
  <c r="X167" s="1"/>
  <c r="M88"/>
  <c r="M31"/>
  <c r="M29" s="1"/>
  <c r="X128"/>
  <c r="F132"/>
  <c r="K174"/>
  <c r="H189"/>
  <c r="AE208"/>
  <c r="AF208" s="1"/>
  <c r="AE106"/>
  <c r="AE104" s="1"/>
  <c r="AF104" s="1"/>
  <c r="S86"/>
  <c r="S91"/>
  <c r="S7" s="1"/>
  <c r="X88"/>
  <c r="X91" s="1"/>
  <c r="X31"/>
  <c r="AG88"/>
  <c r="AG91" s="1"/>
  <c r="AG31"/>
  <c r="AQ210"/>
  <c r="AQ208" s="1"/>
  <c r="AR208" s="1"/>
  <c r="AQ106"/>
  <c r="AQ104" s="1"/>
  <c r="T171"/>
  <c r="E199"/>
  <c r="H199" s="1"/>
  <c r="F192"/>
  <c r="H192" s="1"/>
  <c r="G189"/>
  <c r="AJ182"/>
  <c r="AL182" s="1"/>
  <c r="AL183"/>
  <c r="I182"/>
  <c r="K182" s="1"/>
  <c r="E23"/>
  <c r="G23" s="1"/>
  <c r="AR17"/>
  <c r="F17"/>
  <c r="G19"/>
  <c r="AQ15"/>
  <c r="AQ14" s="1"/>
  <c r="F35"/>
  <c r="F41"/>
  <c r="F59"/>
  <c r="F62"/>
  <c r="F80"/>
  <c r="J86"/>
  <c r="J91"/>
  <c r="J7" s="1"/>
  <c r="R87"/>
  <c r="R90" s="1"/>
  <c r="Y87"/>
  <c r="AH86"/>
  <c r="M50"/>
  <c r="AP6"/>
  <c r="AG26"/>
  <c r="AG15"/>
  <c r="AG14" s="1"/>
  <c r="U26"/>
  <c r="U15"/>
  <c r="U14" s="1"/>
  <c r="I26"/>
  <c r="I15"/>
  <c r="I14" s="1"/>
  <c r="O31"/>
  <c r="I90"/>
  <c r="AG90"/>
  <c r="E122"/>
  <c r="V208"/>
  <c r="V104"/>
  <c r="V128"/>
  <c r="W128" s="1"/>
  <c r="AC128"/>
  <c r="J104"/>
  <c r="K104" s="1"/>
  <c r="AB104"/>
  <c r="L133"/>
  <c r="L131" s="1"/>
  <c r="N131" s="1"/>
  <c r="L146"/>
  <c r="AN133"/>
  <c r="AN131" s="1"/>
  <c r="AO131" s="1"/>
  <c r="AN210"/>
  <c r="AN7" s="1"/>
  <c r="AN146"/>
  <c r="AO146" s="1"/>
  <c r="R133"/>
  <c r="R131" s="1"/>
  <c r="E174"/>
  <c r="L149"/>
  <c r="R155"/>
  <c r="R150"/>
  <c r="R149" s="1"/>
  <c r="U150"/>
  <c r="U149" s="1"/>
  <c r="U155"/>
  <c r="Y170"/>
  <c r="AM182"/>
  <c r="AO182" s="1"/>
  <c r="AE182"/>
  <c r="O182"/>
  <c r="Q182" s="1"/>
  <c r="G24"/>
  <c r="E38"/>
  <c r="E44"/>
  <c r="E51"/>
  <c r="E87" s="1"/>
  <c r="F90"/>
  <c r="L87"/>
  <c r="L90" s="1"/>
  <c r="Y91"/>
  <c r="AK50"/>
  <c r="AP91"/>
  <c r="AP7" s="1"/>
  <c r="AD26"/>
  <c r="R26"/>
  <c r="AG30"/>
  <c r="AG29" s="1"/>
  <c r="AJ31"/>
  <c r="AJ29" s="1"/>
  <c r="AP31"/>
  <c r="E130"/>
  <c r="E106" s="1"/>
  <c r="Q110"/>
  <c r="AO110"/>
  <c r="F125"/>
  <c r="L128"/>
  <c r="R210"/>
  <c r="R208" s="1"/>
  <c r="R106"/>
  <c r="R104" s="1"/>
  <c r="F148"/>
  <c r="F133" s="1"/>
  <c r="T134"/>
  <c r="AF134"/>
  <c r="AI146"/>
  <c r="AQ131"/>
  <c r="O131"/>
  <c r="Z152"/>
  <c r="AL152"/>
  <c r="AE164"/>
  <c r="AF164" s="1"/>
  <c r="AE159"/>
  <c r="AE158" s="1"/>
  <c r="AD167"/>
  <c r="AD182"/>
  <c r="AF182" s="1"/>
  <c r="V182"/>
  <c r="G25"/>
  <c r="E32"/>
  <c r="E88"/>
  <c r="M87"/>
  <c r="M90" s="1"/>
  <c r="AD87"/>
  <c r="AD90" s="1"/>
  <c r="AD50"/>
  <c r="AG50"/>
  <c r="AN26"/>
  <c r="AB26"/>
  <c r="P26"/>
  <c r="E116"/>
  <c r="E125"/>
  <c r="M128"/>
  <c r="T128"/>
  <c r="AB208"/>
  <c r="S106"/>
  <c r="S104" s="1"/>
  <c r="AJ106"/>
  <c r="AJ104" s="1"/>
  <c r="AP106"/>
  <c r="AP104" s="1"/>
  <c r="E140"/>
  <c r="K143"/>
  <c r="AE131"/>
  <c r="AF131" s="1"/>
  <c r="P131"/>
  <c r="Q131" s="1"/>
  <c r="J164"/>
  <c r="J159"/>
  <c r="J158" s="1"/>
  <c r="AD158"/>
  <c r="U167"/>
  <c r="AE167"/>
  <c r="F187"/>
  <c r="AK182"/>
  <c r="M182"/>
  <c r="AL17"/>
  <c r="AM91"/>
  <c r="AA26"/>
  <c r="O26"/>
  <c r="K116"/>
  <c r="F116"/>
  <c r="AF122"/>
  <c r="AR122"/>
  <c r="AA104"/>
  <c r="K140"/>
  <c r="F140"/>
  <c r="G140" s="1"/>
  <c r="U132"/>
  <c r="U131" s="1"/>
  <c r="W131" s="1"/>
  <c r="U146"/>
  <c r="AB131"/>
  <c r="AC131" s="1"/>
  <c r="E161"/>
  <c r="O158"/>
  <c r="Q158" s="1"/>
  <c r="AB160"/>
  <c r="AB164"/>
  <c r="AC164" s="1"/>
  <c r="AK26"/>
  <c r="Y26"/>
  <c r="M26"/>
  <c r="T113"/>
  <c r="AF113"/>
  <c r="N116"/>
  <c r="Z116"/>
  <c r="AL116"/>
  <c r="N125"/>
  <c r="Z125"/>
  <c r="AL125"/>
  <c r="AH104"/>
  <c r="AI104" s="1"/>
  <c r="O104"/>
  <c r="AL134"/>
  <c r="Z137"/>
  <c r="AL137"/>
  <c r="Z140"/>
  <c r="AL140"/>
  <c r="AL143"/>
  <c r="W146"/>
  <c r="F161"/>
  <c r="F164"/>
  <c r="G164" s="1"/>
  <c r="F180"/>
  <c r="L158"/>
  <c r="J167"/>
  <c r="Q107"/>
  <c r="AC107"/>
  <c r="T116"/>
  <c r="AF116"/>
  <c r="AR116"/>
  <c r="K119"/>
  <c r="W119"/>
  <c r="AI119"/>
  <c r="N122"/>
  <c r="Q125"/>
  <c r="AC125"/>
  <c r="AO125"/>
  <c r="L210"/>
  <c r="L208" s="1"/>
  <c r="X210"/>
  <c r="AK210"/>
  <c r="AK208" s="1"/>
  <c r="AK106"/>
  <c r="AK104" s="1"/>
  <c r="AC134"/>
  <c r="M146"/>
  <c r="N146" s="1"/>
  <c r="AR161"/>
  <c r="K171"/>
  <c r="M149"/>
  <c r="N149" s="1"/>
  <c r="M164"/>
  <c r="N164" s="1"/>
  <c r="S159"/>
  <c r="S158" s="1"/>
  <c r="T158" s="1"/>
  <c r="S164"/>
  <c r="T164" s="1"/>
  <c r="V164"/>
  <c r="W164" s="1"/>
  <c r="V159"/>
  <c r="V158" s="1"/>
  <c r="W158" s="1"/>
  <c r="AH159"/>
  <c r="AH158" s="1"/>
  <c r="AI158" s="1"/>
  <c r="V168"/>
  <c r="V167" s="1"/>
  <c r="E107"/>
  <c r="N119"/>
  <c r="Z119"/>
  <c r="AL119"/>
  <c r="T125"/>
  <c r="AF125"/>
  <c r="AR125"/>
  <c r="J209"/>
  <c r="J208" s="1"/>
  <c r="M210"/>
  <c r="M208" s="1"/>
  <c r="N208" s="1"/>
  <c r="Y210"/>
  <c r="Y208" s="1"/>
  <c r="X106"/>
  <c r="X104" s="1"/>
  <c r="AP146"/>
  <c r="AL155"/>
  <c r="AD150"/>
  <c r="AD149" s="1"/>
  <c r="AM149"/>
  <c r="AO149" s="1"/>
  <c r="AA158"/>
  <c r="AP158"/>
  <c r="AR158" s="1"/>
  <c r="M178"/>
  <c r="T178"/>
  <c r="AF178"/>
  <c r="L167"/>
  <c r="R168"/>
  <c r="R167" s="1"/>
  <c r="AP168"/>
  <c r="AP167" s="1"/>
  <c r="AR137"/>
  <c r="AF140"/>
  <c r="AR140"/>
  <c r="AP131"/>
  <c r="T152"/>
  <c r="AF152"/>
  <c r="Z171"/>
  <c r="AL171"/>
  <c r="E180"/>
  <c r="E210" s="1"/>
  <c r="I155"/>
  <c r="AG150"/>
  <c r="AG149" s="1"/>
  <c r="AG155"/>
  <c r="AO155"/>
  <c r="AE150"/>
  <c r="AE149" s="1"/>
  <c r="AB158"/>
  <c r="AC158" s="1"/>
  <c r="AG168"/>
  <c r="AG167" s="1"/>
  <c r="AG178"/>
  <c r="AG8"/>
  <c r="AG170"/>
  <c r="M167"/>
  <c r="S167"/>
  <c r="AQ167"/>
  <c r="AR167" s="1"/>
  <c r="J155"/>
  <c r="AH155"/>
  <c r="AH150"/>
  <c r="AH149" s="1"/>
  <c r="I164"/>
  <c r="I159"/>
  <c r="I158" s="1"/>
  <c r="K158" s="1"/>
  <c r="N158"/>
  <c r="J178"/>
  <c r="AH168"/>
  <c r="AH167" s="1"/>
  <c r="AI167" s="1"/>
  <c r="AI178"/>
  <c r="AH8"/>
  <c r="AH170"/>
  <c r="L155"/>
  <c r="N155" s="1"/>
  <c r="AK164"/>
  <c r="AL164" s="1"/>
  <c r="AC171"/>
  <c r="AO171"/>
  <c r="T174"/>
  <c r="AR174"/>
  <c r="E170"/>
  <c r="AK158"/>
  <c r="AL158" s="1"/>
  <c r="L178"/>
  <c r="AP155"/>
  <c r="AQ164"/>
  <c r="AR164" s="1"/>
  <c r="I178"/>
  <c r="E150"/>
  <c r="E149" s="1"/>
  <c r="G149" s="1"/>
  <c r="E155"/>
  <c r="AR178"/>
  <c r="AR171"/>
  <c r="G171"/>
  <c r="Q171"/>
  <c r="AC161"/>
  <c r="W161"/>
  <c r="T161"/>
  <c r="Q161"/>
  <c r="N161"/>
  <c r="K161"/>
  <c r="K149"/>
  <c r="AI152"/>
  <c r="AC152"/>
  <c r="W152"/>
  <c r="Q152"/>
  <c r="N152"/>
  <c r="K152"/>
  <c r="F152"/>
  <c r="G152" s="1"/>
  <c r="AI131"/>
  <c r="AL131"/>
  <c r="AR146"/>
  <c r="Q137"/>
  <c r="N137"/>
  <c r="G137"/>
  <c r="F119"/>
  <c r="F107"/>
  <c r="E53"/>
  <c r="AP30"/>
  <c r="AP29" s="1"/>
  <c r="AM90"/>
  <c r="AA90"/>
  <c r="E17"/>
  <c r="G17" s="1"/>
  <c r="AJ89"/>
  <c r="AJ26"/>
  <c r="AM26"/>
  <c r="AP26"/>
  <c r="I29"/>
  <c r="E14"/>
  <c r="AG86"/>
  <c r="AP86"/>
  <c r="AJ86"/>
  <c r="X86"/>
  <c r="E91"/>
  <c r="E59"/>
  <c r="E50"/>
  <c r="G192"/>
  <c r="AN182"/>
  <c r="X182"/>
  <c r="Z182" s="1"/>
  <c r="AG182"/>
  <c r="AI182" s="1"/>
  <c r="AA182"/>
  <c r="AC182" s="1"/>
  <c r="U182"/>
  <c r="W182" s="1"/>
  <c r="AG197"/>
  <c r="AA197"/>
  <c r="X197"/>
  <c r="U197"/>
  <c r="E197"/>
  <c r="Y184"/>
  <c r="Y182" s="1"/>
  <c r="F184"/>
  <c r="F182" s="1"/>
  <c r="AN197"/>
  <c r="AR188"/>
  <c r="F6" l="1"/>
  <c r="G90"/>
  <c r="E206"/>
  <c r="E213"/>
  <c r="E8" s="1"/>
  <c r="F8"/>
  <c r="AF128"/>
  <c r="AA208"/>
  <c r="X208"/>
  <c r="N128"/>
  <c r="G125"/>
  <c r="E86"/>
  <c r="AP5"/>
  <c r="AR104"/>
  <c r="V89"/>
  <c r="AQ7"/>
  <c r="AE7"/>
  <c r="H187"/>
  <c r="AB167"/>
  <c r="U86"/>
  <c r="X29"/>
  <c r="G122"/>
  <c r="X7"/>
  <c r="Z178"/>
  <c r="G161"/>
  <c r="S5"/>
  <c r="T208"/>
  <c r="K164"/>
  <c r="AI155"/>
  <c r="AR155"/>
  <c r="K155"/>
  <c r="AI149"/>
  <c r="J6"/>
  <c r="J5" s="1"/>
  <c r="AH6"/>
  <c r="AH5" s="1"/>
  <c r="AB6"/>
  <c r="AL128"/>
  <c r="W155"/>
  <c r="W149"/>
  <c r="AL104"/>
  <c r="G107"/>
  <c r="AC104"/>
  <c r="E128"/>
  <c r="AF158"/>
  <c r="E105"/>
  <c r="E104" s="1"/>
  <c r="F146"/>
  <c r="G146" s="1"/>
  <c r="T131"/>
  <c r="AB86"/>
  <c r="AB91"/>
  <c r="T167"/>
  <c r="I6"/>
  <c r="L86"/>
  <c r="L91"/>
  <c r="L7" s="1"/>
  <c r="E102"/>
  <c r="E95"/>
  <c r="Z208"/>
  <c r="AJ167"/>
  <c r="AL167" s="1"/>
  <c r="G187"/>
  <c r="AP89"/>
  <c r="N178"/>
  <c r="AG208"/>
  <c r="AI208" s="1"/>
  <c r="K167"/>
  <c r="P104"/>
  <c r="Q104" s="1"/>
  <c r="O208"/>
  <c r="AM7"/>
  <c r="F210"/>
  <c r="W104"/>
  <c r="Y90"/>
  <c r="Y86"/>
  <c r="M91"/>
  <c r="M7" s="1"/>
  <c r="M86"/>
  <c r="J89"/>
  <c r="E31"/>
  <c r="Z104"/>
  <c r="T149"/>
  <c r="G20"/>
  <c r="V6"/>
  <c r="V5" s="1"/>
  <c r="K146"/>
  <c r="T104"/>
  <c r="K178"/>
  <c r="AE6"/>
  <c r="AE5" s="1"/>
  <c r="AE89"/>
  <c r="AA167"/>
  <c r="AC167" s="1"/>
  <c r="S89"/>
  <c r="AA89"/>
  <c r="AA6"/>
  <c r="AA5" s="1"/>
  <c r="AJ5"/>
  <c r="AL178"/>
  <c r="AN5"/>
  <c r="O90"/>
  <c r="O86"/>
  <c r="K131"/>
  <c r="P208"/>
  <c r="F88"/>
  <c r="F91" s="1"/>
  <c r="F89" s="1"/>
  <c r="G89" s="1"/>
  <c r="Y7"/>
  <c r="W208"/>
  <c r="R6"/>
  <c r="R89"/>
  <c r="AG7"/>
  <c r="G174"/>
  <c r="I86"/>
  <c r="I91"/>
  <c r="I7" s="1"/>
  <c r="Z128"/>
  <c r="T155"/>
  <c r="O29"/>
  <c r="Y167"/>
  <c r="Z167" s="1"/>
  <c r="AO128"/>
  <c r="R86"/>
  <c r="AQ89"/>
  <c r="AD89"/>
  <c r="AD6"/>
  <c r="AF167"/>
  <c r="E30"/>
  <c r="E169"/>
  <c r="E167" s="1"/>
  <c r="E178"/>
  <c r="AC208"/>
  <c r="L6"/>
  <c r="L5" s="1"/>
  <c r="L89"/>
  <c r="O167"/>
  <c r="Q167" s="1"/>
  <c r="AK6"/>
  <c r="K128"/>
  <c r="AN208"/>
  <c r="AO208" s="1"/>
  <c r="AK91"/>
  <c r="AK86"/>
  <c r="AQ5"/>
  <c r="F14"/>
  <c r="G15"/>
  <c r="AG6"/>
  <c r="AG5" s="1"/>
  <c r="AI5" s="1"/>
  <c r="AG89"/>
  <c r="AF149"/>
  <c r="M6"/>
  <c r="E7"/>
  <c r="N167"/>
  <c r="F128"/>
  <c r="G128" s="1"/>
  <c r="F105"/>
  <c r="F104" s="1"/>
  <c r="AN167"/>
  <c r="AO167" s="1"/>
  <c r="AM89"/>
  <c r="AM6"/>
  <c r="AM5" s="1"/>
  <c r="G155"/>
  <c r="W167"/>
  <c r="I208"/>
  <c r="K208" s="1"/>
  <c r="F169"/>
  <c r="F167" s="1"/>
  <c r="G167" s="1"/>
  <c r="F178"/>
  <c r="AR131"/>
  <c r="E184"/>
  <c r="G199"/>
  <c r="F131"/>
  <c r="G131" s="1"/>
  <c r="G158"/>
  <c r="AE86"/>
  <c r="F30"/>
  <c r="J29"/>
  <c r="P90"/>
  <c r="P86"/>
  <c r="U89"/>
  <c r="U6"/>
  <c r="U5" s="1"/>
  <c r="AC178"/>
  <c r="AJ208"/>
  <c r="AL208" s="1"/>
  <c r="AD7"/>
  <c r="R7"/>
  <c r="X6"/>
  <c r="X5" s="1"/>
  <c r="X89"/>
  <c r="F31"/>
  <c r="AD86"/>
  <c r="E90"/>
  <c r="H197"/>
  <c r="G197"/>
  <c r="F208" l="1"/>
  <c r="G210"/>
  <c r="G8"/>
  <c r="AR5"/>
  <c r="E29"/>
  <c r="E6"/>
  <c r="E5" s="1"/>
  <c r="R5"/>
  <c r="I89"/>
  <c r="I5"/>
  <c r="K5" s="1"/>
  <c r="AO5"/>
  <c r="G104"/>
  <c r="F7"/>
  <c r="G7" s="1"/>
  <c r="F29"/>
  <c r="O89"/>
  <c r="O6"/>
  <c r="O5" s="1"/>
  <c r="AD5"/>
  <c r="AF5" s="1"/>
  <c r="Y6"/>
  <c r="Y5" s="1"/>
  <c r="Z5" s="1"/>
  <c r="Y89"/>
  <c r="G184"/>
  <c r="E182"/>
  <c r="G182" s="1"/>
  <c r="M5"/>
  <c r="N5" s="1"/>
  <c r="E208"/>
  <c r="E101"/>
  <c r="P6"/>
  <c r="P5" s="1"/>
  <c r="P89"/>
  <c r="F86"/>
  <c r="E89"/>
  <c r="W5"/>
  <c r="AB7"/>
  <c r="AB5" s="1"/>
  <c r="AC5" s="1"/>
  <c r="AB89"/>
  <c r="M89"/>
  <c r="AK7"/>
  <c r="AK5" s="1"/>
  <c r="AL5" s="1"/>
  <c r="AK89"/>
  <c r="G178"/>
  <c r="Q208"/>
  <c r="T5"/>
  <c r="AR184"/>
  <c r="AR183"/>
  <c r="G208" l="1"/>
  <c r="F5"/>
  <c r="Q5"/>
  <c r="AR182"/>
  <c r="G5" l="1"/>
  <c r="G6"/>
  <c r="AR194"/>
  <c r="AR193"/>
  <c r="AR192"/>
  <c r="AR187" l="1"/>
</calcChain>
</file>

<file path=xl/comments1.xml><?xml version="1.0" encoding="utf-8"?>
<comments xmlns="http://schemas.openxmlformats.org/spreadsheetml/2006/main">
  <authors>
    <author>TureyskayEE</author>
  </authors>
  <commentList>
    <comment ref="K11" authorId="0">
      <text>
        <r>
          <rPr>
            <b/>
            <sz val="14"/>
            <color indexed="81"/>
            <rFont val="Times New Roman"/>
            <family val="1"/>
            <charset val="204"/>
          </rPr>
          <t>при заполнении таблиц формы Графика, необходимо обратить внимание на примечания.</t>
        </r>
      </text>
    </comment>
  </commentList>
</comments>
</file>

<file path=xl/sharedStrings.xml><?xml version="1.0" encoding="utf-8"?>
<sst xmlns="http://schemas.openxmlformats.org/spreadsheetml/2006/main" count="631" uniqueCount="276">
  <si>
    <t>№ п/п</t>
  </si>
  <si>
    <t>Наименование мероприятий программы</t>
  </si>
  <si>
    <t>январь</t>
  </si>
  <si>
    <t>февраль</t>
  </si>
  <si>
    <t>март</t>
  </si>
  <si>
    <t>апрель</t>
  </si>
  <si>
    <t>май</t>
  </si>
  <si>
    <t>июнь</t>
  </si>
  <si>
    <t>июль</t>
  </si>
  <si>
    <t>август</t>
  </si>
  <si>
    <t>сентябрь</t>
  </si>
  <si>
    <t>октябрь</t>
  </si>
  <si>
    <t>ноябрь</t>
  </si>
  <si>
    <t>декабрь</t>
  </si>
  <si>
    <t>%</t>
  </si>
  <si>
    <t>план</t>
  </si>
  <si>
    <t>факт</t>
  </si>
  <si>
    <t>всего:</t>
  </si>
  <si>
    <t>федеральный бюджет</t>
  </si>
  <si>
    <t>бюджет автономного округа</t>
  </si>
  <si>
    <t>внебюджетные источники</t>
  </si>
  <si>
    <t>В том числе:</t>
  </si>
  <si>
    <t>прочие расходы</t>
  </si>
  <si>
    <t>Всего:</t>
  </si>
  <si>
    <t>Исполнитель</t>
  </si>
  <si>
    <t>программы Нижневартовского района</t>
  </si>
  <si>
    <t xml:space="preserve"> ГРАФИК </t>
  </si>
  <si>
    <t>наименование программы</t>
  </si>
  <si>
    <t>бюджет района</t>
  </si>
  <si>
    <t>бюджеты поселений района</t>
  </si>
  <si>
    <t>тел.</t>
  </si>
  <si>
    <t>Наименование показателей результатов</t>
  </si>
  <si>
    <t>1.</t>
  </si>
  <si>
    <t>2.</t>
  </si>
  <si>
    <t>3.</t>
  </si>
  <si>
    <t>Руководитель программы</t>
  </si>
  <si>
    <t>Ф.И.О. (подпись)</t>
  </si>
  <si>
    <t>отклонение, тыс. руб.</t>
  </si>
  <si>
    <t>Единица измерения</t>
  </si>
  <si>
    <t>Примечание:</t>
  </si>
  <si>
    <t>СОГЛАСОВАНО:</t>
  </si>
  <si>
    <t>Базовый показатель на начало реализации программы (подпрограммы)</t>
  </si>
  <si>
    <t>_________________________(подпись)</t>
  </si>
  <si>
    <t>Показатели непосредственных результатов</t>
  </si>
  <si>
    <t xml:space="preserve">Показатели конечных результатов </t>
  </si>
  <si>
    <t>утвержденный план</t>
  </si>
  <si>
    <t>иные внебюджетные источники</t>
  </si>
  <si>
    <t>ВСЕГО по муниципальной программе:</t>
  </si>
  <si>
    <t>инвестиции в объекты государственной и муниципальной собственности</t>
  </si>
  <si>
    <t xml:space="preserve">Ответственный исполнитель </t>
  </si>
  <si>
    <t>в разрезе соисполнителей</t>
  </si>
  <si>
    <t>Соисполнитель 1 . . .</t>
  </si>
  <si>
    <t>и  т.д.</t>
  </si>
  <si>
    <t>Источник финанси-рования</t>
  </si>
  <si>
    <t>Результат реализации программы **</t>
  </si>
  <si>
    <t>Ответ ственный испол нитель</t>
  </si>
  <si>
    <t>Информация о размещении муниципальных заказов, заключении договоров, соглашений *</t>
  </si>
  <si>
    <t>Причины невыпол нения  мероприятий</t>
  </si>
  <si>
    <t xml:space="preserve">** указывается, что достигнуто в результате реализации мероприятия </t>
  </si>
  <si>
    <t>* ход размещения заказов (в том числе о сложившейся экономии и возврате ее в бюджет с указание реквизитов документов), указывается даты подачи заявки, размещения заказа, заключения контракта, договора, реквизиты контракта, протокола торгов, сроки завершения работ по контракту, договору (причины несоблюдения сроков)</t>
  </si>
  <si>
    <t>* Графа 6 - заполняется по результатам реализации  при наличии промежуточных значений показателя в течение года, при расчете только годового значения- заполняется за год</t>
  </si>
  <si>
    <t>по потребительскому рынку, местной промышленности, транспорту и связи</t>
  </si>
  <si>
    <t>Субсидирование части затрат на производство и реализацию продукции животноводства</t>
  </si>
  <si>
    <t>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t>
  </si>
  <si>
    <t>Компенсация части затрат на воспроизводство сельскохозяйственных животных в личных подсобных хозяйствах жителей района</t>
  </si>
  <si>
    <t>Субсидии на возмещение части затрат на развитие материально-технической базы (за исключением личных подсобных хозяйств)</t>
  </si>
  <si>
    <t>Субсидии на возмещение части затрат (расходов) на уплату за пользование электроэнергией</t>
  </si>
  <si>
    <t>Компенсация части затрат сельскохозяйственным организациям и крестьянским (фермерским) хозяйствам, индивидуальным предпринимателям – главам крестьянских (фермерских) хозяйств на разработку проектно-сметной документации на строительство животноводческих помещений и цехов по переработке сельскохозяйственной продукции</t>
  </si>
  <si>
    <t>Поддержка сельскохозяйственных организаций, предприятий и крестьянских (фермерских) хозяйств, индивидуальных предпринимателей, глав крестьянских (фермерских) хозяйств и сельскохозяйственных потребительских кооперативов – компенсация части затрат на строительство и приобретение дорог, электролиний, водоснабжение, теплоснабжение и энергоснабжение, газификацию, капитальное строительство, модернизацию производства, приобретение перерабатывающего оборудования, сельскохозяйственной техники</t>
  </si>
  <si>
    <t>Субсидирование вылова и реализации товарной пищевой рыбы (в том числе искусственно выращенной), товарной пищевой рыбопродукции</t>
  </si>
  <si>
    <t>Субсидирование части затрат на производство и реализацию продукции растениеводства в защищенном грунте;                                           в открытом грунте</t>
  </si>
  <si>
    <t xml:space="preserve">Субсидирование продукции дикоросов, заготовленной на территории автономного округа при реализации переработчикам продукции дикоросов, а также государственным, муниципальным предприятиям и бюджетным муниципальным учреждениям социальной сферы Ханты-Мансийского автономного округа – Югры;
субсидирование переработки продукции дикоросов, заготовленных в Ханты-Мансийском автономном округе – Югре;
предоставление субсидий на возведение (строительство), оснащение, страхование пунктов по приемке дикоросов (для организаций, имеющих статус факторий), приобретение материально-технических средств и оборудования для хранения, транспортировки и переработки дикоросов;
компенсация части затрат на организацию презентации продукции из дикоросов, участие в выставках-ярмарках, форумах
</t>
  </si>
  <si>
    <t>Развитие рыночной инфраструктуры обслуживания сельского населения, организация эффективных схем торгового и бытового обслуживания жителей удаленных населенных пунктов, расположенных в сельской местности</t>
  </si>
  <si>
    <t>Предоставление субсидий местным бюджетам на софинансирование возмещения нормативных затрат на содержание зверофермы</t>
  </si>
  <si>
    <t>4.</t>
  </si>
  <si>
    <t>тонн</t>
  </si>
  <si>
    <t>Рост производства продукции животноводства в крестьянских (фермерских) хозяйствах</t>
  </si>
  <si>
    <t>Рост количества крестьянских (фермерских) хозяйств</t>
  </si>
  <si>
    <t>ед.</t>
  </si>
  <si>
    <t xml:space="preserve">Рост добычи (вылова) рыбы          </t>
  </si>
  <si>
    <t>Рост объема заготовки дикоросов</t>
  </si>
  <si>
    <t xml:space="preserve">Рост объема переработки дикоросов     </t>
  </si>
  <si>
    <t>Рост производства продукции хлебопечения в удаленных труднодоступных сельских территориях</t>
  </si>
  <si>
    <t>картофель</t>
  </si>
  <si>
    <t>овощи</t>
  </si>
  <si>
    <t>мясо и мясопродукты (в пересчете на мясо)</t>
  </si>
  <si>
    <t xml:space="preserve">молоко и молокопродукты (в пересчете на молоко) </t>
  </si>
  <si>
    <t>Увеличение количества работников, трудозанятых в фермерских хозяйствах</t>
  </si>
  <si>
    <t>чел.</t>
  </si>
  <si>
    <t>Увеличение производства товарной пищевой рыбы и пищевой рыбной продукции</t>
  </si>
  <si>
    <t>Увеличение количества хозяйствующих субъектов в заготовке и переработке дикоросов</t>
  </si>
  <si>
    <t xml:space="preserve">Увеличение количества рабочих мест в заготовке и переработке дикоросов </t>
  </si>
  <si>
    <t>Увеличение товарооборота в удаленных труднодоступных сельских территориях</t>
  </si>
  <si>
    <t>тыс.руб.</t>
  </si>
  <si>
    <t>Софинансирование заявки на грантовую поддержку местных инициатив граждан, проживающих в сельской местности</t>
  </si>
  <si>
    <t>Предоставление иных межбюджетных трансфертов, бюджетам поселений из бюджета района на софинансирование затрат на ремонт шедов</t>
  </si>
  <si>
    <t>Субсидии крестьянским (фермерским) хозяйствам на возмещение затрат за приобретение грубых кормов (сена)</t>
  </si>
  <si>
    <t>Организация мониторинга деятельности малого и среднего предпринимательства в Нижневартовском районе в целях определения приоритетных направлений развития и формирования  благоприятного мнения о малом и среднем предпринимательстве</t>
  </si>
  <si>
    <t>Проведение образовательных мероприятий для субъектов предпринимательства</t>
  </si>
  <si>
    <t xml:space="preserve">Финансовой поддержки Субъектов по приобретению оборудования (основных средств) и лицензионных программных продуктов </t>
  </si>
  <si>
    <t xml:space="preserve">Финансовой поддержки Субъектов по обязательной и добровольной сертификации пищевой продукции и продовольственного сырья </t>
  </si>
  <si>
    <t xml:space="preserve">Создания условий для развития Субъектов, осуществляющих деятельность в следующих направлениях: экология быстровозводимое домостроение, крестьянско- фермерские хозяйства, переработка леса, сбор и переработка дикоросов, переработка отходов, рыбодобыча, рыбопереработка, ремесленническая деятельность, въездной и внутренний туризм </t>
  </si>
  <si>
    <t xml:space="preserve">Предоставление грантовой поддержки социальному предпринимательству </t>
  </si>
  <si>
    <t xml:space="preserve">Предоставление грантовой поддержки на организацию Центра времяпрепровождения детей </t>
  </si>
  <si>
    <t>Возмещение затрат социальному предпринимательству и семейному бизнесу</t>
  </si>
  <si>
    <t xml:space="preserve">Грантовая поддержка начинающих предпринимателей </t>
  </si>
  <si>
    <t>Субсидирование процентной ставки по привлеченным кредитам в российских кредитных организациях субъектам малого и среднего предпринимательства</t>
  </si>
  <si>
    <t>Субсидия на возмещение части затрат за пользование электроэнергией субъектам малого предпринимательства в социально значимых видах деятельности</t>
  </si>
  <si>
    <t xml:space="preserve">Финансовая поддержка субъектов малого предпринимательства на организацию мероприятий по сдерживанию цен на социально значимые товары  </t>
  </si>
  <si>
    <t>Субсидии на участие субъектов малого и среднего предпринимательства в региональных,  Федеральных, международных форумах, конкурсах</t>
  </si>
  <si>
    <t>Субсидия на возмещение части затрат на изготовление и прокат рекламного ролика, изготовление и размещение уличной рекламы</t>
  </si>
  <si>
    <t>49-47-70</t>
  </si>
  <si>
    <t>Увеличение количества субъектов предпринимательства</t>
  </si>
  <si>
    <t xml:space="preserve">единиц </t>
  </si>
  <si>
    <t>Увеличение среднесписочной численности работников (без внешних совместителей) малых (микро) и средних предприятий</t>
  </si>
  <si>
    <t>человек</t>
  </si>
  <si>
    <t>Увеличение количества малых и средних предприятий на 10 тыс. населения</t>
  </si>
  <si>
    <t>единиц</t>
  </si>
  <si>
    <t>Увеличение доли среднесписочной численности занятых на малых и средних предприятиях в общей численности работающих человек</t>
  </si>
  <si>
    <t>Прирост количества субъектов малого и среднего предприни-мательства (в % к предыдущему году)</t>
  </si>
  <si>
    <t>Количество вновь зарегистрированных субъектов малого и среднего предприни-мательства на 1 тыс. существующих субъектов малого и среднего предпринимательства</t>
  </si>
  <si>
    <t>Количество вновь зарегистрированных субъектов малого и среднего предпринимательства</t>
  </si>
  <si>
    <t>Прирост оборота продукции и услуг, производимых малыми предприятиями, в том числе микропредприятиями и индивидуальными предпринимателями, в процентах к предыдущему году, в сопоставимых ценах</t>
  </si>
  <si>
    <t>Оценка предпринимательским сообществом эффективности реализации муниципальной программы поддержки малого и среднего предпринимательства</t>
  </si>
  <si>
    <t>баллов</t>
  </si>
  <si>
    <t>Прирост инвестиций в основной капитал (без учета бюджетных средств), в про-центах к предыдущему периоду</t>
  </si>
  <si>
    <r>
      <t>_</t>
    </r>
    <r>
      <rPr>
        <u/>
        <sz val="10"/>
        <color indexed="8"/>
        <rFont val="Times New Roman"/>
        <family val="1"/>
        <charset val="204"/>
      </rPr>
      <t>Х.Ж. Абдуллин</t>
    </r>
    <r>
      <rPr>
        <sz val="10"/>
        <color indexed="8"/>
        <rFont val="Times New Roman"/>
        <family val="1"/>
        <charset val="204"/>
      </rPr>
      <t>__(Ф.И.О.)</t>
    </r>
  </si>
  <si>
    <t>1.2.3.</t>
  </si>
  <si>
    <t>ОМП и СХ</t>
  </si>
  <si>
    <t>1.2.6.</t>
  </si>
  <si>
    <t>1.2.7.</t>
  </si>
  <si>
    <t xml:space="preserve">Компенсации расходов субъектам на строительство объектов недвижимого имущества в труднодоступных и отдаленных местностях для целей реализации товаров (услуг) населению, за исключением товаров подакцизной группы, компенсация муниципальному району затрат на строительство объектов имущества в целях дальнейшей передачи объектов субъектам для ведения предпринимательской деятельности 
</t>
  </si>
  <si>
    <t xml:space="preserve">Финансовая поддержка социального предпринимательства, в том числе: </t>
  </si>
  <si>
    <t>2.1.1.</t>
  </si>
  <si>
    <t>2.2.1.</t>
  </si>
  <si>
    <t>2.2.2.</t>
  </si>
  <si>
    <t>2.2.3.</t>
  </si>
  <si>
    <t>2.2.4.</t>
  </si>
  <si>
    <t>2.2.5.</t>
  </si>
  <si>
    <t>2.3.1.</t>
  </si>
  <si>
    <t>2.3.2.</t>
  </si>
  <si>
    <t>2.3.3.</t>
  </si>
  <si>
    <t>2.3.4.</t>
  </si>
  <si>
    <t>2.4.1.</t>
  </si>
  <si>
    <t>2.5.1.</t>
  </si>
  <si>
    <t>2.7.1.</t>
  </si>
  <si>
    <t>2.7.2.</t>
  </si>
  <si>
    <t>ИТОГО по задаче 2.7.1.</t>
  </si>
  <si>
    <t>Примечание (факторы, обусловившие неисполнение/ перевыполнение показателей)</t>
  </si>
  <si>
    <t>Активизация участия сельского населения в решении вопросов местного значения, численность сельского населения, подтвердившего участие в реализации проекта.</t>
  </si>
  <si>
    <t>Благоустройство сельских поселений, создание и обустройство зон отдыха, спортивных и детских игровых площадок</t>
  </si>
  <si>
    <t>Т.А. Колесова</t>
  </si>
  <si>
    <t>ИТОГО по подпрограмме 1</t>
  </si>
  <si>
    <t>2.6.1.</t>
  </si>
  <si>
    <t>ИТОГО подпрограмме 2</t>
  </si>
  <si>
    <t>Исполнитель Т.А. Колесова</t>
  </si>
  <si>
    <t>Таблица 5</t>
  </si>
  <si>
    <t>наименование муниципальной программы</t>
  </si>
  <si>
    <t>2.1.</t>
  </si>
  <si>
    <t>2.2.</t>
  </si>
  <si>
    <t>2.3.</t>
  </si>
  <si>
    <t>2.4.</t>
  </si>
  <si>
    <t>сумма экономии по итогам закупок, предложения по перераспределению сэкономленных средств</t>
  </si>
  <si>
    <t>Причины невыполнения программных мероприятий и отклонения фактически исполненных расходных обязательств над запланированными</t>
  </si>
  <si>
    <t xml:space="preserve">Наличие, объемы и состояние объектов незавершенного строительства, в том числе:
местный бюджет </t>
  </si>
  <si>
    <t>привлеченные средства</t>
  </si>
  <si>
    <t>Исполнитель___________________</t>
  </si>
  <si>
    <r>
      <t xml:space="preserve">Пояснения к отчету о </t>
    </r>
    <r>
      <rPr>
        <b/>
        <sz val="14"/>
        <color indexed="8"/>
        <rFont val="Times New Roman"/>
        <family val="1"/>
        <charset val="204"/>
      </rPr>
      <t xml:space="preserve">ходе исполнения графика (сетевого графика) по реализации муниципальной программы </t>
    </r>
  </si>
  <si>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</si>
  <si>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</si>
  <si>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</si>
  <si>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</si>
  <si>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Субсидии на содержание маточного поголовья животных (личные подсобные хозяйства)</t>
  </si>
  <si>
    <t>2.2.6.</t>
  </si>
  <si>
    <t>Изготовление похозяйственных книг для ведения похозяйственного учета в населенных пунктах расположенных на межселенной территории</t>
  </si>
  <si>
    <t>тел. 49-47-70</t>
  </si>
  <si>
    <t xml:space="preserve">Подпрограмма I. «Развитие малого и среднего предпринимательства в Нижневартовском районе» </t>
  </si>
  <si>
    <t xml:space="preserve">Цель  "Создание условий для устойчивого развития малого и среднего предпринимательства в районе как важнейшего фактора политической и социальной стабильности, обеспечивающего повышение конкурентоспособности экономики района и увеличение численности субъектов малого и среднего предпринимательства"           </t>
  </si>
  <si>
    <t>Задача 1. Содействие развитию малого и среднего предпринимательства</t>
  </si>
  <si>
    <t>1.1.</t>
  </si>
  <si>
    <t>Организация и проведение мероприятий по содействию развития малого и среднего предпринимательства</t>
  </si>
  <si>
    <t>отдел местной промышленности и сельского хозяйства администрация района (далее ОМП и СХ)</t>
  </si>
  <si>
    <t>1.1.5.</t>
  </si>
  <si>
    <t>1.1.8.</t>
  </si>
  <si>
    <t>Пропаганда и популяризация предпринимательской деятельности, вовлечение в предпринимательскую деятельность население района, формирование благоприятного общественного мнения о предпринимательстве</t>
  </si>
  <si>
    <t>1.1.9.</t>
  </si>
  <si>
    <t>ИТОГО по основному мероприятию 1.1.</t>
  </si>
  <si>
    <t>1.2.</t>
  </si>
  <si>
    <t xml:space="preserve">Формирование механизма финансово-кредитной и имущественной поддержки представителей малого и среднего предпринимательства </t>
  </si>
  <si>
    <t>1.2.4.</t>
  </si>
  <si>
    <t>Финансовая компенсации арендных платежей за нежилые помещения и по предоставленным консалтинговым услугам</t>
  </si>
  <si>
    <t>1.2.5.</t>
  </si>
  <si>
    <t>1.2.8.</t>
  </si>
  <si>
    <t>1.2.9.</t>
  </si>
  <si>
    <t>1.2.9.1.</t>
  </si>
  <si>
    <t>1.2.9.2.</t>
  </si>
  <si>
    <t>1.2.9.3.</t>
  </si>
  <si>
    <t>1.2.10.</t>
  </si>
  <si>
    <t>1.2.11.</t>
  </si>
  <si>
    <t>1.2.12.</t>
  </si>
  <si>
    <t>Субсидия на возмещение коммунальных услуг субъектам малого предпринимательства, оказывающим услуги в сфере бытового обслуживания населения</t>
  </si>
  <si>
    <t>1.2.13.</t>
  </si>
  <si>
    <t>1.2.14.</t>
  </si>
  <si>
    <t>1.2.15.</t>
  </si>
  <si>
    <t>Финансовая поддержка организаций (осуществляющих деятельность по бизнес-инкубированию, в том числе обучению субъектов)</t>
  </si>
  <si>
    <t>1.2.16.</t>
  </si>
  <si>
    <t>1.2.17.</t>
  </si>
  <si>
    <t>ИТОГО по основному мероприятию 1.2.</t>
  </si>
  <si>
    <t>Цель Создание условий для развития агропромышленного комплекса и рынков сельскохозяйственной продукции, сырья и продовольствия</t>
  </si>
  <si>
    <t>Задача 2.Содействие развитию агропромышленного комплекса и рынков сельскохозяйственной продукции, сырья и продовольствия</t>
  </si>
  <si>
    <t xml:space="preserve">Подпрограмма II. "Развитие агропромышленного комплекса и рынков сельскохозяйственной  продукции, сырья и продовольствия в Нижневартовском районе" </t>
  </si>
  <si>
    <t>Содействие развитию производства и переработки основных видов продукции растениеводства</t>
  </si>
  <si>
    <t>ИТОГО по основному мероприятию 2.1.</t>
  </si>
  <si>
    <t>Содействие развитию производства мясного и молочного производства</t>
  </si>
  <si>
    <t>2.2.7.</t>
  </si>
  <si>
    <t>Субсидии для оказания финансовой помощи сельскохозяйственным товаропроизводителя, подвергшимся подтоплению в весенне-летний период 2015г.</t>
  </si>
  <si>
    <t>ИТОГО по основному мероприятию 2.2.</t>
  </si>
  <si>
    <t>Содействие условий для развития сельскохозяйственной деятельности малых форм хозяйствования</t>
  </si>
  <si>
    <t>ИТОГО по основному мероприятию 2.3.</t>
  </si>
  <si>
    <t>ИТОГО по основному мероприятию 2.4.</t>
  </si>
  <si>
    <t>2.5.</t>
  </si>
  <si>
    <t>ИТОГО по основному мероприятию 2.5.</t>
  </si>
  <si>
    <t>Развитие системы заготовки и переработки дикоросов</t>
  </si>
  <si>
    <t>2.6.</t>
  </si>
  <si>
    <t xml:space="preserve">Создание условий для устойчивого развития сельских территорий </t>
  </si>
  <si>
    <t>2.6.2.</t>
  </si>
  <si>
    <t>ИТОГО по основному мероприятию 2.6.</t>
  </si>
  <si>
    <t>2.7.</t>
  </si>
  <si>
    <t>Поддержка подотрослей агропромышленного комплека</t>
  </si>
  <si>
    <t>бюджет поселений р-на</t>
  </si>
  <si>
    <t>Обеспечение устойчивого развития рыбохозяйственного комплекса</t>
  </si>
  <si>
    <t>финансовые затраты  в 2016 году (тыс.рублей)</t>
  </si>
  <si>
    <t xml:space="preserve">Развитие молодежного предпринимательства </t>
  </si>
  <si>
    <t>2016 год</t>
  </si>
  <si>
    <t>Значение показателя в 2016 году</t>
  </si>
  <si>
    <t xml:space="preserve"> реализации в  2016 году муниципальной </t>
  </si>
  <si>
    <t xml:space="preserve"> бюджет округа</t>
  </si>
  <si>
    <t>2.8.</t>
  </si>
  <si>
    <t>Мероприятие по обеспечению продовольственной безопасности</t>
  </si>
  <si>
    <t>Субвенции на проведении Всероссийской сельскохозяйственной переписи в 2016 году в рамках мероприятия по обеспечению продовольственной безопасности</t>
  </si>
  <si>
    <t>2.8.1.</t>
  </si>
  <si>
    <t>ИТОГО по основному мероприятию 2.8.</t>
  </si>
  <si>
    <t xml:space="preserve">федеральный бюджет </t>
  </si>
  <si>
    <t xml:space="preserve">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2016 - 2020 годах"</t>
  </si>
  <si>
    <t>Информация о целевых показателях реализации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2016 - 2020 годах" в 2016 году.</t>
  </si>
  <si>
    <t>С.С. Пичугин</t>
  </si>
  <si>
    <t>1.3.</t>
  </si>
  <si>
    <t>1.4.</t>
  </si>
  <si>
    <t>1.5.</t>
  </si>
  <si>
    <t>1.6.</t>
  </si>
  <si>
    <t>1.7.</t>
  </si>
  <si>
    <t>1.8.</t>
  </si>
  <si>
    <t>2.9.</t>
  </si>
  <si>
    <t xml:space="preserve">картофеля </t>
  </si>
  <si>
    <t xml:space="preserve">овощей открытого грунта </t>
  </si>
  <si>
    <t>скота и птицы на убой (в живом весе</t>
  </si>
  <si>
    <t xml:space="preserve">молока </t>
  </si>
  <si>
    <t xml:space="preserve">Руководитель программы </t>
  </si>
  <si>
    <t>С.С. Пичугин (ФИО)</t>
  </si>
  <si>
    <t>исполняющий обязанности</t>
  </si>
  <si>
    <t>начальника отдела местной промышленности</t>
  </si>
  <si>
    <t>и сельского хозяйства</t>
  </si>
  <si>
    <t>"Развитие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2016 - 2020 годах" на 2016 год</t>
  </si>
  <si>
    <t>Специалист  Департамента финансов___________________ Т.С. Воронкова</t>
  </si>
  <si>
    <t xml:space="preserve">Заместитель Главы  района </t>
  </si>
  <si>
    <t>Сведения об объемах финансирования мероприятий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2016 - 2020 годах" в 2016 году за НОЯБРЬ</t>
  </si>
  <si>
    <t>НОЯБРЬ</t>
  </si>
  <si>
    <t>Производство продукции растениеводства в крестьянских (фермерских) хозяйствах, тонн:</t>
  </si>
  <si>
    <t>1.9.</t>
  </si>
  <si>
    <t xml:space="preserve">Увеличение количества экспортно-ориентированных субъектов малого и среднего предпринимательства </t>
  </si>
  <si>
    <t>Обеспеченность собственной продукцией растениеводства населения района от норматива потребления продукции, %:</t>
  </si>
  <si>
    <t xml:space="preserve">Обеспеченность собственной продукцией населения района от норматива потребления продукции животноводства, %:        </t>
  </si>
  <si>
    <t>Обеспеченность помещениями, согласно заключенных договоров с исполнителями  пригодными для обучения и работы лиц, осуществляющих сбор сведений об объектах сельскохозяйственной переписи, хранения переписных листов и иных документов сельскохозяйственной переписи, транспортными средствами и услугами связи</t>
  </si>
  <si>
    <t xml:space="preserve"> %</t>
  </si>
  <si>
    <r>
      <rPr>
        <u/>
        <sz val="11"/>
        <rFont val="Times New Roman"/>
        <family val="1"/>
        <charset val="204"/>
      </rPr>
      <t>Подпрограмма 1</t>
    </r>
    <r>
      <rPr>
        <sz val="11"/>
        <rFont val="Times New Roman"/>
        <family val="1"/>
        <charset val="204"/>
      </rPr>
      <t>:Плановый объем финансирования на 2016 год за счет средств бюджета автономного округа –5 207,3 тыс. рублей, бюджета района –3 930,25тыс. рублей.
на 01.12.2016 выплачены субсидии счет средств бюджета района в сумме – 1 776,463 тыс. руб. на: компенсацию арендных платежей, субсидирование процентной ставки по привлеченным кредитам, возмещение коммунальных платежей, возмещение за пользование электроэнергией, возмещение на приобретение специализированного оборудования, возмещение части затрат на участие в конкурсе, возмещение части затрат на рекламу. 
 на 01.12.2016 за счет средств автономного округа выплачены  в сумме 797,811 тыс. руб. на: приобретение оборудования, компенсацию арендных платежей.</t>
    </r>
  </si>
  <si>
    <r>
      <t>Подпрограмма 2:</t>
    </r>
    <r>
      <rPr>
        <sz val="11"/>
        <color theme="1"/>
        <rFont val="Times New Roman"/>
        <family val="1"/>
        <charset val="204"/>
      </rPr>
      <t xml:space="preserve">  На 01.12.2016 на реализацию переданных полномочий по поддержке сельскохозяйственного производства из бюджета округа  запланировано 89 718,8 тыс. руб., открытое финансирование на 01.12.2016 составляет 72 691,374 тыс. руб.                                                                                     на 01.12.2016 освоено 65 929,822 тыс. руб.:                                                                                                                                                                                                                                                                                                                  
на поддержку растениеводства - 1 КФХ в сумме 57,5 тыс. руб.                                                                                                                                                                                                                                                                                                                                                   на поддержку животноводства (производство молока и мяса)  - 19 КФХ в размере 62 878,722 тыс. руб., 
на поддержку рыболовства и рыбопереработки – 2 предприятиям на сумму 1 830,00 тыс. руб.;
на поддержку МТБ – 2 КФХ  в размере 1 000 тыс. руб.;
на переработку дикоросов – 1 предприятию на сумму 163,6 тыс. руб.;
          Из районного бюджета согласно подпрограммы № 2 «Развитие агропромышленного комплекса и рынков сельскохозяйственной продукции, сырья и продовольствия в Нижневартовском районе»  выплачены субсидии 2097,00 тыс. руб на возмещение части затрат на уплату за пользование электроэнергией – 9 КФХ </t>
    </r>
  </si>
</sst>
</file>

<file path=xl/styles.xml><?xml version="1.0" encoding="utf-8"?>
<styleSheet xmlns="http://schemas.openxmlformats.org/spreadsheetml/2006/main">
  <numFmts count="15">
    <numFmt numFmtId="41" formatCode="_-* #,##0_р_._-;\-* #,##0_р_._-;_-* &quot;-&quot;_р_._-;_-@_-"/>
    <numFmt numFmtId="43" formatCode="_-* #,##0.00_р_._-;\-* #,##0.00_р_._-;_-* &quot;-&quot;??_р_._-;_-@_-"/>
    <numFmt numFmtId="164" formatCode="0.0"/>
    <numFmt numFmtId="165" formatCode="#,##0.0"/>
    <numFmt numFmtId="166" formatCode="#,##0.0_ ;\-#,##0.0\ "/>
    <numFmt numFmtId="167" formatCode="#,##0_ ;\-#,##0\ "/>
    <numFmt numFmtId="168" formatCode="#,##0.00_ ;\-#,##0.00\ "/>
    <numFmt numFmtId="169" formatCode="#,##0.000"/>
    <numFmt numFmtId="170" formatCode="#,##0.000_ ;\-#,##0.000\ "/>
    <numFmt numFmtId="171" formatCode="#,##0.00_р_."/>
    <numFmt numFmtId="172" formatCode="#,##0.000_р_."/>
    <numFmt numFmtId="173" formatCode="0.000"/>
    <numFmt numFmtId="174" formatCode="#,##0.0000_р_."/>
    <numFmt numFmtId="175" formatCode="_-* #,##0.000_р_._-;\-* #,##0.000_р_._-;_-* &quot;-&quot;??_р_._-;_-@_-"/>
    <numFmt numFmtId="176" formatCode="0.0000"/>
  </numFmts>
  <fonts count="51">
    <font>
      <sz val="11"/>
      <color theme="1"/>
      <name val="Calibri"/>
      <family val="2"/>
      <charset val="204"/>
      <scheme val="minor"/>
    </font>
    <font>
      <sz val="11"/>
      <color theme="1"/>
      <name val="Calibri"/>
      <family val="2"/>
      <charset val="204"/>
      <scheme val="minor"/>
    </font>
    <font>
      <sz val="10"/>
      <color indexed="8"/>
      <name val="Times New Roman"/>
      <family val="1"/>
      <charset val="204"/>
    </font>
    <font>
      <sz val="11"/>
      <color indexed="8"/>
      <name val="Times New Roman"/>
      <family val="1"/>
      <charset val="204"/>
    </font>
    <font>
      <b/>
      <sz val="12"/>
      <color indexed="8"/>
      <name val="Times New Roman"/>
      <family val="1"/>
      <charset val="204"/>
    </font>
    <font>
      <b/>
      <sz val="18"/>
      <color indexed="8"/>
      <name val="Times New Roman"/>
      <family val="1"/>
      <charset val="204"/>
    </font>
    <font>
      <sz val="14"/>
      <color indexed="8"/>
      <name val="Times New Roman"/>
      <family val="1"/>
      <charset val="204"/>
    </font>
    <font>
      <sz val="12"/>
      <color indexed="8"/>
      <name val="Times New Roman"/>
      <family val="1"/>
      <charset val="204"/>
    </font>
    <font>
      <sz val="18"/>
      <name val="Times New Roman"/>
      <family val="1"/>
      <charset val="204"/>
    </font>
    <font>
      <b/>
      <sz val="14"/>
      <color indexed="81"/>
      <name val="Times New Roman"/>
      <family val="1"/>
      <charset val="204"/>
    </font>
    <font>
      <sz val="18"/>
      <color rgb="FFFF0000"/>
      <name val="Times New Roman"/>
      <family val="1"/>
      <charset val="204"/>
    </font>
    <font>
      <u/>
      <sz val="10"/>
      <color indexed="8"/>
      <name val="Times New Roman"/>
      <family val="1"/>
      <charset val="204"/>
    </font>
    <font>
      <u/>
      <sz val="16"/>
      <color indexed="8"/>
      <name val="Times New Roman"/>
      <family val="1"/>
      <charset val="204"/>
    </font>
    <font>
      <sz val="12"/>
      <color theme="1"/>
      <name val="Times New Roman"/>
      <family val="1"/>
      <charset val="204"/>
    </font>
    <font>
      <sz val="12"/>
      <name val="Times New Roman"/>
      <family val="1"/>
      <charset val="204"/>
    </font>
    <font>
      <b/>
      <sz val="14"/>
      <color indexed="8"/>
      <name val="Times New Roman"/>
      <family val="1"/>
      <charset val="204"/>
    </font>
    <font>
      <sz val="14"/>
      <color theme="1"/>
      <name val="Times New Roman"/>
      <family val="1"/>
      <charset val="204"/>
    </font>
    <font>
      <b/>
      <sz val="14"/>
      <color theme="1"/>
      <name val="Times New Roman"/>
      <family val="1"/>
      <charset val="204"/>
    </font>
    <font>
      <b/>
      <u/>
      <sz val="14"/>
      <color theme="1"/>
      <name val="Times New Roman"/>
      <family val="1"/>
      <charset val="204"/>
    </font>
    <font>
      <b/>
      <sz val="12"/>
      <color theme="1"/>
      <name val="Times New Roman"/>
      <family val="1"/>
      <charset val="204"/>
    </font>
    <font>
      <u/>
      <sz val="11"/>
      <color theme="1"/>
      <name val="Times New Roman"/>
      <family val="1"/>
      <charset val="204"/>
    </font>
    <font>
      <sz val="11"/>
      <color theme="1"/>
      <name val="Times New Roman"/>
      <family val="1"/>
      <charset val="204"/>
    </font>
    <font>
      <sz val="11"/>
      <name val="Times New Roman"/>
      <family val="1"/>
      <charset val="204"/>
    </font>
    <font>
      <u/>
      <sz val="11"/>
      <name val="Times New Roman"/>
      <family val="1"/>
      <charset val="204"/>
    </font>
    <font>
      <sz val="28"/>
      <name val="Times New Roman"/>
      <family val="1"/>
      <charset val="204"/>
    </font>
    <font>
      <b/>
      <sz val="26"/>
      <name val="Times New Roman"/>
      <family val="1"/>
      <charset val="204"/>
    </font>
    <font>
      <sz val="26"/>
      <name val="Times New Roman"/>
      <family val="1"/>
      <charset val="204"/>
    </font>
    <font>
      <sz val="26"/>
      <color indexed="8"/>
      <name val="Times New Roman"/>
      <family val="1"/>
      <charset val="204"/>
    </font>
    <font>
      <sz val="26"/>
      <color theme="1"/>
      <name val="Calibri"/>
      <family val="2"/>
      <charset val="204"/>
      <scheme val="minor"/>
    </font>
    <font>
      <b/>
      <sz val="26"/>
      <color theme="1"/>
      <name val="Calibri"/>
      <family val="2"/>
      <charset val="204"/>
      <scheme val="minor"/>
    </font>
    <font>
      <sz val="26"/>
      <color rgb="FFFF0000"/>
      <name val="Times New Roman"/>
      <family val="1"/>
      <charset val="204"/>
    </font>
    <font>
      <sz val="16"/>
      <color theme="1"/>
      <name val="Calibri"/>
      <family val="2"/>
      <charset val="204"/>
      <scheme val="minor"/>
    </font>
    <font>
      <b/>
      <sz val="16"/>
      <color indexed="8"/>
      <name val="Times New Roman"/>
      <family val="1"/>
      <charset val="204"/>
    </font>
    <font>
      <sz val="16"/>
      <color indexed="8"/>
      <name val="Times New Roman"/>
      <family val="1"/>
      <charset val="204"/>
    </font>
    <font>
      <sz val="16"/>
      <color rgb="FFFF0000"/>
      <name val="Calibri"/>
      <family val="2"/>
      <charset val="204"/>
      <scheme val="minor"/>
    </font>
    <font>
      <sz val="16"/>
      <name val="Times New Roman"/>
      <family val="1"/>
      <charset val="204"/>
    </font>
    <font>
      <sz val="18"/>
      <color indexed="8"/>
      <name val="Times New Roman"/>
      <family val="1"/>
      <charset val="204"/>
    </font>
    <font>
      <sz val="18"/>
      <color theme="1"/>
      <name val="Calibri"/>
      <family val="2"/>
      <charset val="204"/>
      <scheme val="minor"/>
    </font>
    <font>
      <sz val="18"/>
      <color theme="1"/>
      <name val="Times New Roman"/>
      <family val="1"/>
      <charset val="204"/>
    </font>
    <font>
      <sz val="18"/>
      <color rgb="FFFF0000"/>
      <name val="Calibri"/>
      <family val="2"/>
      <charset val="204"/>
      <scheme val="minor"/>
    </font>
    <font>
      <b/>
      <sz val="22"/>
      <name val="Times New Roman"/>
      <family val="1"/>
      <charset val="204"/>
    </font>
    <font>
      <sz val="22"/>
      <name val="Times New Roman"/>
      <family val="1"/>
      <charset val="204"/>
    </font>
    <font>
      <b/>
      <sz val="36"/>
      <name val="Times New Roman"/>
      <family val="1"/>
      <charset val="204"/>
    </font>
    <font>
      <b/>
      <sz val="36"/>
      <color theme="1"/>
      <name val="Calibri"/>
      <family val="2"/>
      <charset val="204"/>
      <scheme val="minor"/>
    </font>
    <font>
      <sz val="26"/>
      <color theme="1"/>
      <name val="Times New Roman"/>
      <family val="1"/>
      <charset val="204"/>
    </font>
    <font>
      <sz val="48"/>
      <name val="Times New Roman"/>
      <family val="1"/>
      <charset val="204"/>
    </font>
    <font>
      <sz val="48"/>
      <color theme="1"/>
      <name val="Calibri"/>
      <family val="2"/>
      <charset val="204"/>
      <scheme val="minor"/>
    </font>
    <font>
      <sz val="14"/>
      <name val="Times New Roman"/>
      <family val="1"/>
      <charset val="204"/>
    </font>
    <font>
      <sz val="24"/>
      <name val="Times New Roman"/>
      <family val="1"/>
      <charset val="204"/>
    </font>
    <font>
      <sz val="22"/>
      <color theme="1"/>
      <name val="Times New Roman"/>
      <family val="1"/>
      <charset val="204"/>
    </font>
    <font>
      <sz val="14"/>
      <color theme="1"/>
      <name val="Calibri"/>
      <family val="2"/>
      <charset val="204"/>
      <scheme val="minor"/>
    </font>
  </fonts>
  <fills count="11">
    <fill>
      <patternFill patternType="none"/>
    </fill>
    <fill>
      <patternFill patternType="gray125"/>
    </fill>
    <fill>
      <patternFill patternType="solid">
        <fgColor theme="8"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47">
    <xf numFmtId="0" fontId="0" fillId="0" borderId="0" xfId="0"/>
    <xf numFmtId="0" fontId="2" fillId="0" borderId="0" xfId="0" applyFont="1"/>
    <xf numFmtId="0" fontId="3" fillId="0" borderId="0" xfId="0" applyFont="1"/>
    <xf numFmtId="0" fontId="2" fillId="0" borderId="0" xfId="0" applyFont="1" applyAlignment="1">
      <alignment horizontal="right"/>
    </xf>
    <xf numFmtId="0" fontId="4" fillId="0" borderId="0" xfId="0" applyFont="1" applyAlignment="1">
      <alignment vertical="top" wrapText="1"/>
    </xf>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vertical="center" wrapText="1"/>
    </xf>
    <xf numFmtId="164" fontId="8" fillId="0" borderId="10" xfId="1" applyNumberFormat="1" applyFont="1" applyFill="1" applyBorder="1" applyAlignment="1">
      <alignment vertical="center"/>
    </xf>
    <xf numFmtId="164" fontId="8" fillId="0" borderId="10" xfId="1" applyNumberFormat="1" applyFont="1" applyFill="1" applyBorder="1" applyAlignment="1">
      <alignment horizontal="center" vertical="center" wrapText="1"/>
    </xf>
    <xf numFmtId="164" fontId="8" fillId="0" borderId="10" xfId="0" applyNumberFormat="1" applyFont="1" applyFill="1" applyBorder="1" applyAlignment="1">
      <alignment horizontal="left" vertical="center"/>
    </xf>
    <xf numFmtId="164" fontId="8" fillId="0" borderId="10" xfId="1" applyNumberFormat="1" applyFont="1" applyFill="1" applyBorder="1" applyAlignment="1">
      <alignment horizontal="left" vertical="center"/>
    </xf>
    <xf numFmtId="164" fontId="8" fillId="0" borderId="0" xfId="1" applyNumberFormat="1" applyFont="1" applyFill="1" applyBorder="1" applyAlignment="1">
      <alignment horizontal="center" vertical="center" wrapText="1"/>
    </xf>
    <xf numFmtId="164" fontId="8" fillId="0" borderId="0" xfId="1" applyNumberFormat="1" applyFont="1" applyFill="1" applyBorder="1" applyAlignment="1">
      <alignment vertical="center"/>
    </xf>
    <xf numFmtId="164" fontId="8" fillId="0" borderId="0" xfId="0" applyNumberFormat="1" applyFont="1" applyFill="1" applyBorder="1" applyAlignment="1">
      <alignment horizontal="left" vertical="center"/>
    </xf>
    <xf numFmtId="164" fontId="8" fillId="0" borderId="0" xfId="1"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vertical="center"/>
    </xf>
    <xf numFmtId="0" fontId="8"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Alignment="1">
      <alignment vertical="center"/>
    </xf>
    <xf numFmtId="164" fontId="8" fillId="0" borderId="0" xfId="0" applyNumberFormat="1" applyFont="1" applyFill="1" applyBorder="1" applyAlignment="1">
      <alignment horizontal="left" vertical="center"/>
    </xf>
    <xf numFmtId="0" fontId="11" fillId="0" borderId="0" xfId="0" applyFont="1" applyAlignment="1">
      <alignment horizontal="right"/>
    </xf>
    <xf numFmtId="0" fontId="3" fillId="0" borderId="0" xfId="0" applyNumberFormat="1" applyFont="1"/>
    <xf numFmtId="0" fontId="16" fillId="0" borderId="0" xfId="0" applyFont="1"/>
    <xf numFmtId="0" fontId="16" fillId="0" borderId="0" xfId="0" applyFont="1" applyFill="1" applyAlignment="1">
      <alignment horizontal="right"/>
    </xf>
    <xf numFmtId="0" fontId="14" fillId="0" borderId="1" xfId="0" applyNumberFormat="1" applyFont="1" applyBorder="1" applyAlignment="1">
      <alignment horizontal="center" vertical="top"/>
    </xf>
    <xf numFmtId="0" fontId="13" fillId="0" borderId="1" xfId="0" applyNumberFormat="1" applyFont="1" applyBorder="1" applyAlignment="1">
      <alignment horizontal="center" vertical="top"/>
    </xf>
    <xf numFmtId="164" fontId="14" fillId="0" borderId="0" xfId="0" applyNumberFormat="1" applyFont="1" applyFill="1" applyBorder="1" applyAlignment="1" applyProtection="1">
      <alignment horizontal="left"/>
    </xf>
    <xf numFmtId="0" fontId="13" fillId="0" borderId="0" xfId="0" applyFont="1"/>
    <xf numFmtId="0" fontId="13" fillId="0" borderId="0" xfId="0" applyFont="1" applyFill="1"/>
    <xf numFmtId="0" fontId="24" fillId="0" borderId="0" xfId="0" applyFont="1" applyFill="1" applyAlignment="1">
      <alignment vertical="center"/>
    </xf>
    <xf numFmtId="0" fontId="24" fillId="0" borderId="0" xfId="0" applyFont="1" applyFill="1" applyAlignment="1">
      <alignment horizontal="left" vertical="center"/>
    </xf>
    <xf numFmtId="0" fontId="24" fillId="0" borderId="0" xfId="0" applyFont="1" applyFill="1" applyAlignment="1">
      <alignment horizontal="center"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horizontal="left" vertical="center"/>
    </xf>
    <xf numFmtId="0" fontId="26" fillId="0" borderId="0" xfId="0" applyFont="1" applyFill="1" applyAlignment="1">
      <alignment horizontal="center" vertical="center"/>
    </xf>
    <xf numFmtId="0" fontId="26" fillId="0" borderId="15" xfId="0" applyFont="1" applyFill="1" applyBorder="1" applyAlignment="1">
      <alignment vertical="center"/>
    </xf>
    <xf numFmtId="164" fontId="26" fillId="0" borderId="4" xfId="0" applyNumberFormat="1" applyFont="1" applyFill="1" applyBorder="1" applyAlignment="1">
      <alignment horizontal="center" vertical="center" wrapText="1"/>
    </xf>
    <xf numFmtId="0" fontId="26" fillId="0" borderId="4" xfId="0" applyFont="1" applyFill="1" applyBorder="1" applyAlignment="1">
      <alignment vertical="center"/>
    </xf>
    <xf numFmtId="0" fontId="26" fillId="0" borderId="8" xfId="0" applyFont="1" applyFill="1" applyBorder="1" applyAlignment="1">
      <alignment vertical="center"/>
    </xf>
    <xf numFmtId="164" fontId="26" fillId="8" borderId="4"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6" fillId="0" borderId="1" xfId="0" applyNumberFormat="1" applyFont="1" applyFill="1" applyBorder="1" applyAlignment="1" applyProtection="1">
      <alignment horizontal="center" vertical="center" textRotation="90" wrapText="1"/>
      <protection locked="0"/>
    </xf>
    <xf numFmtId="164" fontId="26" fillId="0" borderId="8" xfId="0" applyNumberFormat="1" applyFont="1" applyFill="1" applyBorder="1" applyAlignment="1" applyProtection="1">
      <alignment horizontal="center" vertical="center" textRotation="90" wrapText="1"/>
      <protection hidden="1"/>
    </xf>
    <xf numFmtId="164" fontId="26" fillId="8" borderId="1" xfId="0" applyNumberFormat="1" applyFont="1" applyFill="1" applyBorder="1" applyAlignment="1">
      <alignment horizontal="center" vertical="center" textRotation="90" wrapText="1"/>
    </xf>
    <xf numFmtId="164" fontId="26" fillId="8" borderId="1" xfId="0" applyNumberFormat="1" applyFont="1" applyFill="1" applyBorder="1" applyAlignment="1" applyProtection="1">
      <alignment horizontal="center" vertical="center" textRotation="90" wrapText="1"/>
      <protection locked="0"/>
    </xf>
    <xf numFmtId="164" fontId="26" fillId="0" borderId="1" xfId="0" applyNumberFormat="1" applyFont="1" applyFill="1" applyBorder="1" applyAlignment="1">
      <alignment horizontal="center" vertical="center" textRotation="90" wrapText="1"/>
    </xf>
    <xf numFmtId="164" fontId="26" fillId="0" borderId="2" xfId="0" applyNumberFormat="1" applyFont="1" applyFill="1" applyBorder="1" applyAlignment="1">
      <alignment horizontal="center" vertical="center" textRotation="90" wrapText="1"/>
    </xf>
    <xf numFmtId="164" fontId="25" fillId="3" borderId="1" xfId="0" applyNumberFormat="1" applyFont="1" applyFill="1" applyBorder="1" applyAlignment="1">
      <alignment horizontal="left" vertical="center" wrapText="1"/>
    </xf>
    <xf numFmtId="170" fontId="25" fillId="5" borderId="1" xfId="1" applyNumberFormat="1" applyFont="1" applyFill="1" applyBorder="1" applyAlignment="1">
      <alignment horizontal="right" vertical="center" wrapText="1"/>
    </xf>
    <xf numFmtId="168" fontId="25" fillId="5" borderId="1" xfId="1" applyNumberFormat="1" applyFont="1" applyFill="1" applyBorder="1" applyAlignment="1">
      <alignment horizontal="right" vertical="center" wrapText="1"/>
    </xf>
    <xf numFmtId="0" fontId="26" fillId="0" borderId="1" xfId="0" applyFont="1" applyFill="1" applyBorder="1" applyAlignment="1">
      <alignment vertical="center"/>
    </xf>
    <xf numFmtId="0" fontId="26" fillId="3" borderId="1" xfId="0" applyFont="1" applyFill="1" applyBorder="1" applyAlignment="1">
      <alignment horizontal="left" vertical="center" wrapText="1"/>
    </xf>
    <xf numFmtId="170" fontId="26" fillId="2" borderId="1" xfId="1" applyNumberFormat="1" applyFont="1" applyFill="1" applyBorder="1" applyAlignment="1" applyProtection="1">
      <alignment horizontal="right" vertical="center"/>
      <protection hidden="1"/>
    </xf>
    <xf numFmtId="168" fontId="26" fillId="2" borderId="1" xfId="1" applyNumberFormat="1" applyFont="1" applyFill="1" applyBorder="1" applyAlignment="1" applyProtection="1">
      <alignment horizontal="right" vertical="center"/>
      <protection hidden="1"/>
    </xf>
    <xf numFmtId="166" fontId="26" fillId="2" borderId="1" xfId="1" applyNumberFormat="1" applyFont="1" applyFill="1" applyBorder="1" applyAlignment="1">
      <alignment horizontal="right" vertical="center" wrapText="1"/>
    </xf>
    <xf numFmtId="170" fontId="26" fillId="2" borderId="1" xfId="1" applyNumberFormat="1" applyFont="1" applyFill="1" applyBorder="1" applyAlignment="1">
      <alignment horizontal="right" vertical="center" wrapText="1"/>
    </xf>
    <xf numFmtId="170" fontId="26" fillId="8" borderId="1" xfId="1" applyNumberFormat="1" applyFont="1" applyFill="1" applyBorder="1" applyAlignment="1">
      <alignment horizontal="right" vertical="center" wrapText="1"/>
    </xf>
    <xf numFmtId="170" fontId="26" fillId="0" borderId="1" xfId="1" applyNumberFormat="1" applyFont="1" applyFill="1" applyBorder="1" applyAlignment="1">
      <alignment horizontal="right" vertical="center" wrapText="1"/>
    </xf>
    <xf numFmtId="164" fontId="26" fillId="3" borderId="1" xfId="0" applyNumberFormat="1" applyFont="1" applyFill="1" applyBorder="1" applyAlignment="1">
      <alignment horizontal="left" vertical="center" wrapText="1"/>
    </xf>
    <xf numFmtId="170" fontId="26" fillId="8" borderId="1" xfId="1" applyNumberFormat="1" applyFont="1" applyFill="1" applyBorder="1" applyAlignment="1" applyProtection="1">
      <alignment horizontal="right" vertical="center"/>
      <protection hidden="1"/>
    </xf>
    <xf numFmtId="166" fontId="26" fillId="8" borderId="1" xfId="1" applyNumberFormat="1" applyFont="1" applyFill="1" applyBorder="1" applyAlignment="1">
      <alignment horizontal="right" vertical="center" wrapText="1"/>
    </xf>
    <xf numFmtId="170" fontId="26" fillId="0" borderId="1" xfId="1" applyNumberFormat="1" applyFont="1" applyFill="1" applyBorder="1" applyAlignment="1" applyProtection="1">
      <alignment horizontal="right" vertical="center"/>
      <protection hidden="1"/>
    </xf>
    <xf numFmtId="166" fontId="26" fillId="0" borderId="1" xfId="1" applyNumberFormat="1" applyFont="1" applyFill="1" applyBorder="1" applyAlignment="1">
      <alignment horizontal="right" vertical="center" wrapText="1"/>
    </xf>
    <xf numFmtId="164" fontId="26" fillId="3" borderId="1" xfId="0" applyNumberFormat="1" applyFont="1" applyFill="1" applyBorder="1" applyAlignment="1" applyProtection="1">
      <alignment horizontal="left" vertical="center" wrapText="1"/>
      <protection hidden="1"/>
    </xf>
    <xf numFmtId="0" fontId="26" fillId="3" borderId="1" xfId="0" applyFont="1" applyFill="1" applyBorder="1" applyAlignment="1" applyProtection="1">
      <alignment horizontal="left" vertical="center" wrapText="1"/>
      <protection locked="0"/>
    </xf>
    <xf numFmtId="165" fontId="26" fillId="8" borderId="1" xfId="1" applyNumberFormat="1" applyFont="1" applyFill="1" applyBorder="1" applyAlignment="1">
      <alignment horizontal="right" vertical="center" wrapText="1"/>
    </xf>
    <xf numFmtId="165" fontId="26" fillId="0" borderId="1" xfId="1" applyNumberFormat="1" applyFont="1" applyFill="1" applyBorder="1" applyAlignment="1">
      <alignment horizontal="right" vertical="center" wrapText="1"/>
    </xf>
    <xf numFmtId="164" fontId="26" fillId="0" borderId="1" xfId="1" applyNumberFormat="1" applyFont="1" applyFill="1" applyBorder="1" applyAlignment="1">
      <alignment horizontal="right" vertical="center" wrapText="1"/>
    </xf>
    <xf numFmtId="164" fontId="25" fillId="0" borderId="10" xfId="1" applyNumberFormat="1" applyFont="1" applyFill="1" applyBorder="1" applyAlignment="1">
      <alignment vertical="center"/>
    </xf>
    <xf numFmtId="164" fontId="26" fillId="0" borderId="10" xfId="0" applyNumberFormat="1" applyFont="1" applyFill="1" applyBorder="1" applyAlignment="1">
      <alignment horizontal="left" vertical="center"/>
    </xf>
    <xf numFmtId="164" fontId="26" fillId="0" borderId="10" xfId="1" applyNumberFormat="1" applyFont="1" applyFill="1" applyBorder="1" applyAlignment="1">
      <alignment horizontal="left" vertical="center"/>
    </xf>
    <xf numFmtId="164" fontId="25" fillId="0" borderId="14" xfId="0" applyNumberFormat="1" applyFont="1" applyFill="1" applyBorder="1" applyAlignment="1">
      <alignment horizontal="left" vertical="center"/>
    </xf>
    <xf numFmtId="164" fontId="25" fillId="0" borderId="15" xfId="0" applyNumberFormat="1" applyFont="1" applyFill="1" applyBorder="1" applyAlignment="1">
      <alignment horizontal="left" vertical="center"/>
    </xf>
    <xf numFmtId="164" fontId="25" fillId="0" borderId="15" xfId="0" applyNumberFormat="1" applyFont="1" applyFill="1" applyBorder="1" applyAlignment="1">
      <alignment horizontal="center" vertical="center"/>
    </xf>
    <xf numFmtId="0" fontId="26" fillId="0" borderId="15" xfId="0" applyFont="1" applyFill="1" applyBorder="1" applyAlignment="1">
      <alignment horizontal="left" vertical="center"/>
    </xf>
    <xf numFmtId="0" fontId="25" fillId="3" borderId="1" xfId="0" applyFont="1" applyFill="1" applyBorder="1" applyAlignment="1">
      <alignment horizontal="left" vertical="center" wrapText="1"/>
    </xf>
    <xf numFmtId="171" fontId="25" fillId="3" borderId="1" xfId="1" applyNumberFormat="1" applyFont="1" applyFill="1" applyBorder="1" applyAlignment="1">
      <alignment horizontal="right" vertical="center" wrapText="1"/>
    </xf>
    <xf numFmtId="166" fontId="26" fillId="3" borderId="1" xfId="1" applyNumberFormat="1" applyFont="1" applyFill="1" applyBorder="1" applyAlignment="1">
      <alignment horizontal="right" vertical="center" wrapText="1"/>
    </xf>
    <xf numFmtId="0" fontId="26" fillId="0" borderId="7" xfId="0" applyFont="1" applyFill="1" applyBorder="1" applyAlignment="1">
      <alignment vertical="center"/>
    </xf>
    <xf numFmtId="171" fontId="26" fillId="6" borderId="1" xfId="1" applyNumberFormat="1" applyFont="1" applyFill="1" applyBorder="1" applyAlignment="1">
      <alignment horizontal="right" vertical="center" wrapText="1"/>
    </xf>
    <xf numFmtId="166" fontId="26" fillId="6" borderId="1" xfId="1" applyNumberFormat="1" applyFont="1" applyFill="1" applyBorder="1" applyAlignment="1">
      <alignment horizontal="right" vertical="center" wrapText="1"/>
    </xf>
    <xf numFmtId="171" fontId="26" fillId="8" borderId="1" xfId="1" applyNumberFormat="1" applyFont="1" applyFill="1" applyBorder="1" applyAlignment="1">
      <alignment horizontal="right" vertical="center" wrapText="1"/>
    </xf>
    <xf numFmtId="171" fontId="26" fillId="0" borderId="1" xfId="1" applyNumberFormat="1" applyFont="1" applyFill="1" applyBorder="1" applyAlignment="1">
      <alignment horizontal="right" vertical="center" wrapText="1"/>
    </xf>
    <xf numFmtId="171" fontId="26" fillId="2" borderId="1" xfId="1" applyNumberFormat="1" applyFont="1" applyFill="1" applyBorder="1" applyAlignment="1">
      <alignment horizontal="right" vertical="center" wrapText="1"/>
    </xf>
    <xf numFmtId="164" fontId="26" fillId="0" borderId="4" xfId="0" applyNumberFormat="1" applyFont="1" applyFill="1" applyBorder="1" applyAlignment="1">
      <alignment vertical="center"/>
    </xf>
    <xf numFmtId="0" fontId="26" fillId="0" borderId="0" xfId="0" applyFont="1" applyFill="1" applyBorder="1" applyAlignment="1">
      <alignment vertical="center"/>
    </xf>
    <xf numFmtId="166" fontId="25" fillId="3" borderId="1" xfId="1" applyNumberFormat="1" applyFont="1" applyFill="1" applyBorder="1" applyAlignment="1">
      <alignment horizontal="right" vertical="center" wrapText="1"/>
    </xf>
    <xf numFmtId="171" fontId="25" fillId="3" borderId="7" xfId="1" applyNumberFormat="1" applyFont="1" applyFill="1" applyBorder="1" applyAlignment="1">
      <alignment horizontal="right" vertical="center" wrapText="1"/>
    </xf>
    <xf numFmtId="172" fontId="26" fillId="0" borderId="1" xfId="1" applyNumberFormat="1" applyFont="1" applyFill="1" applyBorder="1" applyAlignment="1">
      <alignment horizontal="right" vertical="center" wrapText="1"/>
    </xf>
    <xf numFmtId="164" fontId="26" fillId="0" borderId="10" xfId="1" applyNumberFormat="1" applyFont="1" applyFill="1" applyBorder="1" applyAlignment="1">
      <alignment vertical="center"/>
    </xf>
    <xf numFmtId="164" fontId="26" fillId="0" borderId="15" xfId="0" applyNumberFormat="1" applyFont="1" applyFill="1" applyBorder="1" applyAlignment="1">
      <alignment horizontal="left" vertical="center"/>
    </xf>
    <xf numFmtId="0" fontId="26" fillId="0" borderId="1" xfId="0" applyFont="1" applyFill="1" applyBorder="1" applyAlignment="1">
      <alignment vertical="center" wrapText="1"/>
    </xf>
    <xf numFmtId="170" fontId="25" fillId="3" borderId="1" xfId="1" applyNumberFormat="1" applyFont="1" applyFill="1" applyBorder="1" applyAlignment="1">
      <alignment horizontal="right" vertical="center" wrapText="1"/>
    </xf>
    <xf numFmtId="170" fontId="26" fillId="6" borderId="1" xfId="1" applyNumberFormat="1" applyFont="1" applyFill="1" applyBorder="1" applyAlignment="1">
      <alignment horizontal="right" vertical="center" wrapText="1"/>
    </xf>
    <xf numFmtId="164" fontId="26" fillId="0" borderId="0" xfId="0" applyNumberFormat="1" applyFont="1" applyFill="1" applyBorder="1" applyAlignment="1">
      <alignment horizontal="left" vertical="center"/>
    </xf>
    <xf numFmtId="164" fontId="26" fillId="0" borderId="0" xfId="1" applyNumberFormat="1" applyFont="1" applyFill="1" applyBorder="1" applyAlignment="1">
      <alignment horizontal="left" vertical="center"/>
    </xf>
    <xf numFmtId="172" fontId="26" fillId="8" borderId="1" xfId="1" applyNumberFormat="1" applyFont="1" applyFill="1" applyBorder="1" applyAlignment="1">
      <alignment horizontal="right" vertical="center" wrapText="1"/>
    </xf>
    <xf numFmtId="0" fontId="26" fillId="0" borderId="10" xfId="0" applyFont="1" applyFill="1" applyBorder="1" applyAlignment="1">
      <alignment vertical="center"/>
    </xf>
    <xf numFmtId="4" fontId="26" fillId="8" borderId="1" xfId="1" applyNumberFormat="1" applyFont="1" applyFill="1" applyBorder="1" applyAlignment="1">
      <alignment horizontal="right" vertical="center" wrapText="1"/>
    </xf>
    <xf numFmtId="168" fontId="26" fillId="0" borderId="1" xfId="1" applyNumberFormat="1" applyFont="1" applyFill="1" applyBorder="1" applyAlignment="1">
      <alignment horizontal="right" vertical="center" wrapText="1"/>
    </xf>
    <xf numFmtId="169" fontId="26" fillId="8" borderId="1" xfId="1" applyNumberFormat="1" applyFont="1" applyFill="1" applyBorder="1" applyAlignment="1">
      <alignment horizontal="right" vertical="center" wrapText="1"/>
    </xf>
    <xf numFmtId="4" fontId="26" fillId="0" borderId="1" xfId="1" applyNumberFormat="1" applyFont="1" applyFill="1" applyBorder="1" applyAlignment="1">
      <alignment horizontal="right" vertical="center" wrapText="1"/>
    </xf>
    <xf numFmtId="165" fontId="25" fillId="3" borderId="1" xfId="1" applyNumberFormat="1" applyFont="1" applyFill="1" applyBorder="1" applyAlignment="1">
      <alignment horizontal="right" vertical="center" wrapText="1"/>
    </xf>
    <xf numFmtId="168" fontId="26" fillId="8" borderId="1" xfId="1" applyNumberFormat="1" applyFont="1" applyFill="1" applyBorder="1" applyAlignment="1">
      <alignment horizontal="right" vertical="center" wrapText="1"/>
    </xf>
    <xf numFmtId="165" fontId="26" fillId="0" borderId="2" xfId="1" applyNumberFormat="1" applyFont="1" applyFill="1" applyBorder="1" applyAlignment="1">
      <alignment horizontal="right" vertical="center" wrapText="1"/>
    </xf>
    <xf numFmtId="0" fontId="26" fillId="0" borderId="2" xfId="0" applyFont="1" applyFill="1" applyBorder="1" applyAlignment="1">
      <alignment vertical="center"/>
    </xf>
    <xf numFmtId="164" fontId="26" fillId="0" borderId="12" xfId="0" applyNumberFormat="1" applyFont="1" applyFill="1" applyBorder="1" applyAlignment="1">
      <alignment vertical="center"/>
    </xf>
    <xf numFmtId="164" fontId="26" fillId="0" borderId="0" xfId="0" applyNumberFormat="1" applyFont="1" applyFill="1" applyBorder="1" applyAlignment="1">
      <alignment vertical="center"/>
    </xf>
    <xf numFmtId="164" fontId="26" fillId="0" borderId="14" xfId="0" applyNumberFormat="1" applyFont="1" applyFill="1" applyBorder="1" applyAlignment="1">
      <alignment horizontal="left" vertical="center"/>
    </xf>
    <xf numFmtId="164" fontId="26" fillId="0" borderId="15" xfId="0" applyNumberFormat="1" applyFont="1" applyFill="1" applyBorder="1" applyAlignment="1">
      <alignment horizontal="center" vertical="center"/>
    </xf>
    <xf numFmtId="166" fontId="26" fillId="0" borderId="4" xfId="1" applyNumberFormat="1" applyFont="1" applyFill="1" applyBorder="1" applyAlignment="1">
      <alignment horizontal="right" vertical="center" wrapText="1"/>
    </xf>
    <xf numFmtId="165" fontId="26" fillId="0" borderId="4" xfId="1" applyNumberFormat="1" applyFont="1" applyFill="1" applyBorder="1" applyAlignment="1">
      <alignment horizontal="center" vertical="center"/>
    </xf>
    <xf numFmtId="164" fontId="26" fillId="0" borderId="4" xfId="1" applyNumberFormat="1" applyFont="1" applyFill="1" applyBorder="1" applyAlignment="1">
      <alignment vertical="center"/>
    </xf>
    <xf numFmtId="0" fontId="26" fillId="0" borderId="1" xfId="0" applyFont="1" applyFill="1" applyBorder="1" applyAlignment="1">
      <alignment horizontal="left" vertical="center" wrapText="1"/>
    </xf>
    <xf numFmtId="166" fontId="26" fillId="4" borderId="2" xfId="1" applyNumberFormat="1" applyFont="1" applyFill="1" applyBorder="1" applyAlignment="1">
      <alignment horizontal="right" vertical="center" wrapText="1"/>
    </xf>
    <xf numFmtId="165" fontId="26" fillId="4" borderId="1" xfId="1" applyNumberFormat="1" applyFont="1" applyFill="1" applyBorder="1" applyAlignment="1">
      <alignment horizontal="center" vertical="center"/>
    </xf>
    <xf numFmtId="165" fontId="26" fillId="4" borderId="2" xfId="1" applyNumberFormat="1" applyFont="1" applyFill="1" applyBorder="1" applyAlignment="1">
      <alignment horizontal="center" vertical="center"/>
    </xf>
    <xf numFmtId="164" fontId="26" fillId="4" borderId="1" xfId="1" applyNumberFormat="1" applyFont="1" applyFill="1" applyBorder="1" applyAlignment="1">
      <alignment vertical="center"/>
    </xf>
    <xf numFmtId="164" fontId="26" fillId="4" borderId="7" xfId="1" applyNumberFormat="1" applyFont="1" applyFill="1" applyBorder="1" applyAlignment="1">
      <alignment vertical="center"/>
    </xf>
    <xf numFmtId="166" fontId="26" fillId="0" borderId="2" xfId="1" applyNumberFormat="1" applyFont="1" applyFill="1" applyBorder="1" applyAlignment="1">
      <alignment horizontal="right" vertical="center" wrapText="1"/>
    </xf>
    <xf numFmtId="165" fontId="26" fillId="0" borderId="1" xfId="1" applyNumberFormat="1" applyFont="1" applyFill="1" applyBorder="1" applyAlignment="1">
      <alignment horizontal="center" vertical="center"/>
    </xf>
    <xf numFmtId="165" fontId="26" fillId="0" borderId="2" xfId="1" applyNumberFormat="1" applyFont="1" applyFill="1" applyBorder="1" applyAlignment="1">
      <alignment horizontal="center" vertical="center"/>
    </xf>
    <xf numFmtId="164" fontId="26" fillId="0" borderId="1" xfId="1" applyNumberFormat="1" applyFont="1" applyFill="1" applyBorder="1" applyAlignment="1">
      <alignment vertical="center"/>
    </xf>
    <xf numFmtId="164" fontId="26" fillId="0" borderId="1" xfId="0" applyNumberFormat="1" applyFont="1" applyFill="1" applyBorder="1" applyAlignment="1">
      <alignment horizontal="left" vertical="center" wrapText="1"/>
    </xf>
    <xf numFmtId="164" fontId="26" fillId="0" borderId="1" xfId="0" applyNumberFormat="1" applyFont="1" applyFill="1" applyBorder="1" applyAlignment="1" applyProtection="1">
      <alignment horizontal="left" vertical="center" wrapText="1"/>
      <protection hidden="1"/>
    </xf>
    <xf numFmtId="0" fontId="26" fillId="0" borderId="1" xfId="0" applyFont="1" applyFill="1" applyBorder="1" applyAlignment="1" applyProtection="1">
      <alignment horizontal="left" vertical="center" wrapText="1"/>
      <protection locked="0"/>
    </xf>
    <xf numFmtId="164" fontId="26" fillId="0" borderId="2" xfId="1" applyNumberFormat="1" applyFont="1" applyFill="1" applyBorder="1" applyAlignment="1">
      <alignment vertical="center"/>
    </xf>
    <xf numFmtId="165" fontId="26" fillId="4" borderId="1" xfId="0" applyNumberFormat="1" applyFont="1" applyFill="1" applyBorder="1" applyAlignment="1">
      <alignment horizontal="center" vertical="center" wrapText="1"/>
    </xf>
    <xf numFmtId="165" fontId="26" fillId="4" borderId="2" xfId="0" applyNumberFormat="1" applyFont="1" applyFill="1" applyBorder="1" applyAlignment="1">
      <alignment horizontal="center" vertical="center" wrapText="1"/>
    </xf>
    <xf numFmtId="164" fontId="26" fillId="4" borderId="4" xfId="0" applyNumberFormat="1" applyFont="1" applyFill="1" applyBorder="1" applyAlignment="1">
      <alignment horizontal="center" vertical="center" wrapText="1"/>
    </xf>
    <xf numFmtId="164" fontId="26" fillId="4" borderId="15" xfId="0" applyNumberFormat="1" applyFont="1" applyFill="1" applyBorder="1" applyAlignment="1">
      <alignment horizontal="center" vertical="center" wrapText="1"/>
    </xf>
    <xf numFmtId="165" fontId="26" fillId="0" borderId="1" xfId="1" applyNumberFormat="1" applyFont="1" applyFill="1" applyBorder="1" applyAlignment="1">
      <alignment horizontal="center" vertical="center" wrapText="1"/>
    </xf>
    <xf numFmtId="165" fontId="26" fillId="0" borderId="2" xfId="1" applyNumberFormat="1" applyFont="1" applyFill="1" applyBorder="1" applyAlignment="1">
      <alignment horizontal="center" vertical="center" wrapText="1"/>
    </xf>
    <xf numFmtId="164" fontId="26" fillId="0" borderId="1" xfId="1" applyNumberFormat="1" applyFont="1" applyFill="1" applyBorder="1" applyAlignment="1">
      <alignment horizontal="left" vertical="center" wrapText="1"/>
    </xf>
    <xf numFmtId="164" fontId="26" fillId="0" borderId="15" xfId="1" applyNumberFormat="1" applyFont="1" applyFill="1" applyBorder="1" applyAlignment="1">
      <alignment vertical="center"/>
    </xf>
    <xf numFmtId="164" fontId="26" fillId="0" borderId="5" xfId="1" applyNumberFormat="1" applyFont="1" applyFill="1" applyBorder="1" applyAlignment="1">
      <alignment vertical="center"/>
    </xf>
    <xf numFmtId="164" fontId="26" fillId="0" borderId="8" xfId="1" applyNumberFormat="1" applyFont="1" applyFill="1" applyBorder="1" applyAlignment="1">
      <alignment vertical="center"/>
    </xf>
    <xf numFmtId="164" fontId="30" fillId="0" borderId="0" xfId="0" applyNumberFormat="1" applyFont="1" applyFill="1" applyBorder="1" applyAlignment="1">
      <alignment horizontal="left" vertical="center" wrapText="1"/>
    </xf>
    <xf numFmtId="0" fontId="30" fillId="0" borderId="0" xfId="0" applyFont="1" applyFill="1" applyBorder="1" applyAlignment="1">
      <alignment horizontal="left" vertical="center" wrapText="1"/>
    </xf>
    <xf numFmtId="166" fontId="30" fillId="0" borderId="0" xfId="1" applyNumberFormat="1" applyFont="1" applyFill="1" applyBorder="1" applyAlignment="1">
      <alignment horizontal="right" vertical="center" wrapText="1"/>
    </xf>
    <xf numFmtId="165" fontId="30" fillId="0" borderId="0" xfId="1" applyNumberFormat="1" applyFont="1" applyFill="1" applyBorder="1" applyAlignment="1">
      <alignment horizontal="center" vertical="center"/>
    </xf>
    <xf numFmtId="164" fontId="30" fillId="0" borderId="0" xfId="1" applyNumberFormat="1" applyFont="1" applyFill="1" applyBorder="1" applyAlignment="1">
      <alignment vertical="center"/>
    </xf>
    <xf numFmtId="0" fontId="30" fillId="0" borderId="0" xfId="0" applyFont="1" applyFill="1" applyBorder="1" applyAlignment="1">
      <alignment vertical="center"/>
    </xf>
    <xf numFmtId="0" fontId="26" fillId="0" borderId="0" xfId="0" applyFont="1" applyFill="1" applyAlignment="1">
      <alignment horizontal="center" vertical="center" textRotation="90"/>
    </xf>
    <xf numFmtId="0" fontId="31" fillId="0" borderId="0" xfId="0" applyFont="1"/>
    <xf numFmtId="0" fontId="33" fillId="0" borderId="0" xfId="0" applyFont="1" applyAlignment="1">
      <alignment horizontal="justify"/>
    </xf>
    <xf numFmtId="0" fontId="33" fillId="0" borderId="0" xfId="0" applyFont="1"/>
    <xf numFmtId="0" fontId="31" fillId="0" borderId="0" xfId="0" applyFont="1" applyAlignment="1">
      <alignment horizontal="center" vertical="center"/>
    </xf>
    <xf numFmtId="0" fontId="32" fillId="0" borderId="2" xfId="0" applyFont="1" applyBorder="1" applyAlignment="1">
      <alignment horizontal="center" vertical="top" wrapText="1"/>
    </xf>
    <xf numFmtId="0" fontId="34" fillId="0" borderId="0" xfId="0" applyFont="1"/>
    <xf numFmtId="0" fontId="35" fillId="0" borderId="0" xfId="0" applyFont="1" applyFill="1" applyAlignment="1">
      <alignment vertical="center"/>
    </xf>
    <xf numFmtId="0" fontId="36" fillId="0" borderId="2" xfId="0" applyFont="1" applyBorder="1" applyAlignment="1">
      <alignment horizontal="center" vertical="top" wrapText="1"/>
    </xf>
    <xf numFmtId="0" fontId="36" fillId="0" borderId="2" xfId="0" applyFont="1" applyBorder="1" applyAlignment="1">
      <alignment horizontal="left" vertical="top" wrapText="1"/>
    </xf>
    <xf numFmtId="0" fontId="36" fillId="0" borderId="1" xfId="0" applyFont="1" applyBorder="1" applyAlignment="1">
      <alignment horizontal="center" vertical="top" wrapText="1"/>
    </xf>
    <xf numFmtId="0" fontId="36" fillId="0" borderId="1" xfId="1" applyNumberFormat="1" applyFont="1" applyBorder="1" applyAlignment="1">
      <alignment horizontal="center" vertical="top" wrapText="1"/>
    </xf>
    <xf numFmtId="0" fontId="37" fillId="0" borderId="0" xfId="0" applyFont="1"/>
    <xf numFmtId="0" fontId="36" fillId="0" borderId="1" xfId="0" applyFont="1" applyBorder="1" applyAlignment="1">
      <alignment horizontal="left" vertical="top" wrapText="1"/>
    </xf>
    <xf numFmtId="0" fontId="38" fillId="0" borderId="1" xfId="0" applyFont="1" applyBorder="1" applyAlignment="1">
      <alignment vertical="top" wrapText="1"/>
    </xf>
    <xf numFmtId="0" fontId="36" fillId="0" borderId="1" xfId="0" applyFont="1" applyBorder="1" applyAlignment="1">
      <alignment horizontal="justify" vertical="top" wrapText="1"/>
    </xf>
    <xf numFmtId="167" fontId="36" fillId="0" borderId="2" xfId="1" applyNumberFormat="1" applyFont="1" applyBorder="1" applyAlignment="1">
      <alignment horizontal="center" vertical="top" wrapText="1"/>
    </xf>
    <xf numFmtId="167" fontId="36" fillId="0" borderId="1" xfId="1" applyNumberFormat="1" applyFont="1" applyBorder="1" applyAlignment="1">
      <alignment horizontal="center" vertical="top" wrapText="1"/>
    </xf>
    <xf numFmtId="0" fontId="38" fillId="0" borderId="1" xfId="0" applyFont="1" applyBorder="1" applyAlignment="1">
      <alignment horizontal="center" vertical="top" wrapText="1"/>
    </xf>
    <xf numFmtId="0" fontId="38" fillId="0" borderId="1" xfId="0" applyFont="1" applyBorder="1" applyAlignment="1">
      <alignment horizontal="justify" vertical="top" wrapText="1"/>
    </xf>
    <xf numFmtId="0" fontId="36" fillId="0" borderId="3" xfId="0" applyFont="1" applyBorder="1" applyAlignment="1">
      <alignment horizontal="justify" vertical="top" wrapText="1"/>
    </xf>
    <xf numFmtId="167" fontId="36" fillId="0" borderId="5" xfId="1" applyNumberFormat="1" applyFont="1" applyBorder="1" applyAlignment="1">
      <alignment horizontal="center" vertical="top" wrapText="1"/>
    </xf>
    <xf numFmtId="0" fontId="5" fillId="0" borderId="6" xfId="0" applyFont="1" applyBorder="1" applyAlignment="1">
      <alignment horizontal="center" vertical="top" wrapText="1"/>
    </xf>
    <xf numFmtId="0" fontId="36" fillId="0" borderId="6" xfId="0" applyFont="1" applyBorder="1" applyAlignment="1">
      <alignment horizontal="center" vertical="top" wrapText="1"/>
    </xf>
    <xf numFmtId="0" fontId="36" fillId="0" borderId="13" xfId="0" applyFont="1" applyBorder="1" applyAlignment="1">
      <alignment horizontal="center" vertical="top" wrapText="1"/>
    </xf>
    <xf numFmtId="0" fontId="36" fillId="0" borderId="3" xfId="0" applyFont="1" applyBorder="1" applyAlignment="1">
      <alignment horizontal="center" vertical="top" wrapText="1"/>
    </xf>
    <xf numFmtId="0" fontId="10" fillId="0" borderId="0" xfId="0" applyFont="1" applyBorder="1" applyAlignment="1">
      <alignment horizontal="center" vertical="top" wrapText="1"/>
    </xf>
    <xf numFmtId="0" fontId="10" fillId="0" borderId="0" xfId="0" applyFont="1" applyBorder="1" applyAlignment="1">
      <alignment horizontal="justify" vertical="top" wrapText="1"/>
    </xf>
    <xf numFmtId="167" fontId="10" fillId="0" borderId="0" xfId="1" applyNumberFormat="1" applyFont="1" applyBorder="1" applyAlignment="1">
      <alignment horizontal="center" vertical="top" wrapText="1"/>
    </xf>
    <xf numFmtId="0" fontId="39" fillId="0" borderId="0" xfId="0" applyFont="1"/>
    <xf numFmtId="0" fontId="36" fillId="0" borderId="0" xfId="0" applyFont="1" applyBorder="1" applyAlignment="1">
      <alignment horizontal="center" vertical="top" wrapText="1"/>
    </xf>
    <xf numFmtId="0" fontId="36" fillId="0" borderId="0" xfId="0" applyFont="1" applyBorder="1" applyAlignment="1">
      <alignment horizontal="justify" vertical="top"/>
    </xf>
    <xf numFmtId="0" fontId="37" fillId="0" borderId="0" xfId="0" applyFont="1" applyAlignment="1">
      <alignment vertical="top"/>
    </xf>
    <xf numFmtId="164" fontId="25" fillId="0" borderId="0" xfId="0" applyNumberFormat="1" applyFont="1" applyFill="1" applyBorder="1" applyAlignment="1">
      <alignment horizontal="left" vertical="center" wrapText="1"/>
    </xf>
    <xf numFmtId="164" fontId="25" fillId="0" borderId="12" xfId="0" applyNumberFormat="1" applyFont="1" applyFill="1" applyBorder="1" applyAlignment="1">
      <alignment horizontal="left" vertical="center"/>
    </xf>
    <xf numFmtId="0" fontId="25" fillId="3" borderId="7" xfId="0" applyFont="1" applyFill="1" applyBorder="1" applyAlignment="1">
      <alignment horizontal="left" vertical="center" wrapText="1"/>
    </xf>
    <xf numFmtId="166" fontId="26" fillId="3" borderId="7" xfId="1" applyNumberFormat="1" applyFont="1" applyFill="1" applyBorder="1" applyAlignment="1">
      <alignment horizontal="right" vertical="center" wrapText="1"/>
    </xf>
    <xf numFmtId="0" fontId="26" fillId="0" borderId="1" xfId="0" applyFont="1" applyFill="1" applyBorder="1" applyAlignment="1">
      <alignment horizontal="left" vertical="center"/>
    </xf>
    <xf numFmtId="164" fontId="25" fillId="0" borderId="1" xfId="0" applyNumberFormat="1" applyFont="1" applyFill="1" applyBorder="1" applyAlignment="1">
      <alignment horizontal="center" vertical="center" wrapText="1"/>
    </xf>
    <xf numFmtId="0" fontId="25" fillId="9" borderId="7" xfId="0" applyFont="1" applyFill="1" applyBorder="1" applyAlignment="1">
      <alignment horizontal="left" vertical="center" wrapText="1"/>
    </xf>
    <xf numFmtId="164" fontId="26" fillId="9" borderId="1" xfId="0" applyNumberFormat="1" applyFont="1" applyFill="1" applyBorder="1" applyAlignment="1">
      <alignment horizontal="left" vertical="center" wrapText="1"/>
    </xf>
    <xf numFmtId="164" fontId="25" fillId="9" borderId="1" xfId="0" applyNumberFormat="1" applyFont="1" applyFill="1" applyBorder="1" applyAlignment="1">
      <alignment horizontal="center" vertical="center" wrapText="1"/>
    </xf>
    <xf numFmtId="166" fontId="26" fillId="9" borderId="1" xfId="1" applyNumberFormat="1" applyFont="1" applyFill="1" applyBorder="1" applyAlignment="1">
      <alignment horizontal="right" vertical="center" wrapText="1"/>
    </xf>
    <xf numFmtId="166" fontId="25" fillId="3" borderId="7" xfId="1" applyNumberFormat="1" applyFont="1" applyFill="1" applyBorder="1" applyAlignment="1">
      <alignment horizontal="right" vertical="center" wrapText="1"/>
    </xf>
    <xf numFmtId="171" fontId="26" fillId="9" borderId="1" xfId="1" applyNumberFormat="1" applyFont="1" applyFill="1" applyBorder="1" applyAlignment="1">
      <alignment horizontal="right" vertical="center" wrapText="1"/>
    </xf>
    <xf numFmtId="164" fontId="25" fillId="0" borderId="1" xfId="0" applyNumberFormat="1" applyFont="1" applyFill="1" applyBorder="1" applyAlignment="1">
      <alignment horizontal="center" vertical="center" wrapText="1"/>
    </xf>
    <xf numFmtId="164" fontId="26" fillId="0" borderId="0" xfId="1" applyNumberFormat="1" applyFont="1" applyFill="1" applyBorder="1" applyAlignment="1">
      <alignment vertical="center"/>
    </xf>
    <xf numFmtId="164" fontId="26" fillId="0" borderId="1" xfId="0" applyNumberFormat="1" applyFont="1" applyFill="1" applyBorder="1" applyAlignment="1">
      <alignment horizontal="left" vertical="center"/>
    </xf>
    <xf numFmtId="164" fontId="26" fillId="0" borderId="1" xfId="1" applyNumberFormat="1" applyFont="1" applyFill="1" applyBorder="1" applyAlignment="1">
      <alignment horizontal="left" vertical="center"/>
    </xf>
    <xf numFmtId="2" fontId="25" fillId="3" borderId="1" xfId="0" applyNumberFormat="1" applyFont="1" applyFill="1" applyBorder="1" applyAlignment="1">
      <alignment horizontal="right" vertical="center" wrapText="1"/>
    </xf>
    <xf numFmtId="164" fontId="25" fillId="3" borderId="1" xfId="0" applyNumberFormat="1" applyFont="1" applyFill="1" applyBorder="1" applyAlignment="1">
      <alignment horizontal="right" vertical="center" wrapText="1"/>
    </xf>
    <xf numFmtId="164" fontId="25" fillId="0" borderId="1" xfId="0" applyNumberFormat="1" applyFont="1" applyFill="1" applyBorder="1" applyAlignment="1">
      <alignment horizontal="right" vertical="center" wrapText="1"/>
    </xf>
    <xf numFmtId="2" fontId="25" fillId="0" borderId="1" xfId="0" applyNumberFormat="1" applyFont="1" applyFill="1" applyBorder="1" applyAlignment="1">
      <alignment horizontal="right" vertical="center" wrapText="1"/>
    </xf>
    <xf numFmtId="173" fontId="25" fillId="3" borderId="1" xfId="0" applyNumberFormat="1" applyFont="1" applyFill="1" applyBorder="1" applyAlignment="1">
      <alignment horizontal="right" vertical="center" wrapText="1"/>
    </xf>
    <xf numFmtId="168" fontId="26" fillId="2" borderId="1" xfId="1" applyNumberFormat="1" applyFont="1" applyFill="1" applyBorder="1" applyAlignment="1">
      <alignment horizontal="right" vertical="center" wrapText="1"/>
    </xf>
    <xf numFmtId="168" fontId="25" fillId="3" borderId="1" xfId="1" applyNumberFormat="1" applyFont="1" applyFill="1" applyBorder="1" applyAlignment="1">
      <alignment horizontal="right" vertical="center" wrapText="1"/>
    </xf>
    <xf numFmtId="0" fontId="45" fillId="0" borderId="0" xfId="0" applyFont="1" applyFill="1" applyAlignment="1">
      <alignment vertical="center"/>
    </xf>
    <xf numFmtId="0" fontId="45" fillId="0" borderId="0" xfId="0" applyFont="1" applyFill="1" applyAlignment="1">
      <alignment horizontal="left" vertical="center"/>
    </xf>
    <xf numFmtId="0" fontId="45" fillId="0" borderId="0" xfId="0" applyFont="1" applyFill="1" applyAlignment="1">
      <alignment horizontal="center" vertical="center"/>
    </xf>
    <xf numFmtId="0" fontId="45" fillId="0" borderId="0" xfId="0" applyFont="1" applyFill="1" applyAlignment="1">
      <alignment horizontal="center" vertical="center" textRotation="90"/>
    </xf>
    <xf numFmtId="0" fontId="47" fillId="0" borderId="0" xfId="0" applyFont="1" applyFill="1" applyAlignment="1">
      <alignment vertical="center"/>
    </xf>
    <xf numFmtId="0" fontId="48" fillId="0" borderId="0" xfId="0" applyFont="1" applyFill="1" applyAlignment="1">
      <alignment vertical="center"/>
    </xf>
    <xf numFmtId="0" fontId="48" fillId="0" borderId="0" xfId="0" applyFont="1" applyFill="1" applyAlignment="1">
      <alignment horizontal="left" vertical="center"/>
    </xf>
    <xf numFmtId="0" fontId="48" fillId="0" borderId="0" xfId="0" applyFont="1" applyFill="1" applyAlignment="1">
      <alignment horizontal="center" vertical="center"/>
    </xf>
    <xf numFmtId="0" fontId="48" fillId="0" borderId="0" xfId="0" applyFont="1" applyFill="1" applyAlignment="1">
      <alignment horizontal="center" vertical="center" textRotation="90"/>
    </xf>
    <xf numFmtId="0" fontId="16" fillId="0" borderId="0" xfId="0" applyFont="1" applyBorder="1" applyAlignment="1">
      <alignment horizontal="left" vertical="top"/>
    </xf>
    <xf numFmtId="0" fontId="47" fillId="0" borderId="0" xfId="0" applyFont="1" applyFill="1" applyAlignment="1">
      <alignment horizontal="left"/>
    </xf>
    <xf numFmtId="0" fontId="47" fillId="0" borderId="0" xfId="0" applyFont="1" applyFill="1" applyBorder="1" applyAlignment="1" applyProtection="1">
      <alignment horizontal="left"/>
    </xf>
    <xf numFmtId="0" fontId="47" fillId="0" borderId="0" xfId="0" applyFont="1" applyFill="1"/>
    <xf numFmtId="168" fontId="26" fillId="8" borderId="1" xfId="1" applyNumberFormat="1" applyFont="1" applyFill="1" applyBorder="1" applyAlignment="1" applyProtection="1">
      <alignment horizontal="right" vertical="center"/>
      <protection hidden="1"/>
    </xf>
    <xf numFmtId="2" fontId="25" fillId="9" borderId="1" xfId="0" applyNumberFormat="1" applyFont="1" applyFill="1" applyBorder="1" applyAlignment="1">
      <alignment horizontal="center" vertical="center" wrapText="1"/>
    </xf>
    <xf numFmtId="2" fontId="25" fillId="0" borderId="7" xfId="0" applyNumberFormat="1" applyFont="1" applyFill="1" applyBorder="1" applyAlignment="1">
      <alignment horizontal="center" vertical="center" wrapText="1"/>
    </xf>
    <xf numFmtId="173" fontId="26" fillId="0" borderId="1" xfId="1" applyNumberFormat="1" applyFont="1" applyFill="1" applyBorder="1" applyAlignment="1">
      <alignment horizontal="right" vertical="center" wrapText="1"/>
    </xf>
    <xf numFmtId="164" fontId="25" fillId="0" borderId="1" xfId="0" applyNumberFormat="1" applyFont="1" applyFill="1" applyBorder="1" applyAlignment="1">
      <alignment horizontal="center" vertical="center" wrapText="1"/>
    </xf>
    <xf numFmtId="174" fontId="26" fillId="8" borderId="1" xfId="1" applyNumberFormat="1" applyFont="1" applyFill="1" applyBorder="1" applyAlignment="1">
      <alignment horizontal="right" vertical="center" wrapText="1"/>
    </xf>
    <xf numFmtId="168" fontId="26" fillId="0" borderId="1" xfId="1" applyNumberFormat="1" applyFont="1" applyFill="1" applyBorder="1" applyAlignment="1" applyProtection="1">
      <alignment horizontal="right" vertical="center"/>
      <protection hidden="1"/>
    </xf>
    <xf numFmtId="173" fontId="26" fillId="3" borderId="1" xfId="1" applyNumberFormat="1" applyFont="1" applyFill="1" applyBorder="1" applyAlignment="1">
      <alignment horizontal="right" vertical="center" wrapText="1"/>
    </xf>
    <xf numFmtId="173" fontId="25" fillId="0" borderId="1" xfId="0" applyNumberFormat="1" applyFont="1" applyFill="1" applyBorder="1" applyAlignment="1">
      <alignment horizontal="right" vertical="center" wrapText="1"/>
    </xf>
    <xf numFmtId="173" fontId="25" fillId="3" borderId="1" xfId="1" applyNumberFormat="1" applyFont="1" applyFill="1" applyBorder="1" applyAlignment="1">
      <alignment horizontal="right" vertical="center" wrapText="1"/>
    </xf>
    <xf numFmtId="173" fontId="26" fillId="6" borderId="1" xfId="1" applyNumberFormat="1" applyFont="1" applyFill="1" applyBorder="1" applyAlignment="1">
      <alignment horizontal="right" vertical="center" wrapText="1"/>
    </xf>
    <xf numFmtId="173" fontId="26" fillId="8" borderId="1" xfId="1" applyNumberFormat="1" applyFont="1" applyFill="1" applyBorder="1" applyAlignment="1">
      <alignment horizontal="right" vertical="center" wrapText="1"/>
    </xf>
    <xf numFmtId="170" fontId="26" fillId="3" borderId="1" xfId="1" applyNumberFormat="1" applyFont="1" applyFill="1" applyBorder="1" applyAlignment="1">
      <alignment horizontal="right" vertical="center" wrapText="1"/>
    </xf>
    <xf numFmtId="173" fontId="25" fillId="3" borderId="1" xfId="0" applyNumberFormat="1" applyFont="1" applyFill="1" applyBorder="1" applyAlignment="1">
      <alignment horizontal="left" vertical="center" wrapText="1"/>
    </xf>
    <xf numFmtId="173" fontId="44" fillId="0" borderId="1" xfId="0" applyNumberFormat="1" applyFont="1" applyBorder="1" applyAlignment="1">
      <alignment vertical="center" wrapText="1"/>
    </xf>
    <xf numFmtId="173" fontId="44" fillId="0" borderId="1" xfId="0" applyNumberFormat="1" applyFont="1" applyBorder="1" applyAlignment="1">
      <alignment horizontal="right" vertical="center" wrapText="1"/>
    </xf>
    <xf numFmtId="173" fontId="44" fillId="0" borderId="1" xfId="0" applyNumberFormat="1" applyFont="1" applyFill="1" applyBorder="1" applyAlignment="1">
      <alignment vertical="center" wrapText="1"/>
    </xf>
    <xf numFmtId="173" fontId="44" fillId="0" borderId="1" xfId="0" applyNumberFormat="1" applyFont="1" applyFill="1" applyBorder="1" applyAlignment="1">
      <alignment horizontal="right" vertical="center" wrapText="1"/>
    </xf>
    <xf numFmtId="164" fontId="25" fillId="0" borderId="1" xfId="0" applyNumberFormat="1" applyFont="1" applyFill="1" applyBorder="1" applyAlignment="1">
      <alignment horizontal="center" vertical="center" wrapText="1"/>
    </xf>
    <xf numFmtId="171" fontId="26" fillId="3" borderId="7" xfId="1" applyNumberFormat="1" applyFont="1" applyFill="1" applyBorder="1" applyAlignment="1">
      <alignment horizontal="right" vertical="center" wrapText="1"/>
    </xf>
    <xf numFmtId="2" fontId="25" fillId="10" borderId="7" xfId="0" applyNumberFormat="1" applyFont="1" applyFill="1" applyBorder="1" applyAlignment="1">
      <alignment horizontal="center" vertical="center" wrapText="1"/>
    </xf>
    <xf numFmtId="166" fontId="26" fillId="10" borderId="1" xfId="1" applyNumberFormat="1" applyFont="1" applyFill="1" applyBorder="1" applyAlignment="1">
      <alignment horizontal="right" vertical="center" wrapText="1"/>
    </xf>
    <xf numFmtId="164" fontId="25" fillId="3" borderId="1" xfId="0" applyNumberFormat="1" applyFont="1" applyFill="1" applyBorder="1" applyAlignment="1">
      <alignment horizontal="center" vertical="center" wrapText="1"/>
    </xf>
    <xf numFmtId="172" fontId="25" fillId="3" borderId="1" xfId="1" applyNumberFormat="1" applyFont="1" applyFill="1" applyBorder="1" applyAlignment="1">
      <alignment horizontal="right" vertical="center" wrapText="1"/>
    </xf>
    <xf numFmtId="172" fontId="26" fillId="2" borderId="1" xfId="1" applyNumberFormat="1" applyFont="1" applyFill="1" applyBorder="1" applyAlignment="1">
      <alignment horizontal="right" vertical="center" wrapText="1"/>
    </xf>
    <xf numFmtId="172" fontId="26" fillId="9" borderId="1" xfId="1" applyNumberFormat="1" applyFont="1" applyFill="1" applyBorder="1" applyAlignment="1">
      <alignment horizontal="right" vertical="center" wrapText="1"/>
    </xf>
    <xf numFmtId="175" fontId="25" fillId="3" borderId="1" xfId="1" applyNumberFormat="1" applyFont="1" applyFill="1" applyBorder="1" applyAlignment="1">
      <alignment horizontal="right" vertical="center" wrapText="1"/>
    </xf>
    <xf numFmtId="175" fontId="25" fillId="0" borderId="1" xfId="1" applyNumberFormat="1" applyFont="1" applyFill="1" applyBorder="1" applyAlignment="1">
      <alignment horizontal="right" vertical="center" wrapText="1"/>
    </xf>
    <xf numFmtId="172" fontId="25" fillId="3" borderId="7" xfId="1" applyNumberFormat="1" applyFont="1" applyFill="1" applyBorder="1" applyAlignment="1">
      <alignment horizontal="right" vertical="center" wrapText="1"/>
    </xf>
    <xf numFmtId="172" fontId="26" fillId="6" borderId="1" xfId="1" applyNumberFormat="1" applyFont="1" applyFill="1" applyBorder="1" applyAlignment="1">
      <alignment horizontal="right" vertical="center" wrapText="1"/>
    </xf>
    <xf numFmtId="172" fontId="25" fillId="3" borderId="1" xfId="0" applyNumberFormat="1" applyFont="1" applyFill="1" applyBorder="1" applyAlignment="1">
      <alignment horizontal="right" vertical="center" wrapText="1"/>
    </xf>
    <xf numFmtId="172" fontId="26" fillId="3" borderId="1" xfId="1" applyNumberFormat="1" applyFont="1" applyFill="1" applyBorder="1" applyAlignment="1">
      <alignment horizontal="right" vertical="center" wrapText="1"/>
    </xf>
    <xf numFmtId="172" fontId="25" fillId="0" borderId="1" xfId="0" applyNumberFormat="1" applyFont="1" applyFill="1" applyBorder="1" applyAlignment="1">
      <alignment horizontal="right" vertical="center" wrapText="1"/>
    </xf>
    <xf numFmtId="176" fontId="25" fillId="3" borderId="1" xfId="1" applyNumberFormat="1" applyFont="1" applyFill="1" applyBorder="1" applyAlignment="1">
      <alignment horizontal="right" vertical="center" wrapText="1"/>
    </xf>
    <xf numFmtId="169" fontId="26" fillId="0" borderId="1" xfId="1" applyNumberFormat="1" applyFont="1" applyFill="1" applyBorder="1" applyAlignment="1">
      <alignment horizontal="right" vertical="center" wrapText="1"/>
    </xf>
    <xf numFmtId="165" fontId="26" fillId="3" borderId="1" xfId="1" applyNumberFormat="1" applyFont="1" applyFill="1" applyBorder="1" applyAlignment="1">
      <alignment horizontal="right" vertical="center" wrapText="1"/>
    </xf>
    <xf numFmtId="169" fontId="26" fillId="3" borderId="1" xfId="1" applyNumberFormat="1" applyFont="1" applyFill="1" applyBorder="1" applyAlignment="1">
      <alignment horizontal="right" vertical="center" wrapText="1"/>
    </xf>
    <xf numFmtId="165" fontId="26" fillId="3" borderId="2" xfId="1" applyNumberFormat="1" applyFont="1" applyFill="1" applyBorder="1" applyAlignment="1">
      <alignment horizontal="right" vertical="center" wrapText="1"/>
    </xf>
    <xf numFmtId="0" fontId="3" fillId="0" borderId="0" xfId="0" applyFont="1" applyAlignment="1">
      <alignment horizontal="center"/>
    </xf>
    <xf numFmtId="0" fontId="0" fillId="0" borderId="0" xfId="0" applyAlignment="1">
      <alignment horizontal="right"/>
    </xf>
    <xf numFmtId="0" fontId="48" fillId="0" borderId="0" xfId="0" applyFont="1" applyFill="1" applyAlignment="1">
      <alignment vertical="center"/>
    </xf>
    <xf numFmtId="0" fontId="49" fillId="0" borderId="0" xfId="0" applyFont="1"/>
    <xf numFmtId="16" fontId="36" fillId="0" borderId="6" xfId="0" applyNumberFormat="1" applyFont="1" applyBorder="1" applyAlignment="1">
      <alignment horizontal="center" vertical="top" wrapText="1"/>
    </xf>
    <xf numFmtId="164" fontId="25" fillId="0"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0" fontId="38" fillId="0" borderId="6" xfId="0" applyFont="1" applyBorder="1" applyAlignment="1">
      <alignment horizontal="center" vertical="top" wrapText="1"/>
    </xf>
    <xf numFmtId="0" fontId="38" fillId="0" borderId="7" xfId="0" applyFont="1" applyBorder="1" applyAlignment="1">
      <alignment horizontal="center" vertical="top" wrapText="1"/>
    </xf>
    <xf numFmtId="0" fontId="36" fillId="0" borderId="5" xfId="0" applyFont="1" applyBorder="1" applyAlignment="1">
      <alignment horizontal="center" vertical="top" wrapText="1"/>
    </xf>
    <xf numFmtId="0" fontId="2" fillId="0" borderId="0" xfId="0" applyFont="1" applyAlignment="1">
      <alignment horizontal="center" vertical="top"/>
    </xf>
    <xf numFmtId="0" fontId="6" fillId="0" borderId="0" xfId="0" applyFont="1" applyAlignment="1">
      <alignment horizontal="center" wrapText="1"/>
    </xf>
    <xf numFmtId="0" fontId="7" fillId="0" borderId="0" xfId="0" applyFont="1" applyAlignment="1">
      <alignment horizontal="center"/>
    </xf>
    <xf numFmtId="0" fontId="5" fillId="0" borderId="0" xfId="0" applyFont="1" applyAlignment="1">
      <alignment horizontal="center" vertical="top" wrapText="1"/>
    </xf>
    <xf numFmtId="0" fontId="0" fillId="0" borderId="0" xfId="0" applyAlignment="1"/>
    <xf numFmtId="0" fontId="6" fillId="0" borderId="0" xfId="0" applyFont="1" applyAlignment="1">
      <alignment horizontal="center"/>
    </xf>
    <xf numFmtId="0" fontId="12" fillId="0" borderId="0" xfId="0" applyFont="1" applyAlignment="1">
      <alignment horizontal="center" wrapText="1"/>
    </xf>
    <xf numFmtId="0" fontId="7" fillId="0" borderId="0" xfId="0" applyFont="1" applyAlignment="1">
      <alignment horizontal="left"/>
    </xf>
    <xf numFmtId="0" fontId="21" fillId="0" borderId="0" xfId="0" applyFont="1" applyAlignment="1">
      <alignment horizontal="left"/>
    </xf>
    <xf numFmtId="164" fontId="25" fillId="0" borderId="2" xfId="0" applyNumberFormat="1" applyFont="1" applyFill="1" applyBorder="1" applyAlignment="1">
      <alignment horizontal="left" vertical="center" wrapText="1"/>
    </xf>
    <xf numFmtId="164" fontId="25" fillId="0" borderId="7" xfId="0" applyNumberFormat="1" applyFont="1" applyFill="1" applyBorder="1" applyAlignment="1">
      <alignment horizontal="left" vertical="center" wrapText="1"/>
    </xf>
    <xf numFmtId="164" fontId="26" fillId="0" borderId="2" xfId="0" applyNumberFormat="1" applyFont="1" applyFill="1" applyBorder="1" applyAlignment="1">
      <alignment horizontal="center" vertical="center" wrapText="1"/>
    </xf>
    <xf numFmtId="164" fontId="26" fillId="0" borderId="7" xfId="0" applyNumberFormat="1" applyFont="1" applyFill="1" applyBorder="1" applyAlignment="1">
      <alignment horizontal="center" vertical="center" wrapText="1"/>
    </xf>
    <xf numFmtId="164" fontId="26" fillId="0" borderId="2" xfId="0" applyNumberFormat="1" applyFont="1" applyFill="1" applyBorder="1" applyAlignment="1">
      <alignment horizontal="left" vertical="center" wrapText="1"/>
    </xf>
    <xf numFmtId="164" fontId="26" fillId="0" borderId="7" xfId="0" applyNumberFormat="1" applyFont="1" applyFill="1" applyBorder="1" applyAlignment="1">
      <alignment horizontal="left" vertical="center" wrapText="1"/>
    </xf>
    <xf numFmtId="164" fontId="25" fillId="0" borderId="9"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4" fontId="25" fillId="0" borderId="14"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164" fontId="25" fillId="7" borderId="3" xfId="0" applyNumberFormat="1" applyFont="1" applyFill="1" applyBorder="1" applyAlignment="1">
      <alignment horizontal="left" vertical="center" wrapText="1"/>
    </xf>
    <xf numFmtId="164" fontId="25" fillId="7" borderId="4" xfId="0" applyNumberFormat="1" applyFont="1" applyFill="1" applyBorder="1" applyAlignment="1">
      <alignment horizontal="left" vertical="center" wrapText="1"/>
    </xf>
    <xf numFmtId="0" fontId="40" fillId="9" borderId="2" xfId="0" applyNumberFormat="1" applyFont="1" applyFill="1" applyBorder="1" applyAlignment="1">
      <alignment horizontal="left" vertical="center" wrapText="1"/>
    </xf>
    <xf numFmtId="0" fontId="0" fillId="9" borderId="6" xfId="0" applyFill="1" applyBorder="1" applyAlignment="1">
      <alignment horizontal="left" vertical="center" wrapText="1"/>
    </xf>
    <xf numFmtId="0" fontId="0" fillId="9" borderId="7" xfId="0" applyFill="1" applyBorder="1" applyAlignment="1">
      <alignment horizontal="left" vertical="center" wrapText="1"/>
    </xf>
    <xf numFmtId="164" fontId="25" fillId="9" borderId="2" xfId="0" applyNumberFormat="1" applyFont="1" applyFill="1" applyBorder="1" applyAlignment="1">
      <alignment horizontal="left" vertical="center" wrapText="1"/>
    </xf>
    <xf numFmtId="0" fontId="0" fillId="9" borderId="6" xfId="0" applyFill="1" applyBorder="1"/>
    <xf numFmtId="0" fontId="0" fillId="9" borderId="7" xfId="0" applyFill="1" applyBorder="1"/>
    <xf numFmtId="164" fontId="8" fillId="9" borderId="2" xfId="0" applyNumberFormat="1" applyFont="1" applyFill="1" applyBorder="1" applyAlignment="1">
      <alignment horizontal="left" vertical="center" wrapText="1"/>
    </xf>
    <xf numFmtId="0" fontId="37" fillId="9" borderId="6" xfId="0" applyFont="1" applyFill="1" applyBorder="1" applyAlignment="1">
      <alignment horizontal="left" vertical="center" wrapText="1"/>
    </xf>
    <xf numFmtId="0" fontId="37" fillId="9" borderId="7" xfId="0" applyFont="1" applyFill="1" applyBorder="1" applyAlignment="1">
      <alignment horizontal="left" vertical="center" wrapText="1"/>
    </xf>
    <xf numFmtId="164" fontId="26" fillId="9" borderId="1" xfId="0" applyNumberFormat="1" applyFont="1" applyFill="1" applyBorder="1" applyAlignment="1">
      <alignment vertical="center" wrapText="1"/>
    </xf>
    <xf numFmtId="164" fontId="25" fillId="9" borderId="1" xfId="0" applyNumberFormat="1" applyFont="1" applyFill="1" applyBorder="1" applyAlignment="1">
      <alignment vertical="center"/>
    </xf>
    <xf numFmtId="164" fontId="26" fillId="9" borderId="1" xfId="0" applyNumberFormat="1" applyFont="1" applyFill="1" applyBorder="1" applyAlignment="1">
      <alignment horizontal="center" vertical="center" wrapText="1"/>
    </xf>
    <xf numFmtId="164" fontId="25" fillId="7" borderId="1" xfId="0" applyNumberFormat="1" applyFont="1" applyFill="1" applyBorder="1" applyAlignment="1">
      <alignment horizontal="left" vertical="center" wrapText="1"/>
    </xf>
    <xf numFmtId="164" fontId="26" fillId="0" borderId="6" xfId="0" applyNumberFormat="1" applyFont="1" applyFill="1" applyBorder="1" applyAlignment="1">
      <alignment horizontal="center" vertical="center" wrapText="1"/>
    </xf>
    <xf numFmtId="164" fontId="25" fillId="0" borderId="6" xfId="0" applyNumberFormat="1" applyFont="1" applyFill="1" applyBorder="1" applyAlignment="1">
      <alignment horizontal="left" vertical="center" wrapText="1"/>
    </xf>
    <xf numFmtId="0" fontId="28" fillId="0" borderId="6" xfId="0" applyFont="1" applyBorder="1" applyAlignment="1">
      <alignment horizontal="center" vertical="center" wrapText="1"/>
    </xf>
    <xf numFmtId="164" fontId="41" fillId="0" borderId="2" xfId="0" applyNumberFormat="1" applyFont="1" applyFill="1" applyBorder="1" applyAlignment="1">
      <alignment horizontal="center" vertical="center" wrapText="1"/>
    </xf>
    <xf numFmtId="164" fontId="41" fillId="0" borderId="6" xfId="0" applyNumberFormat="1" applyFont="1" applyFill="1" applyBorder="1" applyAlignment="1">
      <alignment horizontal="center" vertical="center" wrapText="1"/>
    </xf>
    <xf numFmtId="164" fontId="25" fillId="0" borderId="10" xfId="0" applyNumberFormat="1" applyFont="1" applyFill="1" applyBorder="1" applyAlignment="1">
      <alignment horizontal="center" vertical="center" wrapText="1"/>
    </xf>
    <xf numFmtId="0" fontId="29" fillId="0" borderId="11" xfId="0" applyFont="1" applyBorder="1" applyAlignment="1">
      <alignment horizontal="center" vertical="center" wrapText="1"/>
    </xf>
    <xf numFmtId="164" fontId="25" fillId="0" borderId="12" xfId="0" applyNumberFormat="1" applyFont="1" applyFill="1" applyBorder="1" applyAlignment="1">
      <alignment horizontal="center" vertical="center" wrapText="1"/>
    </xf>
    <xf numFmtId="164" fontId="25" fillId="0" borderId="0" xfId="0" applyNumberFormat="1" applyFont="1" applyFill="1" applyBorder="1" applyAlignment="1">
      <alignment horizontal="center" vertical="center" wrapText="1"/>
    </xf>
    <xf numFmtId="0" fontId="29" fillId="0" borderId="13" xfId="0" applyFont="1" applyBorder="1" applyAlignment="1">
      <alignment horizontal="center" vertical="center" wrapText="1"/>
    </xf>
    <xf numFmtId="164" fontId="25" fillId="0" borderId="15" xfId="0" applyNumberFormat="1" applyFont="1" applyFill="1" applyBorder="1" applyAlignment="1">
      <alignment horizontal="center" vertical="center" wrapText="1"/>
    </xf>
    <xf numFmtId="0" fontId="29" fillId="0" borderId="8" xfId="0" applyFont="1" applyBorder="1" applyAlignment="1">
      <alignment horizontal="center" vertical="center" wrapText="1"/>
    </xf>
    <xf numFmtId="0" fontId="0" fillId="0" borderId="6" xfId="0" applyBorder="1"/>
    <xf numFmtId="0" fontId="0" fillId="0" borderId="7" xfId="0" applyBorder="1"/>
    <xf numFmtId="164" fontId="41" fillId="0" borderId="7"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26" fillId="0" borderId="6"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164" fontId="25" fillId="0" borderId="1" xfId="0" applyNumberFormat="1" applyFont="1" applyFill="1" applyBorder="1" applyAlignment="1">
      <alignment horizontal="left" vertical="center" wrapText="1"/>
    </xf>
    <xf numFmtId="0" fontId="0" fillId="0" borderId="1" xfId="0" applyBorder="1" applyAlignment="1">
      <alignment vertical="center" wrapText="1"/>
    </xf>
    <xf numFmtId="164" fontId="42" fillId="0" borderId="1" xfId="0" applyNumberFormat="1" applyFont="1" applyFill="1" applyBorder="1" applyAlignment="1">
      <alignment horizontal="center" vertical="center" wrapText="1"/>
    </xf>
    <xf numFmtId="0" fontId="43" fillId="0" borderId="1" xfId="0" applyFont="1" applyBorder="1" applyAlignment="1">
      <alignment horizontal="center" vertical="center" wrapText="1"/>
    </xf>
    <xf numFmtId="164" fontId="25" fillId="0" borderId="9" xfId="0" applyNumberFormat="1" applyFont="1" applyFill="1" applyBorder="1" applyAlignment="1">
      <alignment horizontal="left" vertical="center" wrapText="1"/>
    </xf>
    <xf numFmtId="164" fontId="25" fillId="0" borderId="10" xfId="0" applyNumberFormat="1" applyFont="1" applyFill="1" applyBorder="1" applyAlignment="1">
      <alignment horizontal="left" vertical="center" wrapText="1"/>
    </xf>
    <xf numFmtId="164"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164" fontId="26" fillId="0" borderId="3" xfId="0" applyNumberFormat="1" applyFont="1" applyFill="1" applyBorder="1" applyAlignment="1">
      <alignment horizontal="center" vertical="center" wrapText="1"/>
    </xf>
    <xf numFmtId="164" fontId="26" fillId="0" borderId="4" xfId="0" applyNumberFormat="1" applyFont="1" applyFill="1" applyBorder="1" applyAlignment="1">
      <alignment horizontal="center" vertical="center" wrapText="1"/>
    </xf>
    <xf numFmtId="164" fontId="26" fillId="0" borderId="5" xfId="0" applyNumberFormat="1" applyFont="1" applyFill="1" applyBorder="1" applyAlignment="1">
      <alignment horizontal="center" vertical="center" wrapText="1"/>
    </xf>
    <xf numFmtId="164" fontId="26" fillId="0" borderId="3" xfId="0" applyNumberFormat="1" applyFont="1" applyFill="1" applyBorder="1" applyAlignment="1">
      <alignment horizontal="left" vertical="center" wrapText="1"/>
    </xf>
    <xf numFmtId="164" fontId="26" fillId="0" borderId="4" xfId="0" applyNumberFormat="1" applyFont="1" applyFill="1" applyBorder="1" applyAlignment="1">
      <alignment horizontal="left" vertical="center" wrapText="1"/>
    </xf>
    <xf numFmtId="164" fontId="26" fillId="0" borderId="5" xfId="0" applyNumberFormat="1"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7" xfId="0" applyFont="1" applyFill="1" applyBorder="1" applyAlignment="1">
      <alignment horizontal="center" vertical="center" wrapText="1"/>
    </xf>
    <xf numFmtId="164" fontId="26" fillId="8" borderId="3" xfId="0" applyNumberFormat="1" applyFont="1" applyFill="1" applyBorder="1" applyAlignment="1">
      <alignment horizontal="center" vertical="center" wrapText="1"/>
    </xf>
    <xf numFmtId="164" fontId="26" fillId="8" borderId="4" xfId="0" applyNumberFormat="1" applyFont="1" applyFill="1" applyBorder="1" applyAlignment="1">
      <alignment horizontal="center" vertical="center" wrapText="1"/>
    </xf>
    <xf numFmtId="164" fontId="26" fillId="5" borderId="9" xfId="0" applyNumberFormat="1" applyFont="1" applyFill="1" applyBorder="1" applyAlignment="1">
      <alignment horizontal="left" vertical="center" wrapText="1"/>
    </xf>
    <xf numFmtId="0" fontId="26" fillId="5" borderId="10"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4" xfId="0" applyFont="1" applyFill="1" applyBorder="1" applyAlignment="1">
      <alignment horizontal="left" vertical="center" wrapText="1"/>
    </xf>
    <xf numFmtId="0" fontId="26" fillId="5" borderId="15"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0" borderId="5"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7" xfId="0" applyFont="1" applyFill="1" applyBorder="1" applyAlignment="1">
      <alignment horizontal="center" vertical="center" wrapText="1"/>
    </xf>
    <xf numFmtId="164" fontId="26" fillId="0" borderId="9" xfId="0" applyNumberFormat="1" applyFont="1" applyFill="1" applyBorder="1" applyAlignment="1">
      <alignment horizontal="left" vertical="center" wrapText="1"/>
    </xf>
    <xf numFmtId="164" fontId="26" fillId="0" borderId="10" xfId="0" applyNumberFormat="1" applyFont="1" applyFill="1" applyBorder="1" applyAlignment="1">
      <alignment horizontal="left" vertical="center" wrapText="1"/>
    </xf>
    <xf numFmtId="164" fontId="26" fillId="0" borderId="12" xfId="0" applyNumberFormat="1" applyFont="1" applyFill="1" applyBorder="1" applyAlignment="1">
      <alignment horizontal="left" vertical="center" wrapText="1"/>
    </xf>
    <xf numFmtId="164" fontId="26" fillId="0" borderId="0" xfId="0" applyNumberFormat="1" applyFont="1" applyFill="1" applyBorder="1" applyAlignment="1">
      <alignment horizontal="left" vertical="center" wrapText="1"/>
    </xf>
    <xf numFmtId="164" fontId="26" fillId="0" borderId="14" xfId="0" applyNumberFormat="1" applyFont="1" applyFill="1" applyBorder="1" applyAlignment="1">
      <alignment horizontal="left" vertical="center" wrapText="1"/>
    </xf>
    <xf numFmtId="164" fontId="26" fillId="0" borderId="15" xfId="0" applyNumberFormat="1" applyFont="1" applyFill="1" applyBorder="1" applyAlignment="1">
      <alignment horizontal="left" vertical="center" wrapText="1"/>
    </xf>
    <xf numFmtId="0" fontId="41" fillId="0" borderId="2" xfId="0" applyNumberFormat="1" applyFont="1" applyFill="1" applyBorder="1" applyAlignment="1">
      <alignment horizontal="left" vertical="center" wrapText="1"/>
    </xf>
    <xf numFmtId="0" fontId="0" fillId="0" borderId="6" xfId="0" applyNumberFormat="1" applyFont="1" applyBorder="1" applyAlignment="1">
      <alignment horizontal="left" vertical="center" wrapText="1"/>
    </xf>
    <xf numFmtId="0" fontId="0" fillId="0" borderId="7" xfId="0" applyNumberFormat="1" applyFont="1" applyBorder="1" applyAlignment="1">
      <alignment horizontal="left" vertical="center" wrapText="1"/>
    </xf>
    <xf numFmtId="164" fontId="26" fillId="0" borderId="2" xfId="0" applyNumberFormat="1" applyFont="1" applyFill="1" applyBorder="1" applyAlignment="1">
      <alignment horizontal="center" vertical="top" wrapText="1"/>
    </xf>
    <xf numFmtId="164" fontId="26" fillId="0" borderId="6" xfId="0" applyNumberFormat="1" applyFont="1" applyFill="1" applyBorder="1" applyAlignment="1">
      <alignment horizontal="center" vertical="top" wrapText="1"/>
    </xf>
    <xf numFmtId="164" fontId="26" fillId="0" borderId="7" xfId="0" applyNumberFormat="1" applyFont="1" applyFill="1" applyBorder="1" applyAlignment="1">
      <alignment horizontal="center" vertical="top"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8" xfId="0" applyFont="1" applyFill="1" applyBorder="1" applyAlignment="1">
      <alignment horizontal="left" vertical="center" wrapText="1"/>
    </xf>
    <xf numFmtId="164" fontId="26" fillId="0" borderId="9"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6" fillId="0" borderId="11" xfId="0" applyNumberFormat="1" applyFont="1" applyFill="1" applyBorder="1" applyAlignment="1">
      <alignment horizontal="center" vertical="center" wrapText="1"/>
    </xf>
    <xf numFmtId="164" fontId="26" fillId="0" borderId="12" xfId="0" applyNumberFormat="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164" fontId="26" fillId="0" borderId="13" xfId="0" applyNumberFormat="1" applyFont="1" applyFill="1" applyBorder="1" applyAlignment="1">
      <alignment horizontal="center" vertical="center" wrapText="1"/>
    </xf>
    <xf numFmtId="164" fontId="26" fillId="0" borderId="14" xfId="0" applyNumberFormat="1" applyFont="1" applyFill="1" applyBorder="1" applyAlignment="1">
      <alignment horizontal="center" vertical="center" wrapText="1"/>
    </xf>
    <xf numFmtId="164" fontId="26" fillId="0" borderId="15" xfId="0" applyNumberFormat="1" applyFont="1" applyFill="1" applyBorder="1" applyAlignment="1">
      <alignment horizontal="center" vertical="center" wrapText="1"/>
    </xf>
    <xf numFmtId="164" fontId="26" fillId="0" borderId="8"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4" fillId="0" borderId="1" xfId="0" applyFont="1" applyBorder="1" applyAlignment="1">
      <alignment horizontal="center"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45" fillId="0" borderId="0" xfId="0" applyFont="1" applyFill="1" applyBorder="1" applyAlignment="1" applyProtection="1">
      <alignment horizontal="left" wrapText="1"/>
    </xf>
    <xf numFmtId="0" fontId="46" fillId="0" borderId="0" xfId="0" applyFont="1" applyAlignment="1">
      <alignment horizontal="left" wrapText="1"/>
    </xf>
    <xf numFmtId="0" fontId="30" fillId="0" borderId="0" xfId="0" applyFont="1" applyFill="1" applyAlignment="1">
      <alignment wrapText="1"/>
    </xf>
    <xf numFmtId="164" fontId="30" fillId="0" borderId="0" xfId="0" applyNumberFormat="1" applyFont="1" applyFill="1" applyBorder="1" applyAlignment="1">
      <alignment horizontal="left" vertical="center" wrapText="1"/>
    </xf>
    <xf numFmtId="0" fontId="29" fillId="0" borderId="1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8" fillId="0" borderId="1" xfId="0" applyFont="1" applyBorder="1" applyAlignment="1">
      <alignment horizontal="center" vertical="center" wrapText="1"/>
    </xf>
    <xf numFmtId="0" fontId="48" fillId="0" borderId="0" xfId="0" applyFont="1" applyFill="1" applyAlignment="1">
      <alignment vertical="center"/>
    </xf>
    <xf numFmtId="0" fontId="0" fillId="0" borderId="0" xfId="0" applyAlignment="1">
      <alignment vertical="center"/>
    </xf>
    <xf numFmtId="0" fontId="36" fillId="0" borderId="2" xfId="0" applyFont="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38" fillId="0" borderId="2" xfId="0" applyFont="1" applyBorder="1" applyAlignment="1">
      <alignment horizontal="center" vertical="top" wrapText="1"/>
    </xf>
    <xf numFmtId="0" fontId="38" fillId="0" borderId="6" xfId="0" applyFont="1" applyBorder="1" applyAlignment="1">
      <alignment horizontal="center" vertical="top" wrapText="1"/>
    </xf>
    <xf numFmtId="0" fontId="38" fillId="0" borderId="7" xfId="0" applyFont="1" applyBorder="1" applyAlignment="1">
      <alignment horizontal="center" vertical="top" wrapText="1"/>
    </xf>
    <xf numFmtId="0" fontId="32" fillId="0" borderId="2"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36" fillId="0" borderId="2"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10" fillId="0" borderId="0" xfId="0" applyFont="1" applyBorder="1" applyAlignment="1">
      <alignment horizontal="justify" vertical="top"/>
    </xf>
    <xf numFmtId="0" fontId="39" fillId="0" borderId="0" xfId="0" applyFont="1" applyAlignment="1">
      <alignment vertical="top"/>
    </xf>
    <xf numFmtId="0" fontId="37" fillId="0" borderId="0" xfId="0" applyFont="1" applyAlignment="1"/>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1" fillId="0" borderId="7" xfId="0" applyFont="1" applyBorder="1" applyAlignment="1">
      <alignment horizontal="center" vertical="center" wrapText="1"/>
    </xf>
    <xf numFmtId="0" fontId="16" fillId="0" borderId="0" xfId="0" applyFont="1" applyFill="1" applyAlignment="1">
      <alignment horizontal="right"/>
    </xf>
    <xf numFmtId="0" fontId="17" fillId="0" borderId="0" xfId="0" applyFont="1" applyAlignment="1">
      <alignment horizontal="center" vertical="center" wrapText="1"/>
    </xf>
    <xf numFmtId="0" fontId="18" fillId="0" borderId="0" xfId="0" applyFont="1" applyBorder="1" applyAlignment="1">
      <alignment horizontal="center" vertical="center" wrapText="1"/>
    </xf>
    <xf numFmtId="0" fontId="19" fillId="0" borderId="0" xfId="0" applyFont="1" applyBorder="1" applyAlignment="1">
      <alignment horizontal="center" vertical="top" wrapText="1"/>
    </xf>
    <xf numFmtId="3" fontId="47" fillId="0" borderId="0" xfId="0" applyNumberFormat="1" applyFont="1" applyAlignment="1">
      <alignment horizontal="left" vertical="center"/>
    </xf>
    <xf numFmtId="0" fontId="0" fillId="0" borderId="1" xfId="0" applyBorder="1" applyAlignment="1"/>
    <xf numFmtId="43" fontId="14" fillId="0" borderId="1" xfId="1" applyFont="1" applyFill="1" applyBorder="1" applyAlignment="1">
      <alignment horizontal="left" vertical="top" wrapText="1"/>
    </xf>
    <xf numFmtId="41" fontId="14" fillId="0" borderId="1" xfId="1" applyNumberFormat="1" applyFont="1" applyFill="1" applyBorder="1" applyAlignment="1">
      <alignment horizontal="left" vertical="top" wrapText="1"/>
    </xf>
    <xf numFmtId="0" fontId="13"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20" fillId="0" borderId="3" xfId="0" applyFont="1" applyFill="1" applyBorder="1" applyAlignment="1">
      <alignment horizontal="left" vertical="top" wrapText="1"/>
    </xf>
    <xf numFmtId="0" fontId="0" fillId="0" borderId="4" xfId="0" applyFill="1" applyBorder="1" applyAlignment="1"/>
    <xf numFmtId="0" fontId="0" fillId="0" borderId="5" xfId="0" applyFill="1" applyBorder="1" applyAlignment="1"/>
    <xf numFmtId="0" fontId="14" fillId="0" borderId="2" xfId="0" applyNumberFormat="1" applyFont="1" applyBorder="1" applyAlignment="1">
      <alignment horizontal="center" vertical="top"/>
    </xf>
    <xf numFmtId="0" fontId="13" fillId="0" borderId="6" xfId="0" applyFont="1" applyBorder="1" applyAlignment="1">
      <alignment horizontal="center" vertical="top"/>
    </xf>
    <xf numFmtId="0" fontId="0" fillId="0" borderId="7" xfId="0" applyBorder="1" applyAlignment="1">
      <alignment horizontal="center" vertical="top"/>
    </xf>
    <xf numFmtId="0" fontId="14" fillId="0" borderId="9" xfId="0" applyFont="1" applyFill="1" applyBorder="1" applyAlignment="1">
      <alignment horizontal="center" vertical="top" wrapText="1"/>
    </xf>
    <xf numFmtId="0" fontId="0" fillId="0" borderId="10" xfId="0" applyBorder="1" applyAlignment="1">
      <alignment horizontal="center"/>
    </xf>
    <xf numFmtId="0" fontId="0" fillId="0" borderId="11" xfId="0" applyBorder="1" applyAlignment="1">
      <alignment horizontal="center"/>
    </xf>
    <xf numFmtId="0" fontId="13" fillId="0" borderId="12" xfId="0" applyFont="1" applyBorder="1" applyAlignment="1">
      <alignment horizontal="center" vertical="top" wrapText="1"/>
    </xf>
    <xf numFmtId="0" fontId="0" fillId="0" borderId="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22" fillId="0" borderId="1" xfId="0" applyFont="1" applyFill="1" applyBorder="1" applyAlignment="1">
      <alignment horizontal="left" vertical="top" wrapText="1"/>
    </xf>
    <xf numFmtId="0" fontId="0" fillId="0" borderId="1" xfId="0" applyFont="1" applyBorder="1" applyAlignment="1"/>
    <xf numFmtId="0" fontId="0" fillId="0" borderId="1" xfId="0" applyFont="1" applyBorder="1" applyAlignment="1">
      <alignment horizontal="left" vertical="top" wrapText="1"/>
    </xf>
    <xf numFmtId="0" fontId="47" fillId="0" borderId="0" xfId="0" applyFont="1" applyFill="1" applyAlignment="1">
      <alignment horizontal="right" vertical="center"/>
    </xf>
    <xf numFmtId="0" fontId="50" fillId="0" borderId="0" xfId="0" applyFont="1" applyAlignment="1">
      <alignment horizontal="right" vertical="center"/>
    </xf>
    <xf numFmtId="0" fontId="16" fillId="0" borderId="0" xfId="0" applyFont="1" applyAlignment="1">
      <alignment horizontal="right"/>
    </xf>
    <xf numFmtId="0" fontId="14" fillId="0" borderId="6" xfId="0" applyNumberFormat="1" applyFont="1" applyBorder="1" applyAlignment="1">
      <alignment horizontal="center" vertical="top"/>
    </xf>
    <xf numFmtId="0" fontId="14" fillId="0" borderId="7" xfId="0" applyNumberFormat="1" applyFont="1" applyBorder="1" applyAlignment="1">
      <alignment horizontal="center" vertical="top"/>
    </xf>
  </cellXfs>
  <cellStyles count="2">
    <cellStyle name="Обычный" xfId="0" builtinId="0"/>
    <cellStyle name="Финансовый" xfId="1" builtinId="3"/>
  </cellStyles>
  <dxfs count="3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44"/>
  <sheetViews>
    <sheetView topLeftCell="A13" workbookViewId="0">
      <selection activeCell="H34" sqref="H34"/>
    </sheetView>
  </sheetViews>
  <sheetFormatPr defaultColWidth="9.109375" defaultRowHeight="13.8"/>
  <cols>
    <col min="1" max="1" width="3.44140625" style="2" customWidth="1"/>
    <col min="2" max="2" width="4.6640625" style="2" customWidth="1"/>
    <col min="3" max="16384" width="9.109375" style="2"/>
  </cols>
  <sheetData>
    <row r="1" spans="1:14">
      <c r="A1" s="1"/>
      <c r="B1" s="1"/>
      <c r="C1" s="1"/>
      <c r="D1" s="1"/>
      <c r="E1" s="1"/>
      <c r="G1" s="3"/>
      <c r="H1" s="3"/>
      <c r="J1" s="3" t="s">
        <v>40</v>
      </c>
    </row>
    <row r="2" spans="1:14">
      <c r="A2" s="1"/>
      <c r="B2" s="1"/>
      <c r="C2" s="1"/>
      <c r="D2" s="1"/>
      <c r="E2" s="1"/>
      <c r="G2" s="3"/>
      <c r="H2" s="3"/>
      <c r="J2" s="3"/>
    </row>
    <row r="3" spans="1:14">
      <c r="A3" s="1"/>
      <c r="B3" s="1"/>
      <c r="C3" s="1"/>
      <c r="D3" s="1"/>
      <c r="E3" s="1"/>
      <c r="G3" s="1"/>
      <c r="H3" s="1"/>
      <c r="I3" s="1"/>
      <c r="J3" s="3" t="s">
        <v>264</v>
      </c>
    </row>
    <row r="4" spans="1:14">
      <c r="A4" s="1"/>
      <c r="B4" s="1"/>
      <c r="C4" s="1"/>
      <c r="D4" s="1"/>
      <c r="E4" s="1"/>
      <c r="G4" s="1"/>
      <c r="H4" s="1"/>
      <c r="I4" s="1"/>
      <c r="J4" s="3" t="s">
        <v>61</v>
      </c>
    </row>
    <row r="5" spans="1:14" ht="15.6">
      <c r="A5" s="1"/>
      <c r="B5" s="1"/>
      <c r="C5" s="1"/>
      <c r="D5" s="1"/>
      <c r="E5" s="1"/>
      <c r="I5" s="4"/>
      <c r="J5" s="3"/>
    </row>
    <row r="6" spans="1:14">
      <c r="A6" s="1"/>
      <c r="B6" s="1"/>
      <c r="C6" s="1"/>
      <c r="D6" s="1"/>
      <c r="E6" s="1"/>
      <c r="I6" s="1"/>
      <c r="J6" s="3"/>
    </row>
    <row r="7" spans="1:14">
      <c r="A7" s="1"/>
      <c r="B7" s="1"/>
      <c r="C7" s="1"/>
      <c r="D7" s="1"/>
      <c r="E7" s="1"/>
      <c r="I7" s="1"/>
      <c r="J7" s="3" t="s">
        <v>126</v>
      </c>
    </row>
    <row r="8" spans="1:14">
      <c r="A8" s="1"/>
      <c r="B8" s="1"/>
      <c r="C8" s="1"/>
      <c r="D8" s="1"/>
      <c r="E8" s="1"/>
      <c r="F8" s="1"/>
      <c r="I8" s="1"/>
      <c r="J8" s="3"/>
      <c r="K8" s="1"/>
      <c r="L8" s="1"/>
      <c r="M8" s="1"/>
      <c r="N8" s="1"/>
    </row>
    <row r="9" spans="1:14">
      <c r="A9" s="1"/>
      <c r="B9" s="1"/>
      <c r="C9" s="1"/>
      <c r="D9" s="1"/>
      <c r="E9" s="1"/>
      <c r="F9" s="1"/>
      <c r="I9" s="1"/>
      <c r="J9" s="3" t="s">
        <v>42</v>
      </c>
      <c r="K9" s="1"/>
      <c r="L9" s="1"/>
      <c r="M9" s="1"/>
      <c r="N9" s="1"/>
    </row>
    <row r="10" spans="1:14">
      <c r="A10" s="1"/>
      <c r="B10" s="1"/>
      <c r="C10" s="1"/>
      <c r="D10" s="1"/>
      <c r="E10" s="1"/>
      <c r="F10" s="1"/>
      <c r="K10" s="1"/>
      <c r="L10" s="1"/>
      <c r="M10" s="1"/>
      <c r="N10" s="1"/>
    </row>
    <row r="11" spans="1:14" ht="15.6">
      <c r="K11" s="4"/>
      <c r="L11" s="4"/>
      <c r="M11" s="1"/>
      <c r="N11" s="1"/>
    </row>
    <row r="12" spans="1:14">
      <c r="K12" s="1"/>
      <c r="L12" s="1"/>
      <c r="M12" s="1"/>
      <c r="N12" s="1"/>
    </row>
    <row r="13" spans="1:14" ht="18.75" customHeight="1">
      <c r="K13" s="1"/>
      <c r="L13" s="1"/>
      <c r="M13" s="1"/>
      <c r="N13" s="1"/>
    </row>
    <row r="14" spans="1:14" ht="18.75" customHeight="1">
      <c r="K14" s="1"/>
      <c r="L14" s="1"/>
      <c r="M14" s="1"/>
      <c r="N14" s="1"/>
    </row>
    <row r="15" spans="1:14">
      <c r="K15" s="1"/>
      <c r="L15" s="1"/>
      <c r="M15" s="1"/>
      <c r="N15" s="1"/>
    </row>
    <row r="16" spans="1:14">
      <c r="A16" s="1"/>
      <c r="B16" s="1"/>
      <c r="D16" s="1"/>
      <c r="E16" s="1"/>
      <c r="F16" s="1"/>
      <c r="G16" s="1"/>
      <c r="H16" s="1"/>
      <c r="I16" s="1"/>
      <c r="J16" s="1"/>
      <c r="K16" s="1"/>
      <c r="L16" s="1"/>
      <c r="M16" s="1"/>
      <c r="N16" s="1"/>
    </row>
    <row r="17" spans="1:14" ht="22.5" customHeight="1">
      <c r="C17" s="268" t="s">
        <v>26</v>
      </c>
      <c r="D17" s="269"/>
      <c r="E17" s="269"/>
      <c r="F17" s="269"/>
      <c r="G17" s="269"/>
      <c r="H17" s="269"/>
      <c r="I17" s="269"/>
      <c r="J17" s="4"/>
      <c r="K17" s="1"/>
      <c r="L17" s="1"/>
      <c r="M17" s="1"/>
      <c r="N17" s="1"/>
    </row>
    <row r="18" spans="1:14" ht="18">
      <c r="C18" s="270" t="s">
        <v>235</v>
      </c>
      <c r="D18" s="269"/>
      <c r="E18" s="269"/>
      <c r="F18" s="269"/>
      <c r="G18" s="269"/>
      <c r="H18" s="269"/>
      <c r="I18" s="269"/>
      <c r="J18" s="269"/>
      <c r="K18" s="1"/>
      <c r="L18" s="1"/>
      <c r="M18" s="1"/>
      <c r="N18" s="1"/>
    </row>
    <row r="19" spans="1:14" ht="18.75" customHeight="1">
      <c r="C19" s="266" t="s">
        <v>25</v>
      </c>
      <c r="D19" s="266"/>
      <c r="E19" s="266"/>
      <c r="F19" s="266"/>
      <c r="G19" s="266"/>
      <c r="H19" s="266"/>
      <c r="I19" s="266"/>
      <c r="J19" s="266"/>
      <c r="K19" s="1"/>
      <c r="L19" s="1"/>
      <c r="M19" s="1"/>
      <c r="N19" s="1"/>
    </row>
    <row r="20" spans="1:14" ht="15" customHeight="1">
      <c r="C20" s="271" t="s">
        <v>243</v>
      </c>
      <c r="D20" s="269"/>
      <c r="E20" s="269"/>
      <c r="F20" s="269"/>
      <c r="G20" s="269"/>
      <c r="H20" s="269"/>
      <c r="I20" s="269"/>
      <c r="J20" s="269"/>
      <c r="K20" s="1"/>
      <c r="L20" s="1"/>
      <c r="M20" s="1"/>
      <c r="N20" s="1"/>
    </row>
    <row r="21" spans="1:14" ht="15" customHeight="1">
      <c r="C21" s="269"/>
      <c r="D21" s="269"/>
      <c r="E21" s="269"/>
      <c r="F21" s="269"/>
      <c r="G21" s="269"/>
      <c r="H21" s="269"/>
      <c r="I21" s="269"/>
      <c r="J21" s="269"/>
      <c r="K21" s="1"/>
      <c r="L21" s="1"/>
      <c r="M21" s="1"/>
      <c r="N21" s="1"/>
    </row>
    <row r="22" spans="1:14" ht="75" customHeight="1">
      <c r="C22" s="269"/>
      <c r="D22" s="269"/>
      <c r="E22" s="269"/>
      <c r="F22" s="269"/>
      <c r="G22" s="269"/>
      <c r="H22" s="269"/>
      <c r="I22" s="269"/>
      <c r="J22" s="269"/>
      <c r="K22" s="1"/>
      <c r="L22" s="1"/>
      <c r="M22" s="1"/>
      <c r="N22" s="1"/>
    </row>
    <row r="23" spans="1:14">
      <c r="A23" s="1"/>
      <c r="B23" s="1"/>
      <c r="C23" s="1"/>
      <c r="D23" s="265" t="s">
        <v>27</v>
      </c>
      <c r="E23" s="265"/>
      <c r="F23" s="265"/>
      <c r="G23" s="265"/>
      <c r="H23" s="265"/>
      <c r="I23" s="265"/>
      <c r="J23" s="1"/>
      <c r="K23" s="1"/>
      <c r="L23" s="1"/>
      <c r="M23" s="1"/>
      <c r="N23" s="1"/>
    </row>
    <row r="24" spans="1:14">
      <c r="A24" s="1"/>
      <c r="J24" s="1"/>
      <c r="K24" s="1"/>
      <c r="L24" s="1"/>
      <c r="M24" s="1"/>
      <c r="N24" s="1"/>
    </row>
    <row r="25" spans="1:14">
      <c r="A25" s="1"/>
      <c r="J25" s="1"/>
      <c r="K25" s="1"/>
      <c r="L25" s="1"/>
      <c r="M25" s="1"/>
      <c r="N25" s="1"/>
    </row>
    <row r="26" spans="1:14" ht="14.4">
      <c r="A26" s="1"/>
      <c r="F26" s="273" t="s">
        <v>257</v>
      </c>
      <c r="G26" s="273"/>
      <c r="H26" s="273"/>
      <c r="I26" s="256"/>
      <c r="J26" s="256"/>
      <c r="K26" s="1"/>
      <c r="L26" s="1"/>
      <c r="M26" s="1"/>
      <c r="N26" s="1"/>
    </row>
    <row r="27" spans="1:14">
      <c r="A27" s="1"/>
      <c r="F27" s="2" t="s">
        <v>258</v>
      </c>
      <c r="I27" s="1"/>
      <c r="J27" s="3"/>
      <c r="K27" s="1"/>
      <c r="L27" s="1"/>
      <c r="M27" s="1"/>
      <c r="N27" s="1"/>
    </row>
    <row r="28" spans="1:14">
      <c r="A28" s="1"/>
      <c r="I28" s="1"/>
      <c r="J28" s="3"/>
      <c r="K28" s="1"/>
      <c r="L28" s="1"/>
      <c r="M28" s="1"/>
      <c r="N28" s="1"/>
    </row>
    <row r="29" spans="1:14">
      <c r="A29" s="1"/>
      <c r="F29" s="2" t="s">
        <v>259</v>
      </c>
      <c r="I29" s="1"/>
      <c r="J29" s="24"/>
      <c r="K29" s="1"/>
      <c r="L29" s="1"/>
      <c r="M29" s="1"/>
      <c r="N29" s="1"/>
    </row>
    <row r="30" spans="1:14">
      <c r="A30" s="1"/>
      <c r="B30" s="1"/>
      <c r="C30" s="1"/>
      <c r="D30" s="1"/>
      <c r="E30" s="1"/>
      <c r="F30" s="2" t="s">
        <v>260</v>
      </c>
      <c r="H30" s="1"/>
      <c r="I30" s="1"/>
      <c r="J30" s="1"/>
      <c r="K30" s="1"/>
      <c r="L30" s="1"/>
      <c r="M30" s="1"/>
      <c r="N30" s="1"/>
    </row>
    <row r="31" spans="1:14">
      <c r="A31" s="1"/>
      <c r="B31" s="1"/>
      <c r="C31" s="1"/>
      <c r="D31" s="1"/>
      <c r="E31" s="1"/>
      <c r="F31" s="2" t="s">
        <v>261</v>
      </c>
      <c r="H31" s="1"/>
      <c r="I31" s="1"/>
      <c r="J31" s="1"/>
      <c r="K31" s="1"/>
      <c r="L31" s="1"/>
      <c r="M31" s="1"/>
      <c r="N31" s="1"/>
    </row>
    <row r="32" spans="1:14">
      <c r="A32" s="1"/>
      <c r="B32" s="1"/>
      <c r="C32" s="1"/>
      <c r="D32" s="1"/>
      <c r="E32" s="1"/>
      <c r="F32" s="1"/>
      <c r="G32" s="1"/>
      <c r="H32" s="1"/>
      <c r="I32" s="1"/>
      <c r="J32" s="1"/>
      <c r="K32" s="1"/>
      <c r="L32" s="1"/>
      <c r="M32" s="1"/>
      <c r="N32" s="1"/>
    </row>
    <row r="33" spans="5:8">
      <c r="F33" s="25"/>
    </row>
    <row r="38" spans="5:8">
      <c r="F38" s="255" t="s">
        <v>266</v>
      </c>
    </row>
    <row r="40" spans="5:8" ht="15.6">
      <c r="F40" s="272" t="s">
        <v>233</v>
      </c>
      <c r="G40" s="272"/>
    </row>
    <row r="44" spans="5:8" ht="15.6">
      <c r="E44" s="267"/>
      <c r="F44" s="267"/>
      <c r="G44" s="267"/>
      <c r="H44" s="267"/>
    </row>
  </sheetData>
  <mergeCells count="8">
    <mergeCell ref="D23:I23"/>
    <mergeCell ref="C19:J19"/>
    <mergeCell ref="E44:H44"/>
    <mergeCell ref="C17:I17"/>
    <mergeCell ref="C18:J18"/>
    <mergeCell ref="C20:J22"/>
    <mergeCell ref="F40:G40"/>
    <mergeCell ref="F26:H26"/>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IN255"/>
  <sheetViews>
    <sheetView tabSelected="1" view="pageBreakPreview" zoomScale="28" zoomScaleNormal="55" zoomScaleSheetLayoutView="28" zoomScalePageLayoutView="51" workbookViewId="0">
      <pane xSplit="16" ySplit="17" topLeftCell="Y163" activePane="bottomRight" state="frozen"/>
      <selection pane="topRight" activeCell="Q1" sqref="Q1"/>
      <selection pane="bottomLeft" activeCell="A18" sqref="A18"/>
      <selection pane="bottomRight" activeCell="K164" sqref="K164"/>
    </sheetView>
  </sheetViews>
  <sheetFormatPr defaultColWidth="9.109375" defaultRowHeight="22.8"/>
  <cols>
    <col min="1" max="1" width="14.5546875" style="5" customWidth="1"/>
    <col min="2" max="2" width="57.88671875" style="5" customWidth="1"/>
    <col min="3" max="3" width="23" style="5" customWidth="1"/>
    <col min="4" max="4" width="20.88671875" style="6" customWidth="1"/>
    <col min="5" max="5" width="36.109375" style="7" customWidth="1"/>
    <col min="6" max="6" width="31.6640625" style="7" customWidth="1"/>
    <col min="7" max="7" width="32.33203125" style="7" customWidth="1"/>
    <col min="8" max="8" width="22.109375" style="7" hidden="1" customWidth="1"/>
    <col min="9" max="9" width="30.33203125" style="7" customWidth="1"/>
    <col min="10" max="10" width="18.33203125" style="7" customWidth="1"/>
    <col min="11" max="11" width="24.88671875" style="7" customWidth="1"/>
    <col min="12" max="12" width="27" style="7" customWidth="1"/>
    <col min="13" max="13" width="31" style="7" customWidth="1"/>
    <col min="14" max="14" width="22.33203125" style="7" customWidth="1"/>
    <col min="15" max="15" width="32.109375" style="7" customWidth="1"/>
    <col min="16" max="16" width="27.44140625" style="7" customWidth="1"/>
    <col min="17" max="17" width="22.5546875" style="7" customWidth="1"/>
    <col min="18" max="18" width="25.33203125" style="7" customWidth="1"/>
    <col min="19" max="19" width="28.88671875" style="7" customWidth="1"/>
    <col min="20" max="20" width="21.5546875" style="7" customWidth="1"/>
    <col min="21" max="21" width="28.33203125" style="7" customWidth="1"/>
    <col min="22" max="22" width="25.5546875" style="7" customWidth="1"/>
    <col min="23" max="23" width="24.44140625" style="7" customWidth="1"/>
    <col min="24" max="24" width="28.109375" style="7" customWidth="1"/>
    <col min="25" max="25" width="28.6640625" style="7" customWidth="1"/>
    <col min="26" max="26" width="23" style="7" customWidth="1"/>
    <col min="27" max="27" width="26.6640625" style="7" customWidth="1"/>
    <col min="28" max="28" width="28.6640625" style="7" customWidth="1"/>
    <col min="29" max="29" width="23" style="7" customWidth="1"/>
    <col min="30" max="30" width="29.33203125" style="7" customWidth="1"/>
    <col min="31" max="31" width="31.33203125" style="7" customWidth="1"/>
    <col min="32" max="32" width="23.6640625" style="7" customWidth="1"/>
    <col min="33" max="33" width="29.109375" style="7" customWidth="1"/>
    <col min="34" max="34" width="28" style="7" customWidth="1"/>
    <col min="35" max="35" width="22.33203125" style="7" customWidth="1"/>
    <col min="36" max="36" width="31.44140625" style="7" customWidth="1"/>
    <col min="37" max="37" width="27.6640625" style="7" customWidth="1"/>
    <col min="38" max="38" width="23" style="7" customWidth="1"/>
    <col min="39" max="39" width="30.44140625" style="7" customWidth="1"/>
    <col min="40" max="40" width="32.109375" style="7" customWidth="1"/>
    <col min="41" max="41" width="22.88671875" style="7" customWidth="1"/>
    <col min="42" max="42" width="28" style="7" customWidth="1"/>
    <col min="43" max="43" width="32" style="5" customWidth="1"/>
    <col min="44" max="44" width="22.88671875" style="5" customWidth="1"/>
    <col min="45" max="45" width="26.44140625" style="5" customWidth="1"/>
    <col min="46" max="46" width="21.109375" style="5" customWidth="1"/>
    <col min="47" max="47" width="19.5546875" style="5" customWidth="1"/>
    <col min="48" max="109" width="9.109375" style="5"/>
    <col min="110" max="16384" width="9.109375" style="8"/>
  </cols>
  <sheetData>
    <row r="1" spans="1:48" ht="48" customHeight="1">
      <c r="A1" s="36" t="s">
        <v>265</v>
      </c>
      <c r="B1" s="37"/>
      <c r="C1" s="37"/>
      <c r="D1" s="38"/>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7"/>
      <c r="AR1" s="37"/>
      <c r="AS1" s="37"/>
      <c r="AT1" s="40"/>
      <c r="AU1" s="40"/>
    </row>
    <row r="2" spans="1:48" ht="15" customHeight="1">
      <c r="A2" s="326" t="s">
        <v>0</v>
      </c>
      <c r="B2" s="326" t="s">
        <v>1</v>
      </c>
      <c r="C2" s="326" t="s">
        <v>55</v>
      </c>
      <c r="D2" s="276" t="s">
        <v>53</v>
      </c>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2"/>
      <c r="AT2" s="40"/>
      <c r="AU2" s="43"/>
    </row>
    <row r="3" spans="1:48" ht="102.75" customHeight="1">
      <c r="A3" s="326"/>
      <c r="B3" s="326"/>
      <c r="C3" s="326"/>
      <c r="D3" s="301"/>
      <c r="E3" s="329" t="s">
        <v>231</v>
      </c>
      <c r="F3" s="330"/>
      <c r="G3" s="330"/>
      <c r="H3" s="331"/>
      <c r="I3" s="337" t="s">
        <v>2</v>
      </c>
      <c r="J3" s="338"/>
      <c r="K3" s="44"/>
      <c r="L3" s="329" t="s">
        <v>3</v>
      </c>
      <c r="M3" s="330"/>
      <c r="N3" s="41"/>
      <c r="O3" s="337" t="s">
        <v>4</v>
      </c>
      <c r="P3" s="338"/>
      <c r="Q3" s="44"/>
      <c r="R3" s="329" t="s">
        <v>5</v>
      </c>
      <c r="S3" s="330"/>
      <c r="T3" s="41"/>
      <c r="U3" s="337" t="s">
        <v>6</v>
      </c>
      <c r="V3" s="338"/>
      <c r="W3" s="44"/>
      <c r="X3" s="329" t="s">
        <v>7</v>
      </c>
      <c r="Y3" s="330"/>
      <c r="Z3" s="41"/>
      <c r="AA3" s="337" t="s">
        <v>8</v>
      </c>
      <c r="AB3" s="338"/>
      <c r="AC3" s="44"/>
      <c r="AD3" s="329" t="s">
        <v>9</v>
      </c>
      <c r="AE3" s="330"/>
      <c r="AF3" s="41"/>
      <c r="AG3" s="337" t="s">
        <v>10</v>
      </c>
      <c r="AH3" s="338"/>
      <c r="AI3" s="44"/>
      <c r="AJ3" s="329" t="s">
        <v>11</v>
      </c>
      <c r="AK3" s="330"/>
      <c r="AL3" s="41"/>
      <c r="AM3" s="337" t="s">
        <v>12</v>
      </c>
      <c r="AN3" s="338"/>
      <c r="AO3" s="44"/>
      <c r="AP3" s="329" t="s">
        <v>13</v>
      </c>
      <c r="AQ3" s="330"/>
      <c r="AR3" s="45"/>
      <c r="AS3" s="349" t="s">
        <v>56</v>
      </c>
      <c r="AT3" s="349" t="s">
        <v>57</v>
      </c>
      <c r="AU3" s="335" t="s">
        <v>54</v>
      </c>
      <c r="AV3" s="9"/>
    </row>
    <row r="4" spans="1:48" ht="144.75" customHeight="1">
      <c r="A4" s="326"/>
      <c r="B4" s="326"/>
      <c r="C4" s="326"/>
      <c r="D4" s="277"/>
      <c r="E4" s="46" t="s">
        <v>45</v>
      </c>
      <c r="F4" s="47" t="s">
        <v>16</v>
      </c>
      <c r="G4" s="46" t="s">
        <v>14</v>
      </c>
      <c r="H4" s="46" t="s">
        <v>37</v>
      </c>
      <c r="I4" s="48" t="s">
        <v>15</v>
      </c>
      <c r="J4" s="48" t="s">
        <v>16</v>
      </c>
      <c r="K4" s="49" t="s">
        <v>14</v>
      </c>
      <c r="L4" s="50" t="s">
        <v>15</v>
      </c>
      <c r="M4" s="50" t="s">
        <v>16</v>
      </c>
      <c r="N4" s="46" t="s">
        <v>14</v>
      </c>
      <c r="O4" s="48" t="s">
        <v>15</v>
      </c>
      <c r="P4" s="48" t="s">
        <v>16</v>
      </c>
      <c r="Q4" s="49" t="s">
        <v>14</v>
      </c>
      <c r="R4" s="50" t="s">
        <v>15</v>
      </c>
      <c r="S4" s="50" t="s">
        <v>16</v>
      </c>
      <c r="T4" s="46" t="s">
        <v>14</v>
      </c>
      <c r="U4" s="48" t="s">
        <v>15</v>
      </c>
      <c r="V4" s="48" t="s">
        <v>16</v>
      </c>
      <c r="W4" s="49" t="s">
        <v>14</v>
      </c>
      <c r="X4" s="50" t="s">
        <v>15</v>
      </c>
      <c r="Y4" s="50" t="s">
        <v>16</v>
      </c>
      <c r="Z4" s="46" t="s">
        <v>14</v>
      </c>
      <c r="AA4" s="48" t="s">
        <v>15</v>
      </c>
      <c r="AB4" s="48" t="s">
        <v>16</v>
      </c>
      <c r="AC4" s="49" t="s">
        <v>14</v>
      </c>
      <c r="AD4" s="50" t="s">
        <v>15</v>
      </c>
      <c r="AE4" s="50" t="s">
        <v>16</v>
      </c>
      <c r="AF4" s="46" t="s">
        <v>14</v>
      </c>
      <c r="AG4" s="48" t="s">
        <v>15</v>
      </c>
      <c r="AH4" s="48" t="s">
        <v>16</v>
      </c>
      <c r="AI4" s="49" t="s">
        <v>14</v>
      </c>
      <c r="AJ4" s="50" t="s">
        <v>15</v>
      </c>
      <c r="AK4" s="50" t="s">
        <v>16</v>
      </c>
      <c r="AL4" s="46" t="s">
        <v>14</v>
      </c>
      <c r="AM4" s="48" t="s">
        <v>15</v>
      </c>
      <c r="AN4" s="48" t="s">
        <v>16</v>
      </c>
      <c r="AO4" s="49" t="s">
        <v>14</v>
      </c>
      <c r="AP4" s="50" t="s">
        <v>15</v>
      </c>
      <c r="AQ4" s="51" t="s">
        <v>16</v>
      </c>
      <c r="AR4" s="46" t="s">
        <v>14</v>
      </c>
      <c r="AS4" s="350"/>
      <c r="AT4" s="350"/>
      <c r="AU4" s="336"/>
      <c r="AV4" s="9"/>
    </row>
    <row r="5" spans="1:48" ht="67.5" customHeight="1">
      <c r="A5" s="339" t="s">
        <v>47</v>
      </c>
      <c r="B5" s="340"/>
      <c r="C5" s="341"/>
      <c r="D5" s="52" t="s">
        <v>17</v>
      </c>
      <c r="E5" s="53">
        <f>E6+E7+E8</f>
        <v>119275.36899999999</v>
      </c>
      <c r="F5" s="53">
        <f>F6+F7+F8</f>
        <v>87710.909000000014</v>
      </c>
      <c r="G5" s="54">
        <f>F5/E5*100</f>
        <v>73.536480947713528</v>
      </c>
      <c r="H5" s="53"/>
      <c r="I5" s="53">
        <f>I6+I7+I8</f>
        <v>10853.858</v>
      </c>
      <c r="J5" s="53">
        <f>J6+J7+J8</f>
        <v>0</v>
      </c>
      <c r="K5" s="54">
        <f>J5/I5*100</f>
        <v>0</v>
      </c>
      <c r="L5" s="53">
        <f>L6+L7+L8</f>
        <v>4967.0150000000003</v>
      </c>
      <c r="M5" s="53">
        <f>M6+M7+M8</f>
        <v>10853.858</v>
      </c>
      <c r="N5" s="54">
        <f>M5/L5*100</f>
        <v>218.51872804893887</v>
      </c>
      <c r="O5" s="53">
        <f>O6+O7+O8</f>
        <v>8962.4830000000002</v>
      </c>
      <c r="P5" s="53">
        <f>P6+P7+P8</f>
        <v>8475.1369999999988</v>
      </c>
      <c r="Q5" s="54">
        <f>P5/O5*100</f>
        <v>94.562377412598707</v>
      </c>
      <c r="R5" s="53">
        <f>R6+R7+R8</f>
        <v>7281.6769999999997</v>
      </c>
      <c r="S5" s="53">
        <f>S6+S7+S8</f>
        <v>12597.649000000001</v>
      </c>
      <c r="T5" s="54">
        <f>S5/R5*100</f>
        <v>173.00477623492503</v>
      </c>
      <c r="U5" s="53">
        <f>U6+U7+U8</f>
        <v>8990.25</v>
      </c>
      <c r="V5" s="53">
        <f>V6+V7+V8</f>
        <v>0</v>
      </c>
      <c r="W5" s="54">
        <f>V5/U5*100</f>
        <v>0</v>
      </c>
      <c r="X5" s="53">
        <f>X6+X7+X8</f>
        <v>12959.151</v>
      </c>
      <c r="Y5" s="53">
        <f>Y6+Y7+Y8</f>
        <v>14388.150000000001</v>
      </c>
      <c r="Z5" s="54">
        <f>Y5/X5*100</f>
        <v>111.0269492191271</v>
      </c>
      <c r="AA5" s="53">
        <f>AA6+AA7+AA8</f>
        <v>8662.3160000000007</v>
      </c>
      <c r="AB5" s="53">
        <f>AB6+AB7+AB8</f>
        <v>11678.021999999999</v>
      </c>
      <c r="AC5" s="54">
        <f>AB5/AA5*100</f>
        <v>134.81408436265772</v>
      </c>
      <c r="AD5" s="53">
        <f>AD6+AD7+AD8</f>
        <v>10169.974</v>
      </c>
      <c r="AE5" s="53">
        <f>AE6+AE7+AE8</f>
        <v>12389.250999999998</v>
      </c>
      <c r="AF5" s="54">
        <f>AE5/AD5*100</f>
        <v>121.82185519844985</v>
      </c>
      <c r="AG5" s="53">
        <f>AG6+AG7+AG8</f>
        <v>11770.123000000001</v>
      </c>
      <c r="AH5" s="53">
        <f>AH6+AH7+AH8</f>
        <v>9345.57</v>
      </c>
      <c r="AI5" s="54">
        <f>AH5/AG5*100</f>
        <v>79.400784511767625</v>
      </c>
      <c r="AJ5" s="53">
        <f>AJ6+AJ7+AJ8</f>
        <v>9407.0889999999999</v>
      </c>
      <c r="AK5" s="53">
        <f>AK6+AK7+AK8</f>
        <v>5548.0219999999999</v>
      </c>
      <c r="AL5" s="54">
        <f>AK5/AJ5*100</f>
        <v>58.977033171473124</v>
      </c>
      <c r="AM5" s="53">
        <f>AM6+AM7+AM8</f>
        <v>10362.59</v>
      </c>
      <c r="AN5" s="53">
        <f>AN6+AN7+AN8</f>
        <v>2435.25</v>
      </c>
      <c r="AO5" s="54">
        <f>AN5/AM5*100</f>
        <v>23.500399031516253</v>
      </c>
      <c r="AP5" s="53">
        <f>AP6+AP7+AP8</f>
        <v>12688.843000000001</v>
      </c>
      <c r="AQ5" s="53">
        <f>AQ6+AQ7+AQ8</f>
        <v>0</v>
      </c>
      <c r="AR5" s="54">
        <f>AQ5/AP5*100</f>
        <v>0</v>
      </c>
      <c r="AS5" s="55"/>
      <c r="AT5" s="55"/>
      <c r="AU5" s="55"/>
      <c r="AV5" s="9"/>
    </row>
    <row r="6" spans="1:48" ht="74.25" customHeight="1">
      <c r="A6" s="342"/>
      <c r="B6" s="343"/>
      <c r="C6" s="344"/>
      <c r="D6" s="56" t="s">
        <v>236</v>
      </c>
      <c r="E6" s="57">
        <f>E90+E209</f>
        <v>96492.118999999992</v>
      </c>
      <c r="F6" s="57">
        <f>F90+F209</f>
        <v>67079.133000000016</v>
      </c>
      <c r="G6" s="202">
        <f>F6/E6*100</f>
        <v>69.517732323818095</v>
      </c>
      <c r="H6" s="60"/>
      <c r="I6" s="217">
        <f>I90+I209</f>
        <v>10853.858</v>
      </c>
      <c r="J6" s="217">
        <f>J90+J209</f>
        <v>0</v>
      </c>
      <c r="K6" s="65"/>
      <c r="L6" s="223">
        <f>L90+L209</f>
        <v>4212.0150000000003</v>
      </c>
      <c r="M6" s="223">
        <f>M90+M209</f>
        <v>10853.858</v>
      </c>
      <c r="N6" s="67"/>
      <c r="O6" s="217">
        <f>O90+O209</f>
        <v>5297.4829999999993</v>
      </c>
      <c r="P6" s="64">
        <f>P90+P209</f>
        <v>4157.3549999999996</v>
      </c>
      <c r="Q6" s="65"/>
      <c r="R6" s="223">
        <f>R90+R209</f>
        <v>7281.6769999999997</v>
      </c>
      <c r="S6" s="66">
        <f>S90+S209</f>
        <v>12572.103000000001</v>
      </c>
      <c r="T6" s="67"/>
      <c r="U6" s="217">
        <f>U90+U209</f>
        <v>8210.25</v>
      </c>
      <c r="V6" s="217">
        <f>V90+V209</f>
        <v>0</v>
      </c>
      <c r="W6" s="65"/>
      <c r="X6" s="223">
        <f>X90+X209</f>
        <v>5401.9849999999997</v>
      </c>
      <c r="Y6" s="223">
        <f>Y90+Y209</f>
        <v>7460.85</v>
      </c>
      <c r="Z6" s="67"/>
      <c r="AA6" s="217">
        <f>AA90+AA209</f>
        <v>7720.59</v>
      </c>
      <c r="AB6" s="217">
        <f>AB90+AB209</f>
        <v>10885.851999999999</v>
      </c>
      <c r="AC6" s="65"/>
      <c r="AD6" s="223">
        <f>AD90+AD209</f>
        <v>8341.3790000000008</v>
      </c>
      <c r="AE6" s="223">
        <f>AE90+AE209</f>
        <v>7666.3789999999999</v>
      </c>
      <c r="AF6" s="67"/>
      <c r="AG6" s="217">
        <f>AG90+AG209</f>
        <v>7561.59</v>
      </c>
      <c r="AH6" s="217">
        <f>AH90+AH209</f>
        <v>7665.7219999999998</v>
      </c>
      <c r="AI6" s="65"/>
      <c r="AJ6" s="223">
        <f>AJ90+AJ209</f>
        <v>9328.1090000000004</v>
      </c>
      <c r="AK6" s="223">
        <f>AK90+AK209</f>
        <v>5503.0140000000001</v>
      </c>
      <c r="AL6" s="67"/>
      <c r="AM6" s="217">
        <f>AM90+AM209</f>
        <v>9649.59</v>
      </c>
      <c r="AN6" s="217">
        <f>AN90+AN209</f>
        <v>314</v>
      </c>
      <c r="AO6" s="65"/>
      <c r="AP6" s="223">
        <f>AP90+AP209</f>
        <v>10433.593000000001</v>
      </c>
      <c r="AQ6" s="223">
        <f>AQ90+AQ209</f>
        <v>0</v>
      </c>
      <c r="AR6" s="67"/>
      <c r="AS6" s="55"/>
      <c r="AT6" s="55"/>
      <c r="AU6" s="55"/>
      <c r="AV6" s="9"/>
    </row>
    <row r="7" spans="1:48" ht="78.75" customHeight="1">
      <c r="A7" s="342"/>
      <c r="B7" s="343"/>
      <c r="C7" s="344"/>
      <c r="D7" s="63" t="s">
        <v>28</v>
      </c>
      <c r="E7" s="57">
        <f>E91+E210</f>
        <v>21375.25</v>
      </c>
      <c r="F7" s="57">
        <f>F91+F210</f>
        <v>19416.507999999998</v>
      </c>
      <c r="G7" s="202">
        <f>F7/E7*100</f>
        <v>90.836401913427906</v>
      </c>
      <c r="H7" s="60"/>
      <c r="I7" s="64">
        <f>I91+I210</f>
        <v>0</v>
      </c>
      <c r="J7" s="64">
        <f>J91+J210</f>
        <v>0</v>
      </c>
      <c r="K7" s="108"/>
      <c r="L7" s="66">
        <f>L91+L210</f>
        <v>755</v>
      </c>
      <c r="M7" s="66">
        <f>M91+M210</f>
        <v>0</v>
      </c>
      <c r="N7" s="104"/>
      <c r="O7" s="64">
        <f>O91+O210</f>
        <v>3665</v>
      </c>
      <c r="P7" s="64">
        <f>P91+P210</f>
        <v>4317.7820000000002</v>
      </c>
      <c r="Q7" s="108"/>
      <c r="R7" s="66">
        <f>R91+R210</f>
        <v>0</v>
      </c>
      <c r="S7" s="66">
        <f>S91+S210</f>
        <v>25.545999999999999</v>
      </c>
      <c r="T7" s="104"/>
      <c r="U7" s="64">
        <f>U91+U210</f>
        <v>780</v>
      </c>
      <c r="V7" s="64">
        <f>V91+V210</f>
        <v>0</v>
      </c>
      <c r="W7" s="108"/>
      <c r="X7" s="66">
        <f>X91+X210</f>
        <v>7330</v>
      </c>
      <c r="Y7" s="66">
        <f>Y91+Y210</f>
        <v>6927.3</v>
      </c>
      <c r="Z7" s="104"/>
      <c r="AA7" s="64">
        <f>AA91+AA210</f>
        <v>403.2</v>
      </c>
      <c r="AB7" s="64">
        <f>AB91+AB210</f>
        <v>595.05000000000007</v>
      </c>
      <c r="AC7" s="108"/>
      <c r="AD7" s="66">
        <f>AD91+AD210</f>
        <v>1511.317</v>
      </c>
      <c r="AE7" s="66">
        <f>AE91+AE210</f>
        <v>4403.0619999999999</v>
      </c>
      <c r="AF7" s="104"/>
      <c r="AG7" s="64">
        <f>AG91+AG210</f>
        <v>3897.183</v>
      </c>
      <c r="AH7" s="64">
        <f>AH91+AH210</f>
        <v>1209.268</v>
      </c>
      <c r="AI7" s="108"/>
      <c r="AJ7" s="66">
        <f>AJ91+AJ210</f>
        <v>65.3</v>
      </c>
      <c r="AK7" s="66">
        <f>AK91+AK210</f>
        <v>38.5</v>
      </c>
      <c r="AL7" s="104"/>
      <c r="AM7" s="64">
        <f>AM91+AM210</f>
        <v>713</v>
      </c>
      <c r="AN7" s="64">
        <f>AN91+AN210</f>
        <v>1900</v>
      </c>
      <c r="AO7" s="108"/>
      <c r="AP7" s="66">
        <f>AP91+AP210</f>
        <v>2255.25</v>
      </c>
      <c r="AQ7" s="66">
        <f>AQ91+AQ210</f>
        <v>0</v>
      </c>
      <c r="AR7" s="104"/>
      <c r="AS7" s="55"/>
      <c r="AT7" s="55"/>
      <c r="AU7" s="55"/>
      <c r="AV7" s="9"/>
    </row>
    <row r="8" spans="1:48" ht="66" customHeight="1">
      <c r="A8" s="342"/>
      <c r="B8" s="343"/>
      <c r="C8" s="344"/>
      <c r="D8" s="63" t="s">
        <v>18</v>
      </c>
      <c r="E8" s="57">
        <f>E213</f>
        <v>1408</v>
      </c>
      <c r="F8" s="57">
        <f>J8+M8+P8+S8+V8+Y8+AB8+AE8+AH8+AK8+AN8+AQ8</f>
        <v>1215.268</v>
      </c>
      <c r="G8" s="202">
        <f>F8/E8*100</f>
        <v>86.311647727272728</v>
      </c>
      <c r="H8" s="60"/>
      <c r="I8" s="64">
        <f>I213</f>
        <v>0</v>
      </c>
      <c r="J8" s="64">
        <f>J213</f>
        <v>0</v>
      </c>
      <c r="K8" s="108"/>
      <c r="L8" s="66">
        <f>L213</f>
        <v>0</v>
      </c>
      <c r="M8" s="66">
        <f>M213</f>
        <v>0</v>
      </c>
      <c r="N8" s="104"/>
      <c r="O8" s="64">
        <f>O213</f>
        <v>0</v>
      </c>
      <c r="P8" s="64">
        <f>P213</f>
        <v>0</v>
      </c>
      <c r="Q8" s="108"/>
      <c r="R8" s="66">
        <f>R213</f>
        <v>0</v>
      </c>
      <c r="S8" s="66">
        <f>S213</f>
        <v>0</v>
      </c>
      <c r="T8" s="104"/>
      <c r="U8" s="64">
        <f>U213</f>
        <v>0</v>
      </c>
      <c r="V8" s="64">
        <f>V213</f>
        <v>0</v>
      </c>
      <c r="W8" s="108"/>
      <c r="X8" s="66">
        <f>X213</f>
        <v>227.166</v>
      </c>
      <c r="Y8" s="66">
        <f>Y213</f>
        <v>0</v>
      </c>
      <c r="Z8" s="104"/>
      <c r="AA8" s="64">
        <f>AA213</f>
        <v>538.52600000000007</v>
      </c>
      <c r="AB8" s="64">
        <f>AB213</f>
        <v>197.12</v>
      </c>
      <c r="AC8" s="108"/>
      <c r="AD8" s="66">
        <f>AD213</f>
        <v>317.27800000000002</v>
      </c>
      <c r="AE8" s="66">
        <f>AE213</f>
        <v>319.81</v>
      </c>
      <c r="AF8" s="104"/>
      <c r="AG8" s="64">
        <f>AG213</f>
        <v>311.35000000000002</v>
      </c>
      <c r="AH8" s="64">
        <f>AH213</f>
        <v>470.58</v>
      </c>
      <c r="AI8" s="108"/>
      <c r="AJ8" s="66">
        <f>AJ213</f>
        <v>13.68</v>
      </c>
      <c r="AK8" s="66">
        <f>AK213</f>
        <v>6.508</v>
      </c>
      <c r="AL8" s="104"/>
      <c r="AM8" s="64">
        <f>AM213</f>
        <v>0</v>
      </c>
      <c r="AN8" s="64">
        <f>AN213</f>
        <v>221.25</v>
      </c>
      <c r="AO8" s="108"/>
      <c r="AP8" s="66">
        <f>AP213</f>
        <v>0</v>
      </c>
      <c r="AQ8" s="66">
        <f>AQ213</f>
        <v>0</v>
      </c>
      <c r="AR8" s="104"/>
      <c r="AS8" s="55"/>
      <c r="AT8" s="55"/>
      <c r="AU8" s="55"/>
      <c r="AV8" s="9"/>
    </row>
    <row r="9" spans="1:48" ht="95.25" hidden="1" customHeight="1">
      <c r="A9" s="342"/>
      <c r="B9" s="343"/>
      <c r="C9" s="344"/>
      <c r="D9" s="68" t="s">
        <v>29</v>
      </c>
      <c r="E9" s="58"/>
      <c r="F9" s="57"/>
      <c r="G9" s="59"/>
      <c r="H9" s="60"/>
      <c r="I9" s="64"/>
      <c r="J9" s="64"/>
      <c r="K9" s="65"/>
      <c r="L9" s="66"/>
      <c r="M9" s="66"/>
      <c r="N9" s="67"/>
      <c r="O9" s="64"/>
      <c r="P9" s="64"/>
      <c r="Q9" s="65"/>
      <c r="R9" s="66"/>
      <c r="S9" s="66"/>
      <c r="T9" s="67"/>
      <c r="U9" s="64"/>
      <c r="V9" s="64"/>
      <c r="W9" s="65"/>
      <c r="X9" s="66"/>
      <c r="Y9" s="66"/>
      <c r="Z9" s="67"/>
      <c r="AA9" s="64"/>
      <c r="AB9" s="64"/>
      <c r="AC9" s="65"/>
      <c r="AD9" s="66"/>
      <c r="AE9" s="66"/>
      <c r="AF9" s="67"/>
      <c r="AG9" s="64"/>
      <c r="AH9" s="64"/>
      <c r="AI9" s="65"/>
      <c r="AJ9" s="66"/>
      <c r="AK9" s="66"/>
      <c r="AL9" s="67"/>
      <c r="AM9" s="64"/>
      <c r="AN9" s="64"/>
      <c r="AO9" s="65"/>
      <c r="AP9" s="66"/>
      <c r="AQ9" s="66"/>
      <c r="AR9" s="67"/>
      <c r="AS9" s="55"/>
      <c r="AT9" s="55"/>
      <c r="AU9" s="55"/>
      <c r="AV9" s="9"/>
    </row>
    <row r="10" spans="1:48" ht="77.25" hidden="1" customHeight="1">
      <c r="A10" s="345"/>
      <c r="B10" s="346"/>
      <c r="C10" s="347"/>
      <c r="D10" s="69" t="s">
        <v>46</v>
      </c>
      <c r="E10" s="60"/>
      <c r="F10" s="60"/>
      <c r="G10" s="59"/>
      <c r="H10" s="59"/>
      <c r="I10" s="70"/>
      <c r="J10" s="70"/>
      <c r="K10" s="70"/>
      <c r="L10" s="71"/>
      <c r="M10" s="71"/>
      <c r="N10" s="71"/>
      <c r="O10" s="70"/>
      <c r="P10" s="70"/>
      <c r="Q10" s="70"/>
      <c r="R10" s="71"/>
      <c r="S10" s="71"/>
      <c r="T10" s="71"/>
      <c r="U10" s="61"/>
      <c r="V10" s="61"/>
      <c r="W10" s="70"/>
      <c r="X10" s="71"/>
      <c r="Y10" s="71"/>
      <c r="Z10" s="71"/>
      <c r="AA10" s="70"/>
      <c r="AB10" s="70"/>
      <c r="AC10" s="70"/>
      <c r="AD10" s="71"/>
      <c r="AE10" s="71"/>
      <c r="AF10" s="71"/>
      <c r="AG10" s="70"/>
      <c r="AH10" s="70"/>
      <c r="AI10" s="70"/>
      <c r="AJ10" s="71"/>
      <c r="AK10" s="71"/>
      <c r="AL10" s="71"/>
      <c r="AM10" s="70"/>
      <c r="AN10" s="70"/>
      <c r="AO10" s="70"/>
      <c r="AP10" s="71"/>
      <c r="AQ10" s="72"/>
      <c r="AR10" s="71"/>
      <c r="AS10" s="55"/>
      <c r="AT10" s="55"/>
      <c r="AU10" s="55"/>
      <c r="AV10" s="9"/>
    </row>
    <row r="11" spans="1:48" ht="33.75" customHeight="1">
      <c r="A11" s="324" t="s">
        <v>177</v>
      </c>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73"/>
      <c r="AR11" s="73"/>
      <c r="AS11" s="74"/>
      <c r="AT11" s="74"/>
      <c r="AU11" s="75"/>
      <c r="AV11" s="9"/>
    </row>
    <row r="12" spans="1:48" ht="35.25" customHeight="1">
      <c r="A12" s="76" t="s">
        <v>178</v>
      </c>
      <c r="B12" s="77"/>
      <c r="C12" s="77"/>
      <c r="D12" s="77"/>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7"/>
      <c r="AR12" s="77"/>
      <c r="AS12" s="79"/>
      <c r="AT12" s="79"/>
      <c r="AU12" s="79"/>
      <c r="AV12" s="9"/>
    </row>
    <row r="13" spans="1:48" ht="35.25" customHeight="1">
      <c r="A13" s="286" t="s">
        <v>176</v>
      </c>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77"/>
      <c r="AS13" s="79"/>
      <c r="AT13" s="79"/>
      <c r="AU13" s="79"/>
      <c r="AV13" s="9"/>
    </row>
    <row r="14" spans="1:48" ht="64.5" customHeight="1">
      <c r="A14" s="288" t="s">
        <v>179</v>
      </c>
      <c r="B14" s="291" t="s">
        <v>180</v>
      </c>
      <c r="C14" s="294" t="s">
        <v>181</v>
      </c>
      <c r="D14" s="187" t="s">
        <v>17</v>
      </c>
      <c r="E14" s="218">
        <f>E15+E16</f>
        <v>1512.55</v>
      </c>
      <c r="F14" s="218">
        <f>F15+F16</f>
        <v>357.3</v>
      </c>
      <c r="G14" s="190">
        <f>F14/E14*100</f>
        <v>23.622359591418469</v>
      </c>
      <c r="H14" s="189"/>
      <c r="I14" s="218">
        <f>I15+I16</f>
        <v>0</v>
      </c>
      <c r="J14" s="218">
        <f>J15+J16</f>
        <v>0</v>
      </c>
      <c r="K14" s="190"/>
      <c r="L14" s="218">
        <f>L15+L16</f>
        <v>0</v>
      </c>
      <c r="M14" s="218">
        <f>M15+M16</f>
        <v>0</v>
      </c>
      <c r="N14" s="190"/>
      <c r="O14" s="218">
        <f>O15+O16</f>
        <v>0</v>
      </c>
      <c r="P14" s="218">
        <f>P15+P16</f>
        <v>0</v>
      </c>
      <c r="Q14" s="190"/>
      <c r="R14" s="218">
        <f>R15+R16</f>
        <v>0</v>
      </c>
      <c r="S14" s="218">
        <f>S15+S16</f>
        <v>0</v>
      </c>
      <c r="T14" s="190"/>
      <c r="U14" s="218">
        <f>U15+U16</f>
        <v>0</v>
      </c>
      <c r="V14" s="218">
        <f>V15+V16</f>
        <v>0</v>
      </c>
      <c r="W14" s="190"/>
      <c r="X14" s="218">
        <f>X15+X16</f>
        <v>130</v>
      </c>
      <c r="Y14" s="218">
        <f>Y15+Y16</f>
        <v>127.3</v>
      </c>
      <c r="Z14" s="190"/>
      <c r="AA14" s="218">
        <f>AA15+AA16</f>
        <v>67.2</v>
      </c>
      <c r="AB14" s="218">
        <f>AB15+AB16</f>
        <v>0</v>
      </c>
      <c r="AC14" s="190"/>
      <c r="AD14" s="218">
        <f>AD15+AD16</f>
        <v>0</v>
      </c>
      <c r="AE14" s="218">
        <f>AE15+AE16</f>
        <v>0</v>
      </c>
      <c r="AF14" s="190"/>
      <c r="AG14" s="218">
        <f>AG15+AG16</f>
        <v>30</v>
      </c>
      <c r="AH14" s="218">
        <f>AH15+AH16</f>
        <v>30</v>
      </c>
      <c r="AI14" s="190"/>
      <c r="AJ14" s="218">
        <f>AJ15+AJ16</f>
        <v>355.8</v>
      </c>
      <c r="AK14" s="218">
        <f>AK15+AK16</f>
        <v>38.5</v>
      </c>
      <c r="AL14" s="190"/>
      <c r="AM14" s="218">
        <f>AM15+AM16</f>
        <v>289.3</v>
      </c>
      <c r="AN14" s="218">
        <f>AN15+AN16</f>
        <v>161.5</v>
      </c>
      <c r="AO14" s="190"/>
      <c r="AP14" s="218">
        <f>AP15+AP16</f>
        <v>640.25</v>
      </c>
      <c r="AQ14" s="218">
        <f>AQ15+AQ16</f>
        <v>0</v>
      </c>
      <c r="AR14" s="190"/>
      <c r="AS14" s="185"/>
      <c r="AT14" s="185"/>
      <c r="AU14" s="185"/>
      <c r="AV14" s="9"/>
    </row>
    <row r="15" spans="1:48" ht="69" customHeight="1">
      <c r="A15" s="289"/>
      <c r="B15" s="292"/>
      <c r="C15" s="295"/>
      <c r="D15" s="188" t="s">
        <v>19</v>
      </c>
      <c r="E15" s="219">
        <f>E27</f>
        <v>587.29999999999995</v>
      </c>
      <c r="F15" s="219">
        <f>F27</f>
        <v>161.5</v>
      </c>
      <c r="G15" s="67">
        <f t="shared" ref="G15:G31" si="0">F15/E15*100</f>
        <v>27.498722969521545</v>
      </c>
      <c r="H15" s="186"/>
      <c r="I15" s="237">
        <f>I27</f>
        <v>0</v>
      </c>
      <c r="J15" s="237">
        <f>J27</f>
        <v>0</v>
      </c>
      <c r="K15" s="238"/>
      <c r="L15" s="237">
        <f>L27</f>
        <v>0</v>
      </c>
      <c r="M15" s="237">
        <f>M27</f>
        <v>0</v>
      </c>
      <c r="N15" s="238"/>
      <c r="O15" s="237">
        <f>O27</f>
        <v>0</v>
      </c>
      <c r="P15" s="237">
        <f>P27</f>
        <v>0</v>
      </c>
      <c r="Q15" s="238"/>
      <c r="R15" s="237">
        <f>R27</f>
        <v>0</v>
      </c>
      <c r="S15" s="237">
        <f>S27</f>
        <v>0</v>
      </c>
      <c r="T15" s="238"/>
      <c r="U15" s="237">
        <f>U27</f>
        <v>0</v>
      </c>
      <c r="V15" s="237">
        <f>V27</f>
        <v>0</v>
      </c>
      <c r="W15" s="238"/>
      <c r="X15" s="237">
        <f>X27</f>
        <v>0</v>
      </c>
      <c r="Y15" s="237">
        <f>Y27</f>
        <v>0</v>
      </c>
      <c r="Z15" s="238"/>
      <c r="AA15" s="237">
        <f>AA27</f>
        <v>64</v>
      </c>
      <c r="AB15" s="237">
        <f>AB27</f>
        <v>0</v>
      </c>
      <c r="AC15" s="238"/>
      <c r="AD15" s="237">
        <f>AD27</f>
        <v>0</v>
      </c>
      <c r="AE15" s="237">
        <f>AE27</f>
        <v>0</v>
      </c>
      <c r="AF15" s="238"/>
      <c r="AG15" s="237">
        <f>AG27</f>
        <v>0</v>
      </c>
      <c r="AH15" s="237">
        <f>AH27</f>
        <v>0</v>
      </c>
      <c r="AI15" s="238"/>
      <c r="AJ15" s="237">
        <f>AJ27</f>
        <v>290.5</v>
      </c>
      <c r="AK15" s="237">
        <f>AK27</f>
        <v>0</v>
      </c>
      <c r="AL15" s="238"/>
      <c r="AM15" s="237">
        <f>AM27</f>
        <v>232.8</v>
      </c>
      <c r="AN15" s="237">
        <f>AN27</f>
        <v>161.5</v>
      </c>
      <c r="AO15" s="238"/>
      <c r="AP15" s="237">
        <f>AP27</f>
        <v>0</v>
      </c>
      <c r="AQ15" s="237">
        <f>AQ27</f>
        <v>0</v>
      </c>
      <c r="AR15" s="67"/>
      <c r="AS15" s="185"/>
      <c r="AT15" s="185"/>
      <c r="AU15" s="185"/>
      <c r="AV15" s="9"/>
    </row>
    <row r="16" spans="1:48" ht="94.5" customHeight="1">
      <c r="A16" s="290"/>
      <c r="B16" s="293"/>
      <c r="C16" s="296"/>
      <c r="D16" s="188" t="s">
        <v>28</v>
      </c>
      <c r="E16" s="219">
        <f>E28</f>
        <v>925.25</v>
      </c>
      <c r="F16" s="219">
        <f>F28</f>
        <v>195.8</v>
      </c>
      <c r="G16" s="67">
        <f t="shared" si="0"/>
        <v>21.161848149148881</v>
      </c>
      <c r="H16" s="186"/>
      <c r="I16" s="237">
        <f>I28</f>
        <v>0</v>
      </c>
      <c r="J16" s="237">
        <f>J28</f>
        <v>0</v>
      </c>
      <c r="K16" s="238"/>
      <c r="L16" s="237">
        <f>L28</f>
        <v>0</v>
      </c>
      <c r="M16" s="237">
        <f>M28</f>
        <v>0</v>
      </c>
      <c r="N16" s="238"/>
      <c r="O16" s="237">
        <f>O28</f>
        <v>0</v>
      </c>
      <c r="P16" s="237">
        <f>P28</f>
        <v>0</v>
      </c>
      <c r="Q16" s="238"/>
      <c r="R16" s="237">
        <f>R28</f>
        <v>0</v>
      </c>
      <c r="S16" s="237">
        <f>S28</f>
        <v>0</v>
      </c>
      <c r="T16" s="238"/>
      <c r="U16" s="237">
        <f>U28</f>
        <v>0</v>
      </c>
      <c r="V16" s="237">
        <f>V28</f>
        <v>0</v>
      </c>
      <c r="W16" s="238"/>
      <c r="X16" s="237">
        <f>X28</f>
        <v>130</v>
      </c>
      <c r="Y16" s="237">
        <f>Y28</f>
        <v>127.3</v>
      </c>
      <c r="Z16" s="238"/>
      <c r="AA16" s="237">
        <f>AA28</f>
        <v>3.2</v>
      </c>
      <c r="AB16" s="237">
        <f>AB28</f>
        <v>0</v>
      </c>
      <c r="AC16" s="238"/>
      <c r="AD16" s="237">
        <f>AD28</f>
        <v>0</v>
      </c>
      <c r="AE16" s="237">
        <f>AE28</f>
        <v>0</v>
      </c>
      <c r="AF16" s="238"/>
      <c r="AG16" s="237">
        <f>AG28</f>
        <v>30</v>
      </c>
      <c r="AH16" s="237">
        <f>AH28</f>
        <v>30</v>
      </c>
      <c r="AI16" s="238"/>
      <c r="AJ16" s="237">
        <f>AJ28</f>
        <v>65.3</v>
      </c>
      <c r="AK16" s="237">
        <f>AK28</f>
        <v>38.5</v>
      </c>
      <c r="AL16" s="238"/>
      <c r="AM16" s="237">
        <f>AM28</f>
        <v>56.5</v>
      </c>
      <c r="AN16" s="237">
        <f>AN28</f>
        <v>0</v>
      </c>
      <c r="AO16" s="238"/>
      <c r="AP16" s="237">
        <f>AP28</f>
        <v>640.25</v>
      </c>
      <c r="AQ16" s="237">
        <f>AQ28</f>
        <v>0</v>
      </c>
      <c r="AR16" s="67"/>
      <c r="AS16" s="185"/>
      <c r="AT16" s="185"/>
      <c r="AU16" s="185"/>
      <c r="AV16" s="9"/>
    </row>
    <row r="17" spans="1:48" ht="129.75" customHeight="1">
      <c r="A17" s="357" t="s">
        <v>182</v>
      </c>
      <c r="B17" s="360" t="s">
        <v>97</v>
      </c>
      <c r="C17" s="301" t="s">
        <v>128</v>
      </c>
      <c r="D17" s="183" t="s">
        <v>17</v>
      </c>
      <c r="E17" s="236">
        <f>E18+E19</f>
        <v>459.3</v>
      </c>
      <c r="F17" s="236">
        <f>F18+F19</f>
        <v>170</v>
      </c>
      <c r="G17" s="184">
        <f t="shared" si="0"/>
        <v>37.012845634661439</v>
      </c>
      <c r="H17" s="92"/>
      <c r="I17" s="236">
        <f>I18+I19</f>
        <v>0</v>
      </c>
      <c r="J17" s="236">
        <f>J18+J19</f>
        <v>0</v>
      </c>
      <c r="K17" s="184" t="e">
        <f>J17/I17*100</f>
        <v>#DIV/0!</v>
      </c>
      <c r="L17" s="92">
        <f>L18+L19</f>
        <v>0</v>
      </c>
      <c r="M17" s="92">
        <f>M18+M19</f>
        <v>0</v>
      </c>
      <c r="N17" s="184" t="e">
        <f>M17/L17*100</f>
        <v>#DIV/0!</v>
      </c>
      <c r="O17" s="92">
        <f>O18+O19</f>
        <v>0</v>
      </c>
      <c r="P17" s="92">
        <f>P18+P19</f>
        <v>0</v>
      </c>
      <c r="Q17" s="184" t="e">
        <f>P17/O17*100</f>
        <v>#DIV/0!</v>
      </c>
      <c r="R17" s="92">
        <f>R18+R19</f>
        <v>0</v>
      </c>
      <c r="S17" s="92">
        <f>S18+S19</f>
        <v>0</v>
      </c>
      <c r="T17" s="184" t="e">
        <f>S17/R17*100</f>
        <v>#DIV/0!</v>
      </c>
      <c r="U17" s="92">
        <f>U18+U19</f>
        <v>0</v>
      </c>
      <c r="V17" s="92">
        <f>V18+V19</f>
        <v>0</v>
      </c>
      <c r="W17" s="184" t="e">
        <f>V17/U17*100</f>
        <v>#DIV/0!</v>
      </c>
      <c r="X17" s="92">
        <f>X18+X19</f>
        <v>0</v>
      </c>
      <c r="Y17" s="92">
        <f>Y18+Y19</f>
        <v>0</v>
      </c>
      <c r="Z17" s="184" t="e">
        <f>Y17/X17*100</f>
        <v>#DIV/0!</v>
      </c>
      <c r="AA17" s="92">
        <f>AA18+AA19</f>
        <v>0</v>
      </c>
      <c r="AB17" s="92">
        <f>AB18+AB19</f>
        <v>0</v>
      </c>
      <c r="AC17" s="184" t="e">
        <f>AB17/AA17*100</f>
        <v>#DIV/0!</v>
      </c>
      <c r="AD17" s="92">
        <f>AD18+AD19</f>
        <v>0</v>
      </c>
      <c r="AE17" s="92">
        <f>AE18+AE19</f>
        <v>0</v>
      </c>
      <c r="AF17" s="184" t="e">
        <f>AE17/AD17*100</f>
        <v>#DIV/0!</v>
      </c>
      <c r="AG17" s="92">
        <f>AG18+AG19</f>
        <v>0</v>
      </c>
      <c r="AH17" s="92">
        <f>AH18+AH19</f>
        <v>0</v>
      </c>
      <c r="AI17" s="184" t="e">
        <f>AH17/AG17*100</f>
        <v>#DIV/0!</v>
      </c>
      <c r="AJ17" s="92">
        <f>AJ18+AJ19</f>
        <v>170</v>
      </c>
      <c r="AK17" s="92">
        <f>AK18+AK19</f>
        <v>8.5</v>
      </c>
      <c r="AL17" s="184">
        <f>AK17/AJ17*100</f>
        <v>5</v>
      </c>
      <c r="AM17" s="92">
        <f>AM18+AM19</f>
        <v>289.3</v>
      </c>
      <c r="AN17" s="92">
        <f>AN18+AN19</f>
        <v>161.5</v>
      </c>
      <c r="AO17" s="184">
        <f>AN17/AM17*100</f>
        <v>55.824403733148976</v>
      </c>
      <c r="AP17" s="92">
        <f>AP18+AP19</f>
        <v>0</v>
      </c>
      <c r="AQ17" s="92">
        <f>AQ18+AQ19</f>
        <v>0</v>
      </c>
      <c r="AR17" s="184" t="e">
        <f>AQ17/AP17*100</f>
        <v>#DIV/0!</v>
      </c>
      <c r="AS17" s="83"/>
      <c r="AT17" s="83"/>
      <c r="AU17" s="83"/>
      <c r="AV17" s="9"/>
    </row>
    <row r="18" spans="1:48" ht="168" customHeight="1">
      <c r="A18" s="358"/>
      <c r="B18" s="361"/>
      <c r="C18" s="301"/>
      <c r="D18" s="63" t="s">
        <v>19</v>
      </c>
      <c r="E18" s="84">
        <f>I18+L18+O18+R18+U18+X18+AA18+AD18+AG18+AJ18+AM18+AP18</f>
        <v>394.3</v>
      </c>
      <c r="F18" s="84">
        <f>J18+M18+P18+S18+V18+Y18+AB18+AE18+AH18+AK18+AN18+AQ18</f>
        <v>161.5</v>
      </c>
      <c r="G18" s="85">
        <f t="shared" si="0"/>
        <v>40.958660918082678</v>
      </c>
      <c r="H18" s="84"/>
      <c r="I18" s="86"/>
      <c r="J18" s="86"/>
      <c r="K18" s="65"/>
      <c r="L18" s="87"/>
      <c r="M18" s="87"/>
      <c r="N18" s="67"/>
      <c r="O18" s="86"/>
      <c r="P18" s="86"/>
      <c r="Q18" s="65"/>
      <c r="R18" s="87"/>
      <c r="S18" s="87"/>
      <c r="T18" s="67"/>
      <c r="U18" s="86"/>
      <c r="V18" s="86"/>
      <c r="W18" s="65"/>
      <c r="X18" s="87"/>
      <c r="Y18" s="87"/>
      <c r="Z18" s="67"/>
      <c r="AA18" s="86"/>
      <c r="AB18" s="86"/>
      <c r="AC18" s="65"/>
      <c r="AD18" s="87"/>
      <c r="AE18" s="87"/>
      <c r="AF18" s="67"/>
      <c r="AG18" s="86"/>
      <c r="AH18" s="86"/>
      <c r="AI18" s="65"/>
      <c r="AJ18" s="87">
        <v>161.5</v>
      </c>
      <c r="AK18" s="87"/>
      <c r="AL18" s="67"/>
      <c r="AM18" s="86">
        <v>232.8</v>
      </c>
      <c r="AN18" s="86">
        <v>161.5</v>
      </c>
      <c r="AO18" s="65"/>
      <c r="AP18" s="87"/>
      <c r="AQ18" s="87"/>
      <c r="AR18" s="67"/>
      <c r="AS18" s="55"/>
      <c r="AT18" s="55"/>
      <c r="AU18" s="55"/>
      <c r="AV18" s="9"/>
    </row>
    <row r="19" spans="1:48" ht="117.75" customHeight="1">
      <c r="A19" s="359"/>
      <c r="B19" s="362"/>
      <c r="C19" s="301"/>
      <c r="D19" s="63" t="s">
        <v>28</v>
      </c>
      <c r="E19" s="84">
        <f>I19+L19+O19+R19+U19+X19+AA19+AD19+AG19+AJ19+AM19+AP19</f>
        <v>65</v>
      </c>
      <c r="F19" s="84">
        <f>J19+M19+P19+S19+V19+Y19+AB19+AE19+AH19+AK19+AN19+AQ19</f>
        <v>8.5</v>
      </c>
      <c r="G19" s="85">
        <f t="shared" si="0"/>
        <v>13.076923076923078</v>
      </c>
      <c r="H19" s="84"/>
      <c r="I19" s="86"/>
      <c r="J19" s="86"/>
      <c r="K19" s="65"/>
      <c r="L19" s="87"/>
      <c r="M19" s="87"/>
      <c r="N19" s="67"/>
      <c r="O19" s="86"/>
      <c r="P19" s="86"/>
      <c r="Q19" s="65"/>
      <c r="R19" s="87"/>
      <c r="S19" s="87"/>
      <c r="T19" s="67"/>
      <c r="U19" s="86"/>
      <c r="V19" s="86"/>
      <c r="W19" s="65"/>
      <c r="X19" s="87"/>
      <c r="Y19" s="87"/>
      <c r="Z19" s="67"/>
      <c r="AA19" s="86"/>
      <c r="AB19" s="86"/>
      <c r="AC19" s="65"/>
      <c r="AD19" s="87"/>
      <c r="AE19" s="87"/>
      <c r="AF19" s="67"/>
      <c r="AG19" s="86"/>
      <c r="AH19" s="86"/>
      <c r="AI19" s="65"/>
      <c r="AJ19" s="87">
        <v>8.5</v>
      </c>
      <c r="AK19" s="87">
        <v>8.5</v>
      </c>
      <c r="AL19" s="67"/>
      <c r="AM19" s="86">
        <v>56.5</v>
      </c>
      <c r="AN19" s="86"/>
      <c r="AO19" s="65"/>
      <c r="AP19" s="87"/>
      <c r="AQ19" s="87"/>
      <c r="AR19" s="67"/>
      <c r="AS19" s="55"/>
      <c r="AT19" s="55"/>
      <c r="AU19" s="55"/>
      <c r="AV19" s="9"/>
    </row>
    <row r="20" spans="1:48" ht="87" customHeight="1">
      <c r="A20" s="304" t="s">
        <v>183</v>
      </c>
      <c r="B20" s="360" t="s">
        <v>184</v>
      </c>
      <c r="C20" s="276" t="s">
        <v>128</v>
      </c>
      <c r="D20" s="80" t="s">
        <v>17</v>
      </c>
      <c r="E20" s="236">
        <f>E21+E22</f>
        <v>845.25</v>
      </c>
      <c r="F20" s="236">
        <f>F21+F22</f>
        <v>187.3</v>
      </c>
      <c r="G20" s="184">
        <f t="shared" si="0"/>
        <v>22.15912451937297</v>
      </c>
      <c r="H20" s="81"/>
      <c r="I20" s="81"/>
      <c r="J20" s="81"/>
      <c r="K20" s="81"/>
      <c r="L20" s="81"/>
      <c r="M20" s="81"/>
      <c r="N20" s="81"/>
      <c r="O20" s="81"/>
      <c r="P20" s="81"/>
      <c r="Q20" s="81"/>
      <c r="R20" s="81"/>
      <c r="S20" s="81"/>
      <c r="T20" s="81"/>
      <c r="U20" s="81"/>
      <c r="V20" s="81"/>
      <c r="W20" s="81"/>
      <c r="X20" s="81">
        <f>X21+X22</f>
        <v>130</v>
      </c>
      <c r="Y20" s="81">
        <f>Y21+Y22</f>
        <v>127.3</v>
      </c>
      <c r="Z20" s="81"/>
      <c r="AA20" s="81"/>
      <c r="AB20" s="81"/>
      <c r="AC20" s="81"/>
      <c r="AD20" s="81"/>
      <c r="AE20" s="81"/>
      <c r="AF20" s="81"/>
      <c r="AG20" s="81">
        <f>AG21+AG22</f>
        <v>30</v>
      </c>
      <c r="AH20" s="81">
        <f>AH21+AH22</f>
        <v>30</v>
      </c>
      <c r="AI20" s="81"/>
      <c r="AJ20" s="81">
        <f>AJ21+AJ22</f>
        <v>45</v>
      </c>
      <c r="AK20" s="81">
        <f>AK21+AK22</f>
        <v>30</v>
      </c>
      <c r="AL20" s="81"/>
      <c r="AM20" s="81"/>
      <c r="AN20" s="81"/>
      <c r="AO20" s="81"/>
      <c r="AP20" s="81">
        <f>AP21+AP22</f>
        <v>640.25</v>
      </c>
      <c r="AQ20" s="81"/>
      <c r="AR20" s="81"/>
      <c r="AS20" s="55"/>
      <c r="AT20" s="55"/>
      <c r="AU20" s="55"/>
      <c r="AV20" s="9"/>
    </row>
    <row r="21" spans="1:48" ht="147.75" customHeight="1">
      <c r="A21" s="305"/>
      <c r="B21" s="361"/>
      <c r="C21" s="301"/>
      <c r="D21" s="63" t="s">
        <v>19</v>
      </c>
      <c r="E21" s="84">
        <f t="shared" ref="E21:E22" si="1">I21+L21+O21+R21+U21+X21+AA21+AD21+AG21+AJ21+AM21+AP21</f>
        <v>0</v>
      </c>
      <c r="F21" s="84">
        <f>J21+M21+P21+S21+V21+Y21+AB21+AE21+AH21+AK21+AN21+AQ21</f>
        <v>0</v>
      </c>
      <c r="G21" s="85" t="e">
        <f t="shared" si="0"/>
        <v>#DIV/0!</v>
      </c>
      <c r="H21" s="84"/>
      <c r="I21" s="86"/>
      <c r="J21" s="86"/>
      <c r="K21" s="65"/>
      <c r="L21" s="87"/>
      <c r="M21" s="87"/>
      <c r="N21" s="67"/>
      <c r="O21" s="86"/>
      <c r="P21" s="86"/>
      <c r="Q21" s="65"/>
      <c r="R21" s="87"/>
      <c r="S21" s="87"/>
      <c r="T21" s="67"/>
      <c r="U21" s="86"/>
      <c r="V21" s="86"/>
      <c r="W21" s="65"/>
      <c r="X21" s="87"/>
      <c r="Y21" s="87"/>
      <c r="Z21" s="67"/>
      <c r="AA21" s="86"/>
      <c r="AB21" s="86"/>
      <c r="AC21" s="65"/>
      <c r="AD21" s="87"/>
      <c r="AE21" s="87"/>
      <c r="AF21" s="67"/>
      <c r="AG21" s="86"/>
      <c r="AH21" s="86"/>
      <c r="AI21" s="65"/>
      <c r="AJ21" s="87"/>
      <c r="AK21" s="87"/>
      <c r="AL21" s="67"/>
      <c r="AM21" s="86"/>
      <c r="AN21" s="86"/>
      <c r="AO21" s="65"/>
      <c r="AP21" s="87"/>
      <c r="AQ21" s="87"/>
      <c r="AR21" s="67"/>
      <c r="AS21" s="55"/>
      <c r="AT21" s="55"/>
      <c r="AU21" s="55"/>
      <c r="AV21" s="9"/>
    </row>
    <row r="22" spans="1:48" ht="88.5" customHeight="1">
      <c r="A22" s="305"/>
      <c r="B22" s="362"/>
      <c r="C22" s="301"/>
      <c r="D22" s="63" t="s">
        <v>28</v>
      </c>
      <c r="E22" s="84">
        <f t="shared" si="1"/>
        <v>845.25</v>
      </c>
      <c r="F22" s="84">
        <f>J22+M22+P22+S22+V22+Y22+AB22+AE22+AH22+AK22+AN22+AQ22</f>
        <v>187.3</v>
      </c>
      <c r="G22" s="85">
        <f t="shared" si="0"/>
        <v>22.15912451937297</v>
      </c>
      <c r="H22" s="84"/>
      <c r="I22" s="86"/>
      <c r="J22" s="86"/>
      <c r="K22" s="65"/>
      <c r="L22" s="87"/>
      <c r="M22" s="87"/>
      <c r="N22" s="67"/>
      <c r="O22" s="86"/>
      <c r="P22" s="86"/>
      <c r="Q22" s="65"/>
      <c r="R22" s="87"/>
      <c r="S22" s="87"/>
      <c r="T22" s="67"/>
      <c r="U22" s="86"/>
      <c r="V22" s="86"/>
      <c r="W22" s="65"/>
      <c r="X22" s="87">
        <v>130</v>
      </c>
      <c r="Y22" s="87">
        <v>127.3</v>
      </c>
      <c r="Z22" s="67"/>
      <c r="AA22" s="86"/>
      <c r="AB22" s="86"/>
      <c r="AC22" s="65"/>
      <c r="AD22" s="87"/>
      <c r="AE22" s="87"/>
      <c r="AF22" s="67"/>
      <c r="AG22" s="86">
        <v>30</v>
      </c>
      <c r="AH22" s="86">
        <v>30</v>
      </c>
      <c r="AI22" s="65"/>
      <c r="AJ22" s="87">
        <v>45</v>
      </c>
      <c r="AK22" s="87">
        <v>30</v>
      </c>
      <c r="AL22" s="67"/>
      <c r="AM22" s="86"/>
      <c r="AN22" s="86"/>
      <c r="AO22" s="65"/>
      <c r="AP22" s="87">
        <v>640.25</v>
      </c>
      <c r="AQ22" s="87"/>
      <c r="AR22" s="67"/>
      <c r="AS22" s="55"/>
      <c r="AT22" s="55"/>
      <c r="AU22" s="55"/>
      <c r="AV22" s="9"/>
    </row>
    <row r="23" spans="1:48" ht="50.25" customHeight="1">
      <c r="A23" s="304" t="s">
        <v>185</v>
      </c>
      <c r="B23" s="360" t="s">
        <v>98</v>
      </c>
      <c r="C23" s="276" t="s">
        <v>128</v>
      </c>
      <c r="D23" s="80" t="s">
        <v>17</v>
      </c>
      <c r="E23" s="236">
        <f>E24+E25</f>
        <v>208</v>
      </c>
      <c r="F23" s="236">
        <f>F24+F25</f>
        <v>0</v>
      </c>
      <c r="G23" s="184">
        <f t="shared" si="0"/>
        <v>0</v>
      </c>
      <c r="H23" s="81"/>
      <c r="I23" s="81"/>
      <c r="J23" s="81"/>
      <c r="K23" s="81"/>
      <c r="L23" s="81"/>
      <c r="M23" s="81"/>
      <c r="N23" s="81"/>
      <c r="O23" s="81"/>
      <c r="P23" s="81"/>
      <c r="Q23" s="81"/>
      <c r="R23" s="81"/>
      <c r="S23" s="81"/>
      <c r="T23" s="81"/>
      <c r="U23" s="81"/>
      <c r="V23" s="81"/>
      <c r="W23" s="81"/>
      <c r="X23" s="81"/>
      <c r="Y23" s="81"/>
      <c r="Z23" s="81"/>
      <c r="AA23" s="81">
        <f>AA24+AA25</f>
        <v>67.2</v>
      </c>
      <c r="AB23" s="81"/>
      <c r="AC23" s="81"/>
      <c r="AD23" s="81"/>
      <c r="AE23" s="81"/>
      <c r="AF23" s="81"/>
      <c r="AG23" s="81"/>
      <c r="AH23" s="81"/>
      <c r="AI23" s="81"/>
      <c r="AJ23" s="81">
        <f>AJ24+AJ25</f>
        <v>140.80000000000001</v>
      </c>
      <c r="AK23" s="81"/>
      <c r="AL23" s="81"/>
      <c r="AM23" s="81"/>
      <c r="AN23" s="81"/>
      <c r="AO23" s="81"/>
      <c r="AP23" s="81"/>
      <c r="AQ23" s="81"/>
      <c r="AR23" s="81"/>
      <c r="AS23" s="55"/>
      <c r="AT23" s="55"/>
      <c r="AU23" s="55"/>
      <c r="AV23" s="9"/>
    </row>
    <row r="24" spans="1:48" ht="69" customHeight="1">
      <c r="A24" s="305"/>
      <c r="B24" s="361"/>
      <c r="C24" s="301"/>
      <c r="D24" s="63" t="s">
        <v>19</v>
      </c>
      <c r="E24" s="84">
        <f t="shared" ref="E24:E25" si="2">I24+L24+O24+R24+U24+X24+AA24+AD24+AG24+AJ24+AM24+AP24</f>
        <v>193</v>
      </c>
      <c r="F24" s="84">
        <f>J24+M24+P24+S24+V24+Y24+AB24+AE24+AH24+AK24+AN24+AQ24</f>
        <v>0</v>
      </c>
      <c r="G24" s="85">
        <f t="shared" si="0"/>
        <v>0</v>
      </c>
      <c r="H24" s="84"/>
      <c r="I24" s="86"/>
      <c r="J24" s="86"/>
      <c r="K24" s="65"/>
      <c r="L24" s="87"/>
      <c r="M24" s="87"/>
      <c r="N24" s="67"/>
      <c r="O24" s="86"/>
      <c r="P24" s="86"/>
      <c r="Q24" s="65"/>
      <c r="R24" s="87"/>
      <c r="S24" s="87"/>
      <c r="T24" s="67"/>
      <c r="U24" s="86"/>
      <c r="V24" s="86"/>
      <c r="W24" s="65"/>
      <c r="X24" s="87"/>
      <c r="Y24" s="87"/>
      <c r="Z24" s="67"/>
      <c r="AA24" s="86">
        <v>64</v>
      </c>
      <c r="AB24" s="86"/>
      <c r="AC24" s="65"/>
      <c r="AD24" s="87"/>
      <c r="AE24" s="87"/>
      <c r="AF24" s="67"/>
      <c r="AG24" s="86"/>
      <c r="AH24" s="86"/>
      <c r="AI24" s="65"/>
      <c r="AJ24" s="87">
        <v>129</v>
      </c>
      <c r="AK24" s="87"/>
      <c r="AL24" s="67"/>
      <c r="AM24" s="86"/>
      <c r="AN24" s="86"/>
      <c r="AO24" s="65"/>
      <c r="AP24" s="87"/>
      <c r="AQ24" s="87"/>
      <c r="AR24" s="67"/>
      <c r="AS24" s="55"/>
      <c r="AT24" s="55"/>
      <c r="AU24" s="55"/>
      <c r="AV24" s="9"/>
    </row>
    <row r="25" spans="1:48" ht="59.25" customHeight="1">
      <c r="A25" s="305"/>
      <c r="B25" s="362"/>
      <c r="C25" s="301"/>
      <c r="D25" s="63" t="s">
        <v>28</v>
      </c>
      <c r="E25" s="84">
        <f t="shared" si="2"/>
        <v>15</v>
      </c>
      <c r="F25" s="84">
        <f>J25+M25+P25+S25+V25+Y25+AB25+AE25+AH25+AK25+AN25+AQ25</f>
        <v>0</v>
      </c>
      <c r="G25" s="85">
        <f t="shared" si="0"/>
        <v>0</v>
      </c>
      <c r="H25" s="84"/>
      <c r="I25" s="86"/>
      <c r="J25" s="86"/>
      <c r="K25" s="65"/>
      <c r="L25" s="87"/>
      <c r="M25" s="87"/>
      <c r="N25" s="67"/>
      <c r="O25" s="86"/>
      <c r="P25" s="86"/>
      <c r="Q25" s="65"/>
      <c r="R25" s="87"/>
      <c r="S25" s="87"/>
      <c r="T25" s="67"/>
      <c r="U25" s="86"/>
      <c r="V25" s="86"/>
      <c r="W25" s="65"/>
      <c r="X25" s="87"/>
      <c r="Y25" s="87"/>
      <c r="Z25" s="67"/>
      <c r="AA25" s="86">
        <v>3.2</v>
      </c>
      <c r="AB25" s="86"/>
      <c r="AC25" s="65"/>
      <c r="AD25" s="87"/>
      <c r="AE25" s="87"/>
      <c r="AF25" s="67"/>
      <c r="AG25" s="86"/>
      <c r="AH25" s="86"/>
      <c r="AI25" s="65"/>
      <c r="AJ25" s="87">
        <v>11.8</v>
      </c>
      <c r="AK25" s="87"/>
      <c r="AL25" s="67"/>
      <c r="AM25" s="86"/>
      <c r="AN25" s="86"/>
      <c r="AO25" s="65"/>
      <c r="AP25" s="87"/>
      <c r="AQ25" s="87"/>
      <c r="AR25" s="67"/>
      <c r="AS25" s="55"/>
      <c r="AT25" s="55"/>
      <c r="AU25" s="55"/>
      <c r="AV25" s="9"/>
    </row>
    <row r="26" spans="1:48" ht="48" customHeight="1">
      <c r="A26" s="280" t="s">
        <v>186</v>
      </c>
      <c r="B26" s="306"/>
      <c r="C26" s="307"/>
      <c r="D26" s="80" t="s">
        <v>17</v>
      </c>
      <c r="E26" s="236">
        <f>E27+E28</f>
        <v>1512.55</v>
      </c>
      <c r="F26" s="236">
        <f>F27+F28</f>
        <v>357.3</v>
      </c>
      <c r="G26" s="184">
        <f t="shared" si="0"/>
        <v>23.622359591418469</v>
      </c>
      <c r="H26" s="81"/>
      <c r="I26" s="81">
        <f>I27+I28</f>
        <v>0</v>
      </c>
      <c r="J26" s="81">
        <f>J27+J28</f>
        <v>0</v>
      </c>
      <c r="K26" s="81"/>
      <c r="L26" s="81">
        <f>L27+L28</f>
        <v>0</v>
      </c>
      <c r="M26" s="81">
        <f>M27+M28</f>
        <v>0</v>
      </c>
      <c r="N26" s="81"/>
      <c r="O26" s="81">
        <f>O27+O28</f>
        <v>0</v>
      </c>
      <c r="P26" s="81">
        <f>P27+P28</f>
        <v>0</v>
      </c>
      <c r="Q26" s="81"/>
      <c r="R26" s="81">
        <f>R27+R28</f>
        <v>0</v>
      </c>
      <c r="S26" s="81">
        <f>S27+S28</f>
        <v>0</v>
      </c>
      <c r="T26" s="81"/>
      <c r="U26" s="81">
        <f>U27+U28</f>
        <v>0</v>
      </c>
      <c r="V26" s="81">
        <f>V27+V28</f>
        <v>0</v>
      </c>
      <c r="W26" s="81"/>
      <c r="X26" s="81">
        <f>X27+X28</f>
        <v>130</v>
      </c>
      <c r="Y26" s="81">
        <f>Y27+Y28</f>
        <v>127.3</v>
      </c>
      <c r="Z26" s="82"/>
      <c r="AA26" s="81">
        <f>AA27+AA28</f>
        <v>67.2</v>
      </c>
      <c r="AB26" s="81">
        <f>AB27+AB28</f>
        <v>0</v>
      </c>
      <c r="AC26" s="81"/>
      <c r="AD26" s="81">
        <f>AD27+AD28</f>
        <v>0</v>
      </c>
      <c r="AE26" s="81">
        <f>AE27+AE28</f>
        <v>0</v>
      </c>
      <c r="AF26" s="81"/>
      <c r="AG26" s="81">
        <f>AG27+AG28</f>
        <v>30</v>
      </c>
      <c r="AH26" s="81">
        <f>AH27+AH28</f>
        <v>30</v>
      </c>
      <c r="AI26" s="81"/>
      <c r="AJ26" s="81">
        <f>AJ27+AJ28</f>
        <v>355.8</v>
      </c>
      <c r="AK26" s="81">
        <f>AK27+AK28</f>
        <v>38.5</v>
      </c>
      <c r="AL26" s="81"/>
      <c r="AM26" s="81">
        <f>AM27+AM28</f>
        <v>289.3</v>
      </c>
      <c r="AN26" s="81">
        <f>AN27+AN28</f>
        <v>161.5</v>
      </c>
      <c r="AO26" s="81"/>
      <c r="AP26" s="81">
        <f>AP27+AP28</f>
        <v>640.25</v>
      </c>
      <c r="AQ26" s="81">
        <f>AQ27+AQ28</f>
        <v>0</v>
      </c>
      <c r="AR26" s="81"/>
      <c r="AS26" s="55"/>
      <c r="AT26" s="55"/>
      <c r="AU26" s="55"/>
      <c r="AV26" s="9"/>
    </row>
    <row r="27" spans="1:48" ht="58.5" customHeight="1">
      <c r="A27" s="308"/>
      <c r="B27" s="309"/>
      <c r="C27" s="310"/>
      <c r="D27" s="63" t="s">
        <v>19</v>
      </c>
      <c r="E27" s="88">
        <f t="shared" ref="E27:E28" si="3">I27+L27+O27+R27+U27+X27+AA27+AD27+AG27+AJ27+AM27+AP27</f>
        <v>587.29999999999995</v>
      </c>
      <c r="F27" s="88">
        <f>J27+M27+P27+S27+V27+Y27+AB27+AE27+AH27+AK27+AN27+AQ27</f>
        <v>161.5</v>
      </c>
      <c r="G27" s="59">
        <f t="shared" si="0"/>
        <v>27.498722969521545</v>
      </c>
      <c r="H27" s="88"/>
      <c r="I27" s="86">
        <f>I18+I21+I24</f>
        <v>0</v>
      </c>
      <c r="J27" s="86">
        <f>J18+J21+J24</f>
        <v>0</v>
      </c>
      <c r="K27" s="86"/>
      <c r="L27" s="87">
        <f>L18+L21+L24</f>
        <v>0</v>
      </c>
      <c r="M27" s="87">
        <f>M18+M21+M24</f>
        <v>0</v>
      </c>
      <c r="N27" s="87"/>
      <c r="O27" s="86">
        <f>O18+O21+O24</f>
        <v>0</v>
      </c>
      <c r="P27" s="86">
        <f>P18+P21+P24</f>
        <v>0</v>
      </c>
      <c r="Q27" s="86"/>
      <c r="R27" s="87">
        <f>R18+R21+R24</f>
        <v>0</v>
      </c>
      <c r="S27" s="87">
        <f>S18+S21+S24</f>
        <v>0</v>
      </c>
      <c r="T27" s="87"/>
      <c r="U27" s="86">
        <f>U18+U21+U24</f>
        <v>0</v>
      </c>
      <c r="V27" s="86">
        <f>V18+V21+V24</f>
        <v>0</v>
      </c>
      <c r="W27" s="86"/>
      <c r="X27" s="87">
        <f>X18+X21+X24</f>
        <v>0</v>
      </c>
      <c r="Y27" s="87">
        <f>Y18+Y21+Y24</f>
        <v>0</v>
      </c>
      <c r="Z27" s="87"/>
      <c r="AA27" s="86">
        <f>AA18+AA21+AA24</f>
        <v>64</v>
      </c>
      <c r="AB27" s="86">
        <f>AB18+AB21+AB24</f>
        <v>0</v>
      </c>
      <c r="AC27" s="86"/>
      <c r="AD27" s="87">
        <f>AD18+AD21+AD24</f>
        <v>0</v>
      </c>
      <c r="AE27" s="87">
        <f>AE18+AE21+AE24</f>
        <v>0</v>
      </c>
      <c r="AF27" s="87"/>
      <c r="AG27" s="86">
        <f>AG18+AG21+AG24</f>
        <v>0</v>
      </c>
      <c r="AH27" s="86">
        <f>AH18+AH21+AH24</f>
        <v>0</v>
      </c>
      <c r="AI27" s="86"/>
      <c r="AJ27" s="87">
        <f>AJ18+AJ21+AJ24</f>
        <v>290.5</v>
      </c>
      <c r="AK27" s="87">
        <f>AK18+AK21+AK24</f>
        <v>0</v>
      </c>
      <c r="AL27" s="87"/>
      <c r="AM27" s="86">
        <f>AM18+AM21+AM24</f>
        <v>232.8</v>
      </c>
      <c r="AN27" s="86">
        <f>AN18+AN21+AN24</f>
        <v>161.5</v>
      </c>
      <c r="AO27" s="86"/>
      <c r="AP27" s="87">
        <f>AP18+AP21+AP24</f>
        <v>0</v>
      </c>
      <c r="AQ27" s="87">
        <f>AQ18+AQ21+AQ24</f>
        <v>0</v>
      </c>
      <c r="AR27" s="87"/>
      <c r="AS27" s="55"/>
      <c r="AT27" s="55"/>
      <c r="AU27" s="55"/>
      <c r="AV27" s="9"/>
    </row>
    <row r="28" spans="1:48" ht="64.5" customHeight="1">
      <c r="A28" s="283"/>
      <c r="B28" s="311"/>
      <c r="C28" s="312"/>
      <c r="D28" s="63" t="s">
        <v>28</v>
      </c>
      <c r="E28" s="88">
        <f t="shared" si="3"/>
        <v>925.25</v>
      </c>
      <c r="F28" s="88">
        <f>J28+M28+P28+S28+V28+Y28+AB28+AE28+AH28+AK28+AN28+AQ28</f>
        <v>195.8</v>
      </c>
      <c r="G28" s="59">
        <f t="shared" si="0"/>
        <v>21.161848149148881</v>
      </c>
      <c r="H28" s="88"/>
      <c r="I28" s="86">
        <f>I19+I22+I25</f>
        <v>0</v>
      </c>
      <c r="J28" s="86">
        <f>J19+J22+J25</f>
        <v>0</v>
      </c>
      <c r="K28" s="86"/>
      <c r="L28" s="87">
        <f>L19+L22+L25</f>
        <v>0</v>
      </c>
      <c r="M28" s="87">
        <f>M19+M22+M25</f>
        <v>0</v>
      </c>
      <c r="N28" s="87"/>
      <c r="O28" s="86">
        <f>O19+O22+O25</f>
        <v>0</v>
      </c>
      <c r="P28" s="86">
        <f>P19+P22+P25</f>
        <v>0</v>
      </c>
      <c r="Q28" s="86"/>
      <c r="R28" s="87">
        <f>R19+R22+R25</f>
        <v>0</v>
      </c>
      <c r="S28" s="87">
        <f>S19+S22+S25</f>
        <v>0</v>
      </c>
      <c r="T28" s="87"/>
      <c r="U28" s="86">
        <f>U19+U22+U25</f>
        <v>0</v>
      </c>
      <c r="V28" s="86">
        <f>V19+V22+V25</f>
        <v>0</v>
      </c>
      <c r="W28" s="86"/>
      <c r="X28" s="87">
        <f>X19+X22+X25</f>
        <v>130</v>
      </c>
      <c r="Y28" s="87">
        <f>Y19+Y22+Y25</f>
        <v>127.3</v>
      </c>
      <c r="Z28" s="67"/>
      <c r="AA28" s="86">
        <f>AA19+AA22+AA25</f>
        <v>3.2</v>
      </c>
      <c r="AB28" s="86">
        <f>AB19+AB22+AB25</f>
        <v>0</v>
      </c>
      <c r="AC28" s="86"/>
      <c r="AD28" s="87">
        <f>AD19+AD22+AD25</f>
        <v>0</v>
      </c>
      <c r="AE28" s="87">
        <f>AE19+AE22+AE25</f>
        <v>0</v>
      </c>
      <c r="AF28" s="87"/>
      <c r="AG28" s="86">
        <f>AG19+AG22+AG25</f>
        <v>30</v>
      </c>
      <c r="AH28" s="86">
        <f>AH19+AH22+AH25</f>
        <v>30</v>
      </c>
      <c r="AI28" s="86"/>
      <c r="AJ28" s="87">
        <f>AJ19+AJ22+AJ25</f>
        <v>65.3</v>
      </c>
      <c r="AK28" s="87">
        <f>AK19+AK22+AK25</f>
        <v>38.5</v>
      </c>
      <c r="AL28" s="87"/>
      <c r="AM28" s="86">
        <f>AM19+AM22+AM25</f>
        <v>56.5</v>
      </c>
      <c r="AN28" s="86">
        <f>AN19+AN22+AN25</f>
        <v>0</v>
      </c>
      <c r="AO28" s="86"/>
      <c r="AP28" s="87">
        <f>AP19+AP22+AP25</f>
        <v>640.25</v>
      </c>
      <c r="AQ28" s="87">
        <f>AQ19+AQ22+AQ25</f>
        <v>0</v>
      </c>
      <c r="AR28" s="87"/>
      <c r="AS28" s="55"/>
      <c r="AT28" s="55"/>
      <c r="AU28" s="55"/>
      <c r="AV28" s="9"/>
    </row>
    <row r="29" spans="1:48" ht="78.75" customHeight="1">
      <c r="A29" s="298" t="s">
        <v>187</v>
      </c>
      <c r="B29" s="297" t="s">
        <v>188</v>
      </c>
      <c r="C29" s="299" t="s">
        <v>128</v>
      </c>
      <c r="D29" s="187" t="s">
        <v>17</v>
      </c>
      <c r="E29" s="192">
        <f>E30+E31</f>
        <v>7625</v>
      </c>
      <c r="F29" s="192">
        <f>F30+F31</f>
        <v>2574.2740000000003</v>
      </c>
      <c r="G29" s="190">
        <f>F29/E29*100</f>
        <v>33.760970491803285</v>
      </c>
      <c r="H29" s="192"/>
      <c r="I29" s="192">
        <f>I30+I31</f>
        <v>0</v>
      </c>
      <c r="J29" s="192">
        <f>J30+J31</f>
        <v>0</v>
      </c>
      <c r="K29" s="190"/>
      <c r="L29" s="192">
        <f>L30+L31</f>
        <v>755</v>
      </c>
      <c r="M29" s="192">
        <f>M30+M31</f>
        <v>0</v>
      </c>
      <c r="N29" s="190"/>
      <c r="O29" s="192">
        <f>O30+O31</f>
        <v>455</v>
      </c>
      <c r="P29" s="242">
        <f>P30+P31</f>
        <v>652.78199999999993</v>
      </c>
      <c r="Q29" s="190"/>
      <c r="R29" s="192">
        <f>R30+R31</f>
        <v>0</v>
      </c>
      <c r="S29" s="192">
        <f>S30+S31</f>
        <v>418.82900000000001</v>
      </c>
      <c r="T29" s="190"/>
      <c r="U29" s="192">
        <f>U30+U31</f>
        <v>1529.4</v>
      </c>
      <c r="V29" s="192">
        <f>V30+V31</f>
        <v>0</v>
      </c>
      <c r="W29" s="190"/>
      <c r="X29" s="192">
        <f>X30+X31</f>
        <v>0</v>
      </c>
      <c r="Y29" s="192">
        <f>Y30+Y31</f>
        <v>0</v>
      </c>
      <c r="Z29" s="190"/>
      <c r="AA29" s="192">
        <f>AA30+AA31</f>
        <v>0</v>
      </c>
      <c r="AB29" s="242">
        <f>AB30+AB31</f>
        <v>689.31400000000008</v>
      </c>
      <c r="AC29" s="190"/>
      <c r="AD29" s="192">
        <f>AD30+AD31</f>
        <v>1468.5</v>
      </c>
      <c r="AE29" s="192">
        <f>AE30+AE31</f>
        <v>0</v>
      </c>
      <c r="AF29" s="190"/>
      <c r="AG29" s="192">
        <f>AG30+AG31</f>
        <v>0</v>
      </c>
      <c r="AH29" s="192">
        <f>AH30+AH31</f>
        <v>813.34899999999993</v>
      </c>
      <c r="AI29" s="190"/>
      <c r="AJ29" s="192">
        <f>AJ30+AJ31</f>
        <v>0</v>
      </c>
      <c r="AK29" s="192">
        <f>AK30+AK31</f>
        <v>0</v>
      </c>
      <c r="AL29" s="190"/>
      <c r="AM29" s="192">
        <f>AM30+AM31</f>
        <v>2411.6999999999998</v>
      </c>
      <c r="AN29" s="192">
        <f>AN30+AN31</f>
        <v>0</v>
      </c>
      <c r="AO29" s="190"/>
      <c r="AP29" s="192">
        <f>AP30+AP31</f>
        <v>1005.4</v>
      </c>
      <c r="AQ29" s="192">
        <f>AQ30+AQ31</f>
        <v>0</v>
      </c>
      <c r="AR29" s="190"/>
      <c r="AS29" s="55"/>
      <c r="AT29" s="55"/>
      <c r="AU29" s="55"/>
      <c r="AV29" s="9"/>
    </row>
    <row r="30" spans="1:48" ht="78.75" customHeight="1">
      <c r="A30" s="298"/>
      <c r="B30" s="297"/>
      <c r="C30" s="299"/>
      <c r="D30" s="188" t="s">
        <v>19</v>
      </c>
      <c r="E30" s="87">
        <f>I30+L30+O30+R30+U30+X30+AA30+AD30+AG30+AJ30+AM30+AP30</f>
        <v>4620</v>
      </c>
      <c r="F30" s="87">
        <f>J30+M30+P30+S30+V30+Y30+AB30+AE30+AH30+AK30+AN30+AQ30</f>
        <v>797.81100000000004</v>
      </c>
      <c r="G30" s="67">
        <f t="shared" si="0"/>
        <v>17.268636363636364</v>
      </c>
      <c r="H30" s="87"/>
      <c r="I30" s="87">
        <f>I33+I36+I39+I42+I45+I48+I51+I63+I66+I69+I72+I75+I81+I84</f>
        <v>0</v>
      </c>
      <c r="J30" s="87">
        <f>J33+J36+J39+J42+J45+J48+J51+J63+J66+J69+J72+J75+J81+J84</f>
        <v>0</v>
      </c>
      <c r="K30" s="67"/>
      <c r="L30" s="87">
        <f>L33+L36+L39+L42+L45+L48+L51+L63+L66+L69+L72+L75+L81+L84</f>
        <v>0</v>
      </c>
      <c r="M30" s="87">
        <f>M33+M36+M39+M42+M45+M48+M51+M63+M66+M69+M72+M75+M81+M84</f>
        <v>0</v>
      </c>
      <c r="N30" s="67"/>
      <c r="O30" s="87">
        <f>O33+O36+O39+O42+O45+O48+O51+O63+O66+O69+O72+O75+O81+O84</f>
        <v>455</v>
      </c>
      <c r="P30" s="93">
        <f>P33+P36+P39+P42+P45+P48+P51+P63+P66+P69+P72+P75+P81+P84</f>
        <v>0</v>
      </c>
      <c r="Q30" s="67"/>
      <c r="R30" s="87">
        <f>R33+R36+R39+R42+R45+R48+R51+R63+R66+R69+R72+R75+R81+R84</f>
        <v>0</v>
      </c>
      <c r="S30" s="87">
        <f>S33+S36+S39+S42+S45+S48+S51+S63+S66+S69+S72+S75+S81+S84</f>
        <v>393.28300000000002</v>
      </c>
      <c r="T30" s="67"/>
      <c r="U30" s="87">
        <f>U33+U36+U39+U42+U45+U48+U51+U63+U66+U69+U72+U75+U81+U84</f>
        <v>749.4</v>
      </c>
      <c r="V30" s="87">
        <f>V33+V36+V39+V42+V45+V48+V51+V63+V66+V69+V72+V75+V81+V84</f>
        <v>0</v>
      </c>
      <c r="W30" s="67"/>
      <c r="X30" s="87">
        <f>X33+X36+X39+X42+X45+X48+X51+X63+X66+X69+X72+X75+X81+X84</f>
        <v>0</v>
      </c>
      <c r="Y30" s="87">
        <f>Y33+Y36+Y39+Y42+Y45+Y48+Y51+Y63+Y66+Y69+Y72+Y75+Y81+Y84</f>
        <v>0</v>
      </c>
      <c r="Z30" s="67"/>
      <c r="AA30" s="87">
        <f>AA33+AA36+AA39+AA42+AA45+AA48+AA51+AA63+AA66+AA69+AA72+AA75+AA81+AA84</f>
        <v>0</v>
      </c>
      <c r="AB30" s="93">
        <f>AB33+AB36+AB39+AB42+AB45+AB48+AB51+AB63+AB66+AB69+AB72+AB75+AB81+AB84</f>
        <v>94.263999999999996</v>
      </c>
      <c r="AC30" s="67"/>
      <c r="AD30" s="87">
        <f>AD33+AD36+AD39+AD42+AD45+AD48+AD51+AD63+AD66+AD69+AD72+AD75+AD81+AD84</f>
        <v>770</v>
      </c>
      <c r="AE30" s="87">
        <f>AE33+AE36+AE39+AE42+AE45+AE48+AE51+AE63+AE66+AE69+AE72+AE75+AE81+AE84</f>
        <v>0</v>
      </c>
      <c r="AF30" s="67"/>
      <c r="AG30" s="87">
        <f>AG33+AG36+AG39+AG42+AG45+AG48+AG51+AG63+AG66+AG69+AG72+AG75+AG81+AG84</f>
        <v>0</v>
      </c>
      <c r="AH30" s="87">
        <f>AH33+AH36+AH39+AH42+AH45+AH48+AH51+AH63+AH66+AH69+AH72+AH75+AH81+AH84</f>
        <v>310.26400000000001</v>
      </c>
      <c r="AI30" s="67"/>
      <c r="AJ30" s="87">
        <f>AJ33+AJ36+AJ39+AJ42+AJ45+AJ48+AJ51+AJ63+AJ66+AJ69+AJ72+AJ75+AJ81+AJ84</f>
        <v>0</v>
      </c>
      <c r="AK30" s="87">
        <f>AK33+AK36+AK39+AK42+AK45+AK48+AK51+AK63+AK66+AK69+AK72+AK75+AK81+AK84</f>
        <v>0</v>
      </c>
      <c r="AL30" s="67"/>
      <c r="AM30" s="87">
        <f>AM33+AM36+AM39+AM42+AM45+AM48+AM51+AM63+AM66+AM69+AM72+AM75+AM81+AM84</f>
        <v>1755.2</v>
      </c>
      <c r="AN30" s="87">
        <f>AN33+AN36+AN39+AN42+AN45+AN48+AN51+AN63+AN66+AN69+AN72+AN75+AN81+AN84</f>
        <v>0</v>
      </c>
      <c r="AO30" s="67"/>
      <c r="AP30" s="87">
        <f>AP33+AP36+AP39+AP42+AP45+AP48+AP51+AP63+AP66+AP69+AP72+AP75+AP81+AP84</f>
        <v>890.4</v>
      </c>
      <c r="AQ30" s="87">
        <f>AQ33+AQ36+AQ39+AQ42+AQ45+AQ48+AQ51+AQ63+AQ66+AQ69+AQ72+AQ75+AQ81+AQ84</f>
        <v>0</v>
      </c>
      <c r="AR30" s="67"/>
      <c r="AS30" s="55"/>
      <c r="AT30" s="55"/>
      <c r="AU30" s="55"/>
      <c r="AV30" s="9"/>
    </row>
    <row r="31" spans="1:48" ht="78.75" customHeight="1">
      <c r="A31" s="298"/>
      <c r="B31" s="297"/>
      <c r="C31" s="299"/>
      <c r="D31" s="188" t="s">
        <v>28</v>
      </c>
      <c r="E31" s="87">
        <f>I31+L31+O31+R31+U31+X31+AA31+AD31+AG31+AJ31+AM31+AP31</f>
        <v>3005</v>
      </c>
      <c r="F31" s="93">
        <f>J31+M31+P31+S31+V31+Y31+AB31+AE31+AH31+AK31+AN31+AQ31</f>
        <v>1776.4630000000002</v>
      </c>
      <c r="G31" s="67">
        <f t="shared" si="0"/>
        <v>59.116905158069891</v>
      </c>
      <c r="H31" s="87"/>
      <c r="I31" s="87">
        <f>I34+I37+I40+I43+I46+I49+I52+I64+I67+I70+I73+I76+I82+I85</f>
        <v>0</v>
      </c>
      <c r="J31" s="87">
        <f>J34+J37+J40+J43+J46+J49+J52+J64+J67+J70+J73+J76+J82+J85</f>
        <v>0</v>
      </c>
      <c r="K31" s="67"/>
      <c r="L31" s="87">
        <f>L34+L37+L40+L43+L46+L49+L52+L64+L67+L70+L73+L76+L82+L85</f>
        <v>755</v>
      </c>
      <c r="M31" s="87">
        <f>M34+M37+M40+M43+M46+M49+M52+M64+M67+M70+M73+M76+M82+M85</f>
        <v>0</v>
      </c>
      <c r="N31" s="67"/>
      <c r="O31" s="87">
        <f>O34+O37+O40+O43+O46+O49+O52+O64+O67+O70+O73+O76+O82+O85</f>
        <v>0</v>
      </c>
      <c r="P31" s="93">
        <f>P34+P37+P40+P43+P46+P49+P52+P64+P67+P70+P73+P76+P82+P85</f>
        <v>652.78199999999993</v>
      </c>
      <c r="Q31" s="67"/>
      <c r="R31" s="87">
        <f>R34+R37+R40+R43+R46+R49+R52+R64+R67+R70+R73+R76+R82+R85</f>
        <v>0</v>
      </c>
      <c r="S31" s="87">
        <f>S34+S37+S40+S43+S46+S49+S52+S64+S67+S70+S73+S76+S82+S85</f>
        <v>25.545999999999999</v>
      </c>
      <c r="T31" s="67"/>
      <c r="U31" s="87">
        <f>U34+U37+U40+U43+U46+U49+U52+U64+U67+U70+U73+U76+U82+U85</f>
        <v>780</v>
      </c>
      <c r="V31" s="87">
        <f>V34+V37+V40+V43+V46+V49+V52+V64+V67+V70+V73+V76+V82+V85</f>
        <v>0</v>
      </c>
      <c r="W31" s="67"/>
      <c r="X31" s="87">
        <f>X34+X37+X40+X43+X46+X49+X52+X64+X67+X70+X73+X76+X82+X85</f>
        <v>0</v>
      </c>
      <c r="Y31" s="87">
        <f>Y34+Y37+Y40+Y43+Y46+Y49+Y52+Y64+Y67+Y70+Y73+Y76+Y82+Y85</f>
        <v>0</v>
      </c>
      <c r="Z31" s="67"/>
      <c r="AA31" s="87">
        <f>AA34+AA37+AA40+AA43+AA46+AA49+AA52+AA64+AA67+AA70+AA73+AA76+AA82+AA85</f>
        <v>0</v>
      </c>
      <c r="AB31" s="93">
        <f>AB34+AB37+AB40+AB43+AB46+AB49+AB52+AB64+AB67+AB70+AB73+AB76+AB82+AB85</f>
        <v>595.05000000000007</v>
      </c>
      <c r="AC31" s="67"/>
      <c r="AD31" s="87">
        <f>AD34+AD37+AD40+AD43+AD46+AD49+AD52+AD64+AD67+AD70+AD73+AD76+AD82+AD85</f>
        <v>698.5</v>
      </c>
      <c r="AE31" s="87">
        <f>AE34+AE37+AE40+AE43+AE46+AE49+AE52+AE64+AE67+AE70+AE73+AE76+AE82+AE85</f>
        <v>0</v>
      </c>
      <c r="AF31" s="67"/>
      <c r="AG31" s="87">
        <f>AG34+AG37+AG40+AG43+AG46+AG49+AG52+AG64+AG67+AG70+AG73+AG76+AG82+AG85</f>
        <v>0</v>
      </c>
      <c r="AH31" s="87">
        <f>AH34+AH37+AH40+AH43+AH46+AH49+AH52+AH64+AH67+AH70+AH73+AH76+AH82+AH85</f>
        <v>503.08499999999998</v>
      </c>
      <c r="AI31" s="67"/>
      <c r="AJ31" s="87">
        <f>AJ34+AJ37+AJ40+AJ43+AJ46+AJ49+AJ52+AJ64+AJ67+AJ70+AJ73+AJ76+AJ82+AJ85</f>
        <v>0</v>
      </c>
      <c r="AK31" s="87">
        <f>AK34+AK37+AK40+AK43+AK46+AK49+AK52+AK64+AK67+AK70+AK73+AK76+AK82+AK85</f>
        <v>0</v>
      </c>
      <c r="AL31" s="67"/>
      <c r="AM31" s="87">
        <f>AM34+AM37+AM40+AM43+AM46+AM49+AM52+AM64+AM67+AM70+AM73+AM76+AM82+AM85</f>
        <v>656.5</v>
      </c>
      <c r="AN31" s="87">
        <f>AN34+AN37+AN40+AN43+AN46+AN49+AN52+AN64+AN67+AN70+AN73+AN76+AN82+AN85</f>
        <v>0</v>
      </c>
      <c r="AO31" s="67"/>
      <c r="AP31" s="87">
        <f>AP34+AP37+AP40+AP43+AP46+AP49+AP52+AP64+AP67+AP70+AP73+AP76+AP82+AP85</f>
        <v>115</v>
      </c>
      <c r="AQ31" s="87">
        <f>AQ34+AQ37+AQ40+AQ43+AQ46+AQ49+AQ52+AQ64+AQ67+AQ70+AQ73+AQ76+AQ82+AQ85</f>
        <v>0</v>
      </c>
      <c r="AR31" s="67"/>
      <c r="AS31" s="55"/>
      <c r="AT31" s="55"/>
      <c r="AU31" s="55"/>
      <c r="AV31" s="9"/>
    </row>
    <row r="32" spans="1:48" ht="42.75" customHeight="1">
      <c r="A32" s="305" t="s">
        <v>127</v>
      </c>
      <c r="B32" s="301" t="s">
        <v>232</v>
      </c>
      <c r="C32" s="301" t="s">
        <v>128</v>
      </c>
      <c r="D32" s="183" t="s">
        <v>17</v>
      </c>
      <c r="E32" s="92">
        <f>E33+E34</f>
        <v>300</v>
      </c>
      <c r="F32" s="92">
        <f>F33+F34</f>
        <v>0</v>
      </c>
      <c r="G32" s="191"/>
      <c r="H32" s="92"/>
      <c r="I32" s="81"/>
      <c r="J32" s="81"/>
      <c r="K32" s="82"/>
      <c r="L32" s="81">
        <f>L33+L34</f>
        <v>0</v>
      </c>
      <c r="M32" s="81">
        <f>M33+M34</f>
        <v>0</v>
      </c>
      <c r="N32" s="82"/>
      <c r="O32" s="81">
        <f>O33+O34</f>
        <v>0</v>
      </c>
      <c r="P32" s="240">
        <f>P33+P34</f>
        <v>0</v>
      </c>
      <c r="Q32" s="82"/>
      <c r="R32" s="81">
        <f>R33+R34</f>
        <v>0</v>
      </c>
      <c r="S32" s="81">
        <f>S33+S34</f>
        <v>0</v>
      </c>
      <c r="T32" s="82"/>
      <c r="U32" s="81">
        <f>U33+U34</f>
        <v>0</v>
      </c>
      <c r="V32" s="81">
        <f>V33+V34</f>
        <v>0</v>
      </c>
      <c r="W32" s="82"/>
      <c r="X32" s="81">
        <f>X33+X34</f>
        <v>0</v>
      </c>
      <c r="Y32" s="81">
        <f>Y33+Y34</f>
        <v>0</v>
      </c>
      <c r="Z32" s="82"/>
      <c r="AA32" s="81">
        <f>AA33+AA34</f>
        <v>0</v>
      </c>
      <c r="AB32" s="81">
        <f>AB33+AB34</f>
        <v>0</v>
      </c>
      <c r="AC32" s="82"/>
      <c r="AD32" s="81">
        <f>AD33+AD34</f>
        <v>0</v>
      </c>
      <c r="AE32" s="81">
        <f>AE33+AE34</f>
        <v>0</v>
      </c>
      <c r="AF32" s="82"/>
      <c r="AG32" s="81">
        <f>AG33+AG34</f>
        <v>0</v>
      </c>
      <c r="AH32" s="81">
        <f>AH33+AH34</f>
        <v>0</v>
      </c>
      <c r="AI32" s="82"/>
      <c r="AJ32" s="81">
        <f>AJ33+AJ34</f>
        <v>0</v>
      </c>
      <c r="AK32" s="81">
        <f>AK33+AK34</f>
        <v>0</v>
      </c>
      <c r="AL32" s="82"/>
      <c r="AM32" s="81">
        <f>AM33+AM34</f>
        <v>0</v>
      </c>
      <c r="AN32" s="81">
        <f>AN33+AN34</f>
        <v>0</v>
      </c>
      <c r="AO32" s="82"/>
      <c r="AP32" s="81">
        <f>AP33+AP34</f>
        <v>300</v>
      </c>
      <c r="AQ32" s="81">
        <f>AQ33+AQ34</f>
        <v>0</v>
      </c>
      <c r="AR32" s="82"/>
      <c r="AS32" s="83"/>
      <c r="AT32" s="83"/>
      <c r="AU32" s="83"/>
      <c r="AV32" s="9"/>
    </row>
    <row r="33" spans="1:48" ht="60.75" customHeight="1">
      <c r="A33" s="305"/>
      <c r="B33" s="301"/>
      <c r="C33" s="301"/>
      <c r="D33" s="63" t="s">
        <v>19</v>
      </c>
      <c r="E33" s="84">
        <f t="shared" ref="E33" si="4">I33+L33+O33+R33+U33+X33+AA33+AD33+AG33+AJ33+AM33+AP33</f>
        <v>285</v>
      </c>
      <c r="F33" s="84">
        <f>J33+M33+P33+S33+V33+Y33+AB33+AE33+AH33+AK33+AN33+AQ33</f>
        <v>0</v>
      </c>
      <c r="G33" s="85"/>
      <c r="H33" s="84"/>
      <c r="I33" s="86"/>
      <c r="J33" s="86"/>
      <c r="K33" s="65"/>
      <c r="L33" s="87"/>
      <c r="M33" s="87"/>
      <c r="N33" s="67"/>
      <c r="O33" s="86"/>
      <c r="P33" s="101"/>
      <c r="Q33" s="65"/>
      <c r="R33" s="87"/>
      <c r="S33" s="87"/>
      <c r="T33" s="67"/>
      <c r="U33" s="86"/>
      <c r="V33" s="86"/>
      <c r="W33" s="65"/>
      <c r="X33" s="87"/>
      <c r="Y33" s="87"/>
      <c r="Z33" s="67"/>
      <c r="AA33" s="86"/>
      <c r="AB33" s="86"/>
      <c r="AC33" s="65"/>
      <c r="AD33" s="87"/>
      <c r="AE33" s="87"/>
      <c r="AF33" s="67"/>
      <c r="AG33" s="86"/>
      <c r="AH33" s="86"/>
      <c r="AI33" s="65"/>
      <c r="AJ33" s="87"/>
      <c r="AK33" s="87"/>
      <c r="AL33" s="67"/>
      <c r="AM33" s="86"/>
      <c r="AN33" s="86"/>
      <c r="AO33" s="65"/>
      <c r="AP33" s="87">
        <v>285</v>
      </c>
      <c r="AQ33" s="87"/>
      <c r="AR33" s="67"/>
      <c r="AS33" s="55"/>
      <c r="AT33" s="55"/>
      <c r="AU33" s="55"/>
      <c r="AV33" s="9"/>
    </row>
    <row r="34" spans="1:48" ht="75" customHeight="1">
      <c r="A34" s="305"/>
      <c r="B34" s="301"/>
      <c r="C34" s="301"/>
      <c r="D34" s="63" t="s">
        <v>28</v>
      </c>
      <c r="E34" s="84">
        <f t="shared" ref="E34" si="5">I34+L34+O34+R34+U34+X34+AA34+AD34+AG34+AJ34+AM34+AP34</f>
        <v>15</v>
      </c>
      <c r="F34" s="84">
        <f>J34+M34+P34+S34+V34+Y34+AB34+AE34+AH34+AK34+AN34+AQ34</f>
        <v>0</v>
      </c>
      <c r="G34" s="85"/>
      <c r="H34" s="84"/>
      <c r="I34" s="86"/>
      <c r="J34" s="86"/>
      <c r="K34" s="65"/>
      <c r="L34" s="87"/>
      <c r="M34" s="87"/>
      <c r="N34" s="67"/>
      <c r="O34" s="86"/>
      <c r="P34" s="101"/>
      <c r="Q34" s="65"/>
      <c r="R34" s="87"/>
      <c r="S34" s="87"/>
      <c r="T34" s="67"/>
      <c r="U34" s="86"/>
      <c r="V34" s="86"/>
      <c r="W34" s="65"/>
      <c r="X34" s="87"/>
      <c r="Y34" s="87"/>
      <c r="Z34" s="67"/>
      <c r="AA34" s="86"/>
      <c r="AB34" s="86"/>
      <c r="AC34" s="65"/>
      <c r="AD34" s="87"/>
      <c r="AE34" s="87"/>
      <c r="AF34" s="67"/>
      <c r="AG34" s="86"/>
      <c r="AH34" s="86"/>
      <c r="AI34" s="65"/>
      <c r="AJ34" s="87"/>
      <c r="AK34" s="87"/>
      <c r="AL34" s="67"/>
      <c r="AM34" s="86"/>
      <c r="AN34" s="86"/>
      <c r="AO34" s="65"/>
      <c r="AP34" s="87">
        <v>15</v>
      </c>
      <c r="AQ34" s="87"/>
      <c r="AR34" s="67"/>
      <c r="AS34" s="55"/>
      <c r="AT34" s="55"/>
      <c r="AU34" s="55"/>
      <c r="AV34" s="9"/>
    </row>
    <row r="35" spans="1:48" ht="44.25" customHeight="1">
      <c r="A35" s="304" t="s">
        <v>189</v>
      </c>
      <c r="B35" s="276" t="s">
        <v>190</v>
      </c>
      <c r="C35" s="276" t="s">
        <v>128</v>
      </c>
      <c r="D35" s="80" t="s">
        <v>17</v>
      </c>
      <c r="E35" s="92">
        <f>E36+E37</f>
        <v>437</v>
      </c>
      <c r="F35" s="245">
        <f>F36+F37</f>
        <v>305.024</v>
      </c>
      <c r="G35" s="91"/>
      <c r="H35" s="81"/>
      <c r="I35" s="81"/>
      <c r="J35" s="81"/>
      <c r="K35" s="82"/>
      <c r="L35" s="81">
        <f>L36+L37</f>
        <v>50</v>
      </c>
      <c r="M35" s="81">
        <f>M36+M37</f>
        <v>0</v>
      </c>
      <c r="N35" s="82"/>
      <c r="O35" s="81">
        <f>O36+O37</f>
        <v>55</v>
      </c>
      <c r="P35" s="240">
        <f>P36+P37</f>
        <v>15.023</v>
      </c>
      <c r="Q35" s="82"/>
      <c r="R35" s="81">
        <f>R36+R37</f>
        <v>0</v>
      </c>
      <c r="S35" s="240">
        <f>S36+S37</f>
        <v>52.829000000000001</v>
      </c>
      <c r="T35" s="82"/>
      <c r="U35" s="81">
        <f>U36+U37</f>
        <v>70</v>
      </c>
      <c r="V35" s="81">
        <f>V36+V37</f>
        <v>0</v>
      </c>
      <c r="W35" s="82"/>
      <c r="X35" s="81">
        <f>X36+X37</f>
        <v>0</v>
      </c>
      <c r="Y35" s="81">
        <f>Y36+Y37</f>
        <v>0</v>
      </c>
      <c r="Z35" s="82"/>
      <c r="AA35" s="81">
        <f>AA36+AA37</f>
        <v>0</v>
      </c>
      <c r="AB35" s="240">
        <f>AB36+AB37</f>
        <v>105.128</v>
      </c>
      <c r="AC35" s="82"/>
      <c r="AD35" s="81">
        <f>AD36+AD37</f>
        <v>113.5</v>
      </c>
      <c r="AE35" s="81">
        <f>AE36+AE37</f>
        <v>0</v>
      </c>
      <c r="AF35" s="82"/>
      <c r="AG35" s="81">
        <f>AG36+AG37</f>
        <v>0</v>
      </c>
      <c r="AH35" s="240">
        <f>AH36+AH37</f>
        <v>132.04399999999998</v>
      </c>
      <c r="AI35" s="82"/>
      <c r="AJ35" s="81">
        <f>AJ36+AJ37</f>
        <v>0</v>
      </c>
      <c r="AK35" s="81">
        <f>AK36+AK37</f>
        <v>0</v>
      </c>
      <c r="AL35" s="82"/>
      <c r="AM35" s="81">
        <f>AM36+AM37</f>
        <v>148.5</v>
      </c>
      <c r="AN35" s="81">
        <f>AN36+AN37</f>
        <v>0</v>
      </c>
      <c r="AO35" s="82"/>
      <c r="AP35" s="81">
        <f>AP36+AP37</f>
        <v>0</v>
      </c>
      <c r="AQ35" s="81">
        <f>AQ36+AQ37</f>
        <v>0</v>
      </c>
      <c r="AR35" s="82"/>
      <c r="AS35" s="55"/>
      <c r="AT35" s="55"/>
      <c r="AU35" s="55"/>
      <c r="AV35" s="9"/>
    </row>
    <row r="36" spans="1:48" ht="70.5" customHeight="1">
      <c r="A36" s="305"/>
      <c r="B36" s="301"/>
      <c r="C36" s="301"/>
      <c r="D36" s="63" t="s">
        <v>19</v>
      </c>
      <c r="E36" s="84">
        <f t="shared" ref="E36:E37" si="6">I36+L36+O36+R36+U36+X36+AA36+AD36+AG36+AJ36+AM36+AP36</f>
        <v>300</v>
      </c>
      <c r="F36" s="246">
        <f>J36+M36+P36+S36+V36+Y36+AB36+AE36+AH36+AK36+AN36+AQ36</f>
        <v>220.61099999999999</v>
      </c>
      <c r="G36" s="85"/>
      <c r="H36" s="84"/>
      <c r="I36" s="86"/>
      <c r="J36" s="86"/>
      <c r="K36" s="65"/>
      <c r="L36" s="87"/>
      <c r="M36" s="87"/>
      <c r="N36" s="67"/>
      <c r="O36" s="86">
        <v>55</v>
      </c>
      <c r="P36" s="101"/>
      <c r="Q36" s="65"/>
      <c r="R36" s="87"/>
      <c r="S36" s="93">
        <v>27.283000000000001</v>
      </c>
      <c r="T36" s="67"/>
      <c r="U36" s="86">
        <v>70</v>
      </c>
      <c r="V36" s="86"/>
      <c r="W36" s="65"/>
      <c r="X36" s="87"/>
      <c r="Y36" s="87"/>
      <c r="Z36" s="67"/>
      <c r="AA36" s="86"/>
      <c r="AB36" s="101">
        <v>94.263999999999996</v>
      </c>
      <c r="AC36" s="65"/>
      <c r="AD36" s="87">
        <v>70</v>
      </c>
      <c r="AE36" s="87"/>
      <c r="AF36" s="67"/>
      <c r="AG36" s="86"/>
      <c r="AH36" s="101">
        <v>99.063999999999993</v>
      </c>
      <c r="AI36" s="65"/>
      <c r="AJ36" s="87"/>
      <c r="AK36" s="87"/>
      <c r="AL36" s="67"/>
      <c r="AM36" s="86">
        <v>105</v>
      </c>
      <c r="AN36" s="86"/>
      <c r="AO36" s="65"/>
      <c r="AP36" s="87"/>
      <c r="AQ36" s="87"/>
      <c r="AR36" s="67"/>
      <c r="AS36" s="55"/>
      <c r="AT36" s="55"/>
      <c r="AU36" s="55"/>
      <c r="AV36" s="9"/>
    </row>
    <row r="37" spans="1:48" ht="63.75" customHeight="1">
      <c r="A37" s="305"/>
      <c r="B37" s="301"/>
      <c r="C37" s="303"/>
      <c r="D37" s="63" t="s">
        <v>28</v>
      </c>
      <c r="E37" s="84">
        <f t="shared" si="6"/>
        <v>137</v>
      </c>
      <c r="F37" s="246">
        <f>J37+M37+P37+S37+V37+Y37+AB37+AE37+AH37+AK37+AN37+AQ37</f>
        <v>84.413000000000011</v>
      </c>
      <c r="G37" s="85"/>
      <c r="H37" s="84"/>
      <c r="I37" s="86"/>
      <c r="J37" s="86"/>
      <c r="K37" s="65"/>
      <c r="L37" s="87">
        <v>50</v>
      </c>
      <c r="M37" s="87"/>
      <c r="N37" s="67"/>
      <c r="O37" s="222"/>
      <c r="P37" s="101">
        <v>15.023</v>
      </c>
      <c r="Q37" s="65"/>
      <c r="R37" s="87"/>
      <c r="S37" s="93">
        <v>25.545999999999999</v>
      </c>
      <c r="T37" s="67"/>
      <c r="U37" s="86"/>
      <c r="V37" s="86"/>
      <c r="W37" s="65"/>
      <c r="X37" s="87"/>
      <c r="Y37" s="87"/>
      <c r="Z37" s="67"/>
      <c r="AA37" s="86"/>
      <c r="AB37" s="101">
        <v>10.864000000000001</v>
      </c>
      <c r="AC37" s="65"/>
      <c r="AD37" s="87">
        <v>43.5</v>
      </c>
      <c r="AE37" s="87"/>
      <c r="AF37" s="67"/>
      <c r="AG37" s="86"/>
      <c r="AH37" s="101">
        <v>32.979999999999997</v>
      </c>
      <c r="AI37" s="65"/>
      <c r="AJ37" s="87"/>
      <c r="AK37" s="87"/>
      <c r="AL37" s="67"/>
      <c r="AM37" s="86">
        <v>43.5</v>
      </c>
      <c r="AN37" s="86"/>
      <c r="AO37" s="65"/>
      <c r="AP37" s="87"/>
      <c r="AQ37" s="87"/>
      <c r="AR37" s="67"/>
      <c r="AS37" s="55"/>
      <c r="AT37" s="55"/>
      <c r="AU37" s="55"/>
      <c r="AV37" s="9"/>
    </row>
    <row r="38" spans="1:48" ht="63" customHeight="1">
      <c r="A38" s="304" t="s">
        <v>191</v>
      </c>
      <c r="B38" s="276" t="s">
        <v>99</v>
      </c>
      <c r="C38" s="276" t="s">
        <v>128</v>
      </c>
      <c r="D38" s="80" t="s">
        <v>17</v>
      </c>
      <c r="E38" s="92">
        <f>E39+E40</f>
        <v>1049.7</v>
      </c>
      <c r="F38" s="92">
        <f>F39+F40</f>
        <v>525.25</v>
      </c>
      <c r="G38" s="91"/>
      <c r="H38" s="81"/>
      <c r="I38" s="81"/>
      <c r="J38" s="81"/>
      <c r="K38" s="82"/>
      <c r="L38" s="81">
        <f>L39+L40</f>
        <v>100</v>
      </c>
      <c r="M38" s="81">
        <f>M39+M40</f>
        <v>0</v>
      </c>
      <c r="N38" s="82"/>
      <c r="O38" s="81">
        <f>O39+O40</f>
        <v>400</v>
      </c>
      <c r="P38" s="240">
        <f>P39+P40</f>
        <v>19.5</v>
      </c>
      <c r="Q38" s="82"/>
      <c r="R38" s="81">
        <f>R39+R40</f>
        <v>0</v>
      </c>
      <c r="S38" s="81">
        <f>S39+S40</f>
        <v>366</v>
      </c>
      <c r="T38" s="82"/>
      <c r="U38" s="81">
        <f>U39+U40</f>
        <v>200</v>
      </c>
      <c r="V38" s="81">
        <f>V39+V40</f>
        <v>0</v>
      </c>
      <c r="W38" s="82"/>
      <c r="X38" s="81">
        <f>X39+X40</f>
        <v>0</v>
      </c>
      <c r="Y38" s="81">
        <f>Y39+Y40</f>
        <v>0</v>
      </c>
      <c r="Z38" s="82"/>
      <c r="AA38" s="81">
        <f>AA39+AA40</f>
        <v>0</v>
      </c>
      <c r="AB38" s="240">
        <f>AB39+AB40</f>
        <v>7.95</v>
      </c>
      <c r="AC38" s="82"/>
      <c r="AD38" s="81">
        <f>AD39+AD40</f>
        <v>200</v>
      </c>
      <c r="AE38" s="81">
        <f>AE39+AE40</f>
        <v>0</v>
      </c>
      <c r="AF38" s="82"/>
      <c r="AG38" s="81">
        <f>AG39+AG40</f>
        <v>0</v>
      </c>
      <c r="AH38" s="81">
        <f>AH39+AH40</f>
        <v>131.80000000000001</v>
      </c>
      <c r="AI38" s="82"/>
      <c r="AJ38" s="81">
        <f>AJ39+AJ40</f>
        <v>0</v>
      </c>
      <c r="AK38" s="81">
        <f>AK39+AK40</f>
        <v>0</v>
      </c>
      <c r="AL38" s="82"/>
      <c r="AM38" s="81">
        <f>AM39+AM40</f>
        <v>149.69999999999999</v>
      </c>
      <c r="AN38" s="81">
        <f>AN39+AN40</f>
        <v>0</v>
      </c>
      <c r="AO38" s="82"/>
      <c r="AP38" s="81">
        <f>AP39+AP40</f>
        <v>0</v>
      </c>
      <c r="AQ38" s="81">
        <f>AQ39+AQ40</f>
        <v>0</v>
      </c>
      <c r="AR38" s="82"/>
      <c r="AS38" s="55"/>
      <c r="AT38" s="55"/>
      <c r="AU38" s="55"/>
      <c r="AV38" s="9"/>
    </row>
    <row r="39" spans="1:48" ht="71.25" customHeight="1">
      <c r="A39" s="305"/>
      <c r="B39" s="301"/>
      <c r="C39" s="301"/>
      <c r="D39" s="63" t="s">
        <v>19</v>
      </c>
      <c r="E39" s="84">
        <f t="shared" ref="E39:E40" si="7">I39+L39+O39+R39+U39+X39+AA39+AD39+AG39+AJ39+AM39+AP39</f>
        <v>949.7</v>
      </c>
      <c r="F39" s="84">
        <f>J39+M39+P39+S39+V39+Y39+AB39+AE39+AH39+AK39+AN39+AQ39</f>
        <v>497.8</v>
      </c>
      <c r="G39" s="85"/>
      <c r="H39" s="84"/>
      <c r="I39" s="86"/>
      <c r="J39" s="86"/>
      <c r="K39" s="65"/>
      <c r="L39" s="87"/>
      <c r="M39" s="87"/>
      <c r="N39" s="67"/>
      <c r="O39" s="86">
        <v>400</v>
      </c>
      <c r="P39" s="101"/>
      <c r="Q39" s="65"/>
      <c r="R39" s="87"/>
      <c r="S39" s="87">
        <v>366</v>
      </c>
      <c r="T39" s="67"/>
      <c r="U39" s="86">
        <v>200</v>
      </c>
      <c r="V39" s="86"/>
      <c r="W39" s="65"/>
      <c r="X39" s="87"/>
      <c r="Y39" s="87"/>
      <c r="Z39" s="67"/>
      <c r="AA39" s="86"/>
      <c r="AB39" s="101"/>
      <c r="AC39" s="65"/>
      <c r="AD39" s="87">
        <v>200</v>
      </c>
      <c r="AE39" s="87"/>
      <c r="AF39" s="67"/>
      <c r="AG39" s="86"/>
      <c r="AH39" s="86">
        <v>131.80000000000001</v>
      </c>
      <c r="AI39" s="65"/>
      <c r="AJ39" s="87"/>
      <c r="AK39" s="87"/>
      <c r="AL39" s="67"/>
      <c r="AM39" s="86">
        <v>149.69999999999999</v>
      </c>
      <c r="AN39" s="86"/>
      <c r="AO39" s="65"/>
      <c r="AP39" s="87"/>
      <c r="AQ39" s="87"/>
      <c r="AR39" s="67"/>
      <c r="AS39" s="55"/>
      <c r="AT39" s="55"/>
      <c r="AU39" s="55"/>
      <c r="AV39" s="9"/>
    </row>
    <row r="40" spans="1:48" ht="73.5" customHeight="1">
      <c r="A40" s="305"/>
      <c r="B40" s="301"/>
      <c r="C40" s="303"/>
      <c r="D40" s="63" t="s">
        <v>28</v>
      </c>
      <c r="E40" s="84">
        <f t="shared" si="7"/>
        <v>100</v>
      </c>
      <c r="F40" s="84">
        <f>J40+M40+P40+S40+V40+Y40+AB40+AE40+AH40+AK40+AN40+AQ40</f>
        <v>27.45</v>
      </c>
      <c r="G40" s="85"/>
      <c r="H40" s="84"/>
      <c r="I40" s="86"/>
      <c r="J40" s="86"/>
      <c r="K40" s="65"/>
      <c r="L40" s="87">
        <v>100</v>
      </c>
      <c r="M40" s="87"/>
      <c r="N40" s="67"/>
      <c r="O40" s="86"/>
      <c r="P40" s="101">
        <v>19.5</v>
      </c>
      <c r="Q40" s="65"/>
      <c r="R40" s="87"/>
      <c r="S40" s="87"/>
      <c r="T40" s="67"/>
      <c r="U40" s="86"/>
      <c r="V40" s="86"/>
      <c r="W40" s="65"/>
      <c r="X40" s="87"/>
      <c r="Y40" s="87"/>
      <c r="Z40" s="67"/>
      <c r="AA40" s="86"/>
      <c r="AB40" s="101">
        <v>7.95</v>
      </c>
      <c r="AC40" s="65"/>
      <c r="AD40" s="87"/>
      <c r="AE40" s="87"/>
      <c r="AF40" s="67"/>
      <c r="AG40" s="86"/>
      <c r="AH40" s="86"/>
      <c r="AI40" s="65"/>
      <c r="AJ40" s="87"/>
      <c r="AK40" s="87"/>
      <c r="AL40" s="67"/>
      <c r="AM40" s="86"/>
      <c r="AN40" s="86"/>
      <c r="AO40" s="65"/>
      <c r="AP40" s="87"/>
      <c r="AQ40" s="87"/>
      <c r="AR40" s="67"/>
      <c r="AS40" s="55"/>
      <c r="AT40" s="55"/>
      <c r="AU40" s="55"/>
      <c r="AV40" s="9"/>
    </row>
    <row r="41" spans="1:48" ht="60.75" customHeight="1">
      <c r="A41" s="304" t="s">
        <v>129</v>
      </c>
      <c r="B41" s="276" t="s">
        <v>100</v>
      </c>
      <c r="C41" s="276" t="s">
        <v>128</v>
      </c>
      <c r="D41" s="80" t="s">
        <v>17</v>
      </c>
      <c r="E41" s="92">
        <f>E42+E43</f>
        <v>94.4</v>
      </c>
      <c r="F41" s="92">
        <f>F42+F43</f>
        <v>94.34</v>
      </c>
      <c r="G41" s="91"/>
      <c r="H41" s="81"/>
      <c r="I41" s="81"/>
      <c r="J41" s="81"/>
      <c r="K41" s="82"/>
      <c r="L41" s="81">
        <f>L42+L43</f>
        <v>0</v>
      </c>
      <c r="M41" s="81">
        <f>M42+M43</f>
        <v>0</v>
      </c>
      <c r="N41" s="82"/>
      <c r="O41" s="81">
        <f>O42+O43</f>
        <v>0</v>
      </c>
      <c r="P41" s="240">
        <f>P42+P43</f>
        <v>0</v>
      </c>
      <c r="Q41" s="82"/>
      <c r="R41" s="81">
        <f>R42+R43</f>
        <v>0</v>
      </c>
      <c r="S41" s="81">
        <f>S42+S43</f>
        <v>0</v>
      </c>
      <c r="T41" s="82"/>
      <c r="U41" s="81">
        <f>U42+U43</f>
        <v>94.4</v>
      </c>
      <c r="V41" s="81">
        <f>V42+V43</f>
        <v>0</v>
      </c>
      <c r="W41" s="82"/>
      <c r="X41" s="81">
        <f>X42+X43</f>
        <v>0</v>
      </c>
      <c r="Y41" s="81">
        <f>Y42+Y43</f>
        <v>0</v>
      </c>
      <c r="Z41" s="82"/>
      <c r="AA41" s="81">
        <f>AA42+AA43</f>
        <v>0</v>
      </c>
      <c r="AB41" s="81">
        <f>AB42+AB43</f>
        <v>0</v>
      </c>
      <c r="AC41" s="82"/>
      <c r="AD41" s="81">
        <f>AD42+AD43</f>
        <v>0</v>
      </c>
      <c r="AE41" s="81">
        <f>AE42+AE43</f>
        <v>0</v>
      </c>
      <c r="AF41" s="82"/>
      <c r="AG41" s="81">
        <f>AG42+AG43</f>
        <v>0</v>
      </c>
      <c r="AH41" s="81">
        <f>AH42+AH43</f>
        <v>94.34</v>
      </c>
      <c r="AI41" s="82"/>
      <c r="AJ41" s="81">
        <f>AJ42+AJ43</f>
        <v>0</v>
      </c>
      <c r="AK41" s="81">
        <f>AK42+AK43</f>
        <v>0</v>
      </c>
      <c r="AL41" s="82"/>
      <c r="AM41" s="81">
        <f>AM42+AM43</f>
        <v>0</v>
      </c>
      <c r="AN41" s="81">
        <f>AN42+AN43</f>
        <v>0</v>
      </c>
      <c r="AO41" s="82"/>
      <c r="AP41" s="81">
        <f>AP42+AP43</f>
        <v>0</v>
      </c>
      <c r="AQ41" s="81">
        <f>AQ42+AQ43</f>
        <v>0</v>
      </c>
      <c r="AR41" s="82"/>
      <c r="AS41" s="55"/>
      <c r="AT41" s="55"/>
      <c r="AU41" s="55"/>
      <c r="AV41" s="9"/>
    </row>
    <row r="42" spans="1:48" ht="96.75" customHeight="1">
      <c r="A42" s="305"/>
      <c r="B42" s="301"/>
      <c r="C42" s="313"/>
      <c r="D42" s="63" t="s">
        <v>19</v>
      </c>
      <c r="E42" s="84">
        <f t="shared" ref="E42:E43" si="8">I42+L42+O42+R42+U42+X42+AA42+AD42+AG42+AJ42+AM42+AP42</f>
        <v>79.400000000000006</v>
      </c>
      <c r="F42" s="84">
        <f>J42+M42+P42+S42+V42+Y42+AB42+AE42+AH42+AK42+AN42+AQ42</f>
        <v>79.400000000000006</v>
      </c>
      <c r="G42" s="85"/>
      <c r="H42" s="84"/>
      <c r="I42" s="86"/>
      <c r="J42" s="86"/>
      <c r="K42" s="65"/>
      <c r="L42" s="87"/>
      <c r="M42" s="87"/>
      <c r="N42" s="67"/>
      <c r="O42" s="86"/>
      <c r="P42" s="101"/>
      <c r="Q42" s="65"/>
      <c r="R42" s="87"/>
      <c r="S42" s="87"/>
      <c r="T42" s="67"/>
      <c r="U42" s="86">
        <v>79.400000000000006</v>
      </c>
      <c r="V42" s="86"/>
      <c r="W42" s="65"/>
      <c r="X42" s="87"/>
      <c r="Y42" s="87"/>
      <c r="Z42" s="67"/>
      <c r="AA42" s="86"/>
      <c r="AB42" s="86"/>
      <c r="AC42" s="65"/>
      <c r="AD42" s="87"/>
      <c r="AE42" s="87"/>
      <c r="AF42" s="67"/>
      <c r="AG42" s="86"/>
      <c r="AH42" s="86">
        <v>79.400000000000006</v>
      </c>
      <c r="AI42" s="65"/>
      <c r="AJ42" s="87"/>
      <c r="AK42" s="87"/>
      <c r="AL42" s="67"/>
      <c r="AM42" s="86"/>
      <c r="AN42" s="86"/>
      <c r="AO42" s="65"/>
      <c r="AP42" s="93"/>
      <c r="AQ42" s="87"/>
      <c r="AR42" s="67"/>
      <c r="AS42" s="55"/>
      <c r="AT42" s="55"/>
      <c r="AU42" s="55"/>
      <c r="AV42" s="9"/>
    </row>
    <row r="43" spans="1:48" ht="76.5" customHeight="1">
      <c r="A43" s="305"/>
      <c r="B43" s="301"/>
      <c r="C43" s="314"/>
      <c r="D43" s="63" t="s">
        <v>28</v>
      </c>
      <c r="E43" s="84">
        <f t="shared" si="8"/>
        <v>15</v>
      </c>
      <c r="F43" s="84">
        <f>J43+M43+P43+S43+V43+Y43+AB43+AE43+AH43+AK43+AN43+AQ43</f>
        <v>14.94</v>
      </c>
      <c r="G43" s="85"/>
      <c r="H43" s="84"/>
      <c r="I43" s="86"/>
      <c r="J43" s="86"/>
      <c r="K43" s="65"/>
      <c r="L43" s="87"/>
      <c r="M43" s="87"/>
      <c r="N43" s="67"/>
      <c r="O43" s="86"/>
      <c r="P43" s="101"/>
      <c r="Q43" s="65"/>
      <c r="R43" s="87"/>
      <c r="S43" s="87"/>
      <c r="T43" s="67"/>
      <c r="U43" s="86">
        <v>15</v>
      </c>
      <c r="V43" s="86"/>
      <c r="W43" s="65"/>
      <c r="X43" s="87"/>
      <c r="Y43" s="87"/>
      <c r="Z43" s="67"/>
      <c r="AA43" s="86"/>
      <c r="AB43" s="86"/>
      <c r="AC43" s="65"/>
      <c r="AD43" s="87"/>
      <c r="AE43" s="87"/>
      <c r="AF43" s="67"/>
      <c r="AG43" s="86"/>
      <c r="AH43" s="86">
        <v>14.94</v>
      </c>
      <c r="AI43" s="65"/>
      <c r="AJ43" s="87"/>
      <c r="AK43" s="87"/>
      <c r="AL43" s="67"/>
      <c r="AM43" s="86"/>
      <c r="AN43" s="86"/>
      <c r="AO43" s="65"/>
      <c r="AP43" s="93"/>
      <c r="AQ43" s="87"/>
      <c r="AR43" s="67"/>
      <c r="AS43" s="55"/>
      <c r="AT43" s="55"/>
      <c r="AU43" s="55"/>
      <c r="AV43" s="9"/>
    </row>
    <row r="44" spans="1:48" ht="76.5" customHeight="1">
      <c r="A44" s="304" t="s">
        <v>130</v>
      </c>
      <c r="B44" s="276" t="s">
        <v>101</v>
      </c>
      <c r="C44" s="276" t="s">
        <v>128</v>
      </c>
      <c r="D44" s="80" t="s">
        <v>17</v>
      </c>
      <c r="E44" s="92">
        <f>E45+E46</f>
        <v>2125.5</v>
      </c>
      <c r="F44" s="92">
        <f>F45+F46</f>
        <v>0</v>
      </c>
      <c r="G44" s="91"/>
      <c r="H44" s="81"/>
      <c r="I44" s="81"/>
      <c r="J44" s="81"/>
      <c r="K44" s="82"/>
      <c r="L44" s="81">
        <f>L45+L46</f>
        <v>0</v>
      </c>
      <c r="M44" s="81">
        <f>M45+M46</f>
        <v>0</v>
      </c>
      <c r="N44" s="82"/>
      <c r="O44" s="81">
        <f>O45+O46</f>
        <v>0</v>
      </c>
      <c r="P44" s="240">
        <f>P45+P46</f>
        <v>0</v>
      </c>
      <c r="Q44" s="82"/>
      <c r="R44" s="81">
        <f>R45+R46</f>
        <v>0</v>
      </c>
      <c r="S44" s="81">
        <f>S45+S46</f>
        <v>0</v>
      </c>
      <c r="T44" s="82"/>
      <c r="U44" s="81">
        <f>U45+U46</f>
        <v>600</v>
      </c>
      <c r="V44" s="81">
        <f>V45+V46</f>
        <v>0</v>
      </c>
      <c r="W44" s="82"/>
      <c r="X44" s="81">
        <f>X45+X46</f>
        <v>0</v>
      </c>
      <c r="Y44" s="81">
        <f>Y45+Y46</f>
        <v>0</v>
      </c>
      <c r="Z44" s="82"/>
      <c r="AA44" s="81">
        <f>AA45+AA46</f>
        <v>0</v>
      </c>
      <c r="AB44" s="81">
        <f>AB45+AB46</f>
        <v>0</v>
      </c>
      <c r="AC44" s="82"/>
      <c r="AD44" s="81">
        <f>AD45+AD46</f>
        <v>500</v>
      </c>
      <c r="AE44" s="81">
        <f>AE45+AE46</f>
        <v>0</v>
      </c>
      <c r="AF44" s="82"/>
      <c r="AG44" s="81">
        <f>AG45+AG46</f>
        <v>0</v>
      </c>
      <c r="AH44" s="81">
        <f>AH45+AH46</f>
        <v>0</v>
      </c>
      <c r="AI44" s="82"/>
      <c r="AJ44" s="81">
        <f>AJ45+AJ46</f>
        <v>0</v>
      </c>
      <c r="AK44" s="81">
        <f>AK45+AK46</f>
        <v>0</v>
      </c>
      <c r="AL44" s="82"/>
      <c r="AM44" s="81">
        <f>AM45+AM46</f>
        <v>1025.5</v>
      </c>
      <c r="AN44" s="81">
        <f>AN45+AN46</f>
        <v>0</v>
      </c>
      <c r="AO44" s="82"/>
      <c r="AP44" s="81">
        <f>AP45+AP46</f>
        <v>0</v>
      </c>
      <c r="AQ44" s="81">
        <f>AQ45+AQ46</f>
        <v>0</v>
      </c>
      <c r="AR44" s="82"/>
      <c r="AS44" s="55"/>
      <c r="AT44" s="55"/>
      <c r="AU44" s="55"/>
      <c r="AV44" s="9"/>
    </row>
    <row r="45" spans="1:48" ht="122.25" customHeight="1">
      <c r="A45" s="305"/>
      <c r="B45" s="301"/>
      <c r="C45" s="301"/>
      <c r="D45" s="63" t="s">
        <v>19</v>
      </c>
      <c r="E45" s="84">
        <f t="shared" ref="E45:E46" si="9">I45+L45+O45+R45+U45+X45+AA45+AD45+AG45+AJ45+AM45+AP45</f>
        <v>1925.5</v>
      </c>
      <c r="F45" s="84">
        <f>J45+M45+P45+S45+V45+Y45+AB45+AE45+AH45+AK45+AN45+AQ45</f>
        <v>0</v>
      </c>
      <c r="G45" s="85"/>
      <c r="H45" s="84"/>
      <c r="I45" s="86"/>
      <c r="J45" s="86"/>
      <c r="K45" s="65"/>
      <c r="L45" s="87"/>
      <c r="M45" s="87"/>
      <c r="N45" s="67"/>
      <c r="O45" s="86"/>
      <c r="P45" s="101"/>
      <c r="Q45" s="65"/>
      <c r="R45" s="87"/>
      <c r="S45" s="87"/>
      <c r="T45" s="67"/>
      <c r="U45" s="86">
        <v>400</v>
      </c>
      <c r="V45" s="86"/>
      <c r="W45" s="65"/>
      <c r="X45" s="87"/>
      <c r="Y45" s="87"/>
      <c r="Z45" s="67"/>
      <c r="AA45" s="86"/>
      <c r="AB45" s="86"/>
      <c r="AC45" s="65"/>
      <c r="AD45" s="87">
        <v>500</v>
      </c>
      <c r="AE45" s="87"/>
      <c r="AF45" s="67"/>
      <c r="AG45" s="86"/>
      <c r="AH45" s="86"/>
      <c r="AI45" s="65"/>
      <c r="AJ45" s="87"/>
      <c r="AK45" s="87"/>
      <c r="AL45" s="67"/>
      <c r="AM45" s="86">
        <v>1025.5</v>
      </c>
      <c r="AN45" s="86"/>
      <c r="AO45" s="65"/>
      <c r="AP45" s="87"/>
      <c r="AQ45" s="87"/>
      <c r="AR45" s="67"/>
      <c r="AS45" s="55"/>
      <c r="AT45" s="55"/>
      <c r="AU45" s="55"/>
      <c r="AV45" s="9"/>
    </row>
    <row r="46" spans="1:48" ht="357" customHeight="1">
      <c r="A46" s="305"/>
      <c r="B46" s="277"/>
      <c r="C46" s="301"/>
      <c r="D46" s="63" t="s">
        <v>28</v>
      </c>
      <c r="E46" s="84">
        <f t="shared" si="9"/>
        <v>200</v>
      </c>
      <c r="F46" s="84">
        <f>J46+M46+P46+S46+V46+Y46+AB46+AE46+AH46+AK46+AN46+AQ46</f>
        <v>0</v>
      </c>
      <c r="G46" s="85"/>
      <c r="H46" s="84"/>
      <c r="I46" s="86"/>
      <c r="J46" s="86"/>
      <c r="K46" s="65"/>
      <c r="L46" s="87"/>
      <c r="M46" s="87"/>
      <c r="N46" s="67"/>
      <c r="O46" s="86"/>
      <c r="P46" s="101"/>
      <c r="Q46" s="65"/>
      <c r="R46" s="87"/>
      <c r="S46" s="87"/>
      <c r="T46" s="67"/>
      <c r="U46" s="86">
        <v>200</v>
      </c>
      <c r="V46" s="86"/>
      <c r="W46" s="65"/>
      <c r="X46" s="87"/>
      <c r="Y46" s="87"/>
      <c r="Z46" s="67"/>
      <c r="AA46" s="86"/>
      <c r="AB46" s="86"/>
      <c r="AC46" s="65"/>
      <c r="AD46" s="87"/>
      <c r="AE46" s="87"/>
      <c r="AF46" s="67"/>
      <c r="AG46" s="86"/>
      <c r="AH46" s="86"/>
      <c r="AI46" s="65"/>
      <c r="AJ46" s="87"/>
      <c r="AK46" s="87"/>
      <c r="AL46" s="67"/>
      <c r="AM46" s="86"/>
      <c r="AN46" s="86"/>
      <c r="AO46" s="65"/>
      <c r="AP46" s="87"/>
      <c r="AQ46" s="87"/>
      <c r="AR46" s="67"/>
      <c r="AS46" s="55"/>
      <c r="AT46" s="55"/>
      <c r="AU46" s="55"/>
      <c r="AV46" s="9"/>
    </row>
    <row r="47" spans="1:48" ht="332.25" customHeight="1">
      <c r="A47" s="304" t="s">
        <v>192</v>
      </c>
      <c r="B47" s="276" t="s">
        <v>131</v>
      </c>
      <c r="C47" s="276" t="s">
        <v>128</v>
      </c>
      <c r="D47" s="80" t="s">
        <v>17</v>
      </c>
      <c r="E47" s="92">
        <f>E48+E49</f>
        <v>0</v>
      </c>
      <c r="F47" s="92">
        <f>F48+F49</f>
        <v>0</v>
      </c>
      <c r="G47" s="82"/>
      <c r="H47" s="81"/>
      <c r="I47" s="81"/>
      <c r="J47" s="81"/>
      <c r="K47" s="82"/>
      <c r="L47" s="81">
        <f>L48+L49</f>
        <v>0</v>
      </c>
      <c r="M47" s="81">
        <f>M48+M49</f>
        <v>0</v>
      </c>
      <c r="N47" s="82"/>
      <c r="O47" s="81">
        <f>O48+O49</f>
        <v>0</v>
      </c>
      <c r="P47" s="240">
        <f>P48+P49</f>
        <v>0</v>
      </c>
      <c r="Q47" s="82"/>
      <c r="R47" s="81">
        <f>R48+R49</f>
        <v>0</v>
      </c>
      <c r="S47" s="81">
        <f>S48+S49</f>
        <v>0</v>
      </c>
      <c r="T47" s="82"/>
      <c r="U47" s="81">
        <f>U48+U49</f>
        <v>0</v>
      </c>
      <c r="V47" s="81">
        <f>V48+V49</f>
        <v>0</v>
      </c>
      <c r="W47" s="82"/>
      <c r="X47" s="81">
        <f>X48+X49</f>
        <v>0</v>
      </c>
      <c r="Y47" s="81">
        <f>Y48+Y49</f>
        <v>0</v>
      </c>
      <c r="Z47" s="82"/>
      <c r="AA47" s="81">
        <f>AA48+AA49</f>
        <v>0</v>
      </c>
      <c r="AB47" s="81">
        <f>AB48+AB49</f>
        <v>0</v>
      </c>
      <c r="AC47" s="82"/>
      <c r="AD47" s="81">
        <f>AD48+AD49</f>
        <v>0</v>
      </c>
      <c r="AE47" s="81">
        <f>AE48+AE49</f>
        <v>0</v>
      </c>
      <c r="AF47" s="82"/>
      <c r="AG47" s="81">
        <f>AG48+AG49</f>
        <v>0</v>
      </c>
      <c r="AH47" s="81">
        <f>AH48+AH49</f>
        <v>0</v>
      </c>
      <c r="AI47" s="82"/>
      <c r="AJ47" s="81">
        <f>AJ48+AJ49</f>
        <v>0</v>
      </c>
      <c r="AK47" s="81">
        <f>AK48+AK49</f>
        <v>0</v>
      </c>
      <c r="AL47" s="82"/>
      <c r="AM47" s="81">
        <f>AM48+AM49</f>
        <v>0</v>
      </c>
      <c r="AN47" s="81">
        <f>AN48+AN49</f>
        <v>0</v>
      </c>
      <c r="AO47" s="82"/>
      <c r="AP47" s="81">
        <f>AP48+AP49</f>
        <v>0</v>
      </c>
      <c r="AQ47" s="81">
        <f>AQ48+AQ49</f>
        <v>0</v>
      </c>
      <c r="AR47" s="82"/>
      <c r="AS47" s="55"/>
      <c r="AT47" s="55"/>
      <c r="AU47" s="55"/>
      <c r="AV47" s="9"/>
    </row>
    <row r="48" spans="1:48" ht="98.25" customHeight="1">
      <c r="A48" s="305"/>
      <c r="B48" s="301"/>
      <c r="C48" s="301"/>
      <c r="D48" s="63" t="s">
        <v>19</v>
      </c>
      <c r="E48" s="84">
        <f t="shared" ref="E48:E49" si="10">I48+L48+O48+R48+U48+X48+AA48+AD48+AG48+AJ48+AM48+AP48</f>
        <v>0</v>
      </c>
      <c r="F48" s="84">
        <f>J48+M48+P48+S48+V48+Y48+AB48+AE48+AH48+AK48+AN48+AQ48</f>
        <v>0</v>
      </c>
      <c r="G48" s="85"/>
      <c r="H48" s="84"/>
      <c r="I48" s="86"/>
      <c r="J48" s="86"/>
      <c r="K48" s="65"/>
      <c r="L48" s="87"/>
      <c r="M48" s="87"/>
      <c r="N48" s="67"/>
      <c r="O48" s="86"/>
      <c r="P48" s="101"/>
      <c r="Q48" s="65"/>
      <c r="R48" s="87"/>
      <c r="S48" s="87"/>
      <c r="T48" s="67"/>
      <c r="U48" s="86"/>
      <c r="V48" s="86"/>
      <c r="W48" s="65"/>
      <c r="X48" s="87"/>
      <c r="Y48" s="87"/>
      <c r="Z48" s="67"/>
      <c r="AA48" s="86"/>
      <c r="AB48" s="86"/>
      <c r="AC48" s="65"/>
      <c r="AD48" s="87"/>
      <c r="AE48" s="87"/>
      <c r="AF48" s="67"/>
      <c r="AG48" s="86"/>
      <c r="AH48" s="86"/>
      <c r="AI48" s="65"/>
      <c r="AJ48" s="87"/>
      <c r="AK48" s="87"/>
      <c r="AL48" s="67"/>
      <c r="AM48" s="86"/>
      <c r="AN48" s="86"/>
      <c r="AO48" s="65"/>
      <c r="AP48" s="87"/>
      <c r="AQ48" s="87"/>
      <c r="AR48" s="67"/>
      <c r="AS48" s="55"/>
      <c r="AT48" s="55"/>
      <c r="AU48" s="55"/>
      <c r="AV48" s="9"/>
    </row>
    <row r="49" spans="1:48" ht="110.25" customHeight="1">
      <c r="A49" s="305"/>
      <c r="B49" s="301"/>
      <c r="C49" s="301"/>
      <c r="D49" s="63" t="s">
        <v>28</v>
      </c>
      <c r="E49" s="84">
        <f t="shared" si="10"/>
        <v>0</v>
      </c>
      <c r="F49" s="84">
        <f>J49+M49+P49+S49+V49+Y49+AB49+AE49+AH49+AK49+AN49+AQ49</f>
        <v>0</v>
      </c>
      <c r="G49" s="85"/>
      <c r="H49" s="84"/>
      <c r="I49" s="86"/>
      <c r="J49" s="86"/>
      <c r="K49" s="65"/>
      <c r="L49" s="87"/>
      <c r="M49" s="87"/>
      <c r="N49" s="67"/>
      <c r="O49" s="86"/>
      <c r="P49" s="101"/>
      <c r="Q49" s="65"/>
      <c r="R49" s="87"/>
      <c r="S49" s="87"/>
      <c r="T49" s="67"/>
      <c r="U49" s="86"/>
      <c r="V49" s="86"/>
      <c r="W49" s="65"/>
      <c r="X49" s="87"/>
      <c r="Y49" s="87"/>
      <c r="Z49" s="67"/>
      <c r="AA49" s="86"/>
      <c r="AB49" s="86"/>
      <c r="AC49" s="65"/>
      <c r="AD49" s="87"/>
      <c r="AE49" s="87"/>
      <c r="AF49" s="67"/>
      <c r="AG49" s="86"/>
      <c r="AH49" s="86"/>
      <c r="AI49" s="65"/>
      <c r="AJ49" s="87"/>
      <c r="AK49" s="87"/>
      <c r="AL49" s="67"/>
      <c r="AM49" s="86"/>
      <c r="AN49" s="86"/>
      <c r="AO49" s="65"/>
      <c r="AP49" s="87"/>
      <c r="AQ49" s="87"/>
      <c r="AR49" s="67"/>
      <c r="AS49" s="55"/>
      <c r="AT49" s="55"/>
      <c r="AU49" s="55"/>
      <c r="AV49" s="9"/>
    </row>
    <row r="50" spans="1:48" ht="49.5" customHeight="1">
      <c r="A50" s="304" t="s">
        <v>193</v>
      </c>
      <c r="B50" s="276" t="s">
        <v>132</v>
      </c>
      <c r="C50" s="276" t="s">
        <v>128</v>
      </c>
      <c r="D50" s="80" t="s">
        <v>17</v>
      </c>
      <c r="E50" s="92">
        <f>E51+E52</f>
        <v>850.4</v>
      </c>
      <c r="F50" s="92">
        <f>F51+F52</f>
        <v>0</v>
      </c>
      <c r="G50" s="82"/>
      <c r="H50" s="81"/>
      <c r="I50" s="81">
        <f>I51+I52</f>
        <v>0</v>
      </c>
      <c r="J50" s="81">
        <f>J51+J52</f>
        <v>0</v>
      </c>
      <c r="K50" s="82"/>
      <c r="L50" s="81">
        <f>L51+L52</f>
        <v>0</v>
      </c>
      <c r="M50" s="81">
        <f>M51+M52</f>
        <v>0</v>
      </c>
      <c r="N50" s="82"/>
      <c r="O50" s="81">
        <f>O51+O52</f>
        <v>0</v>
      </c>
      <c r="P50" s="240">
        <f>P51+P52</f>
        <v>0</v>
      </c>
      <c r="Q50" s="82"/>
      <c r="R50" s="81">
        <f>R51+R52</f>
        <v>0</v>
      </c>
      <c r="S50" s="81">
        <f>S51+S52</f>
        <v>0</v>
      </c>
      <c r="T50" s="82"/>
      <c r="U50" s="81">
        <f>U51+U52</f>
        <v>0</v>
      </c>
      <c r="V50" s="81">
        <f>V51+V52</f>
        <v>0</v>
      </c>
      <c r="W50" s="82"/>
      <c r="X50" s="81">
        <f>X51+X52</f>
        <v>0</v>
      </c>
      <c r="Y50" s="81">
        <f>Y51+Y52</f>
        <v>0</v>
      </c>
      <c r="Z50" s="82"/>
      <c r="AA50" s="81">
        <f>AA51+AA52</f>
        <v>0</v>
      </c>
      <c r="AB50" s="81">
        <f>AB51+AB52</f>
        <v>0</v>
      </c>
      <c r="AC50" s="82"/>
      <c r="AD50" s="81">
        <f>AD51+AD52</f>
        <v>0</v>
      </c>
      <c r="AE50" s="81">
        <f>AE51+AE52</f>
        <v>0</v>
      </c>
      <c r="AF50" s="82"/>
      <c r="AG50" s="81">
        <f>AG51+AG52</f>
        <v>0</v>
      </c>
      <c r="AH50" s="81">
        <f>AH51+AH52</f>
        <v>0</v>
      </c>
      <c r="AI50" s="82"/>
      <c r="AJ50" s="81">
        <f>AJ51+AJ52</f>
        <v>0</v>
      </c>
      <c r="AK50" s="81">
        <f>AK51+AK52</f>
        <v>0</v>
      </c>
      <c r="AL50" s="82"/>
      <c r="AM50" s="81">
        <f>AM51+AM52</f>
        <v>500</v>
      </c>
      <c r="AN50" s="81">
        <f>AN51+AN52</f>
        <v>0</v>
      </c>
      <c r="AO50" s="82"/>
      <c r="AP50" s="81">
        <f>AP51+AP52</f>
        <v>350.4</v>
      </c>
      <c r="AQ50" s="81">
        <f>AQ51+AQ52</f>
        <v>0</v>
      </c>
      <c r="AR50" s="82"/>
      <c r="AS50" s="55"/>
      <c r="AT50" s="55"/>
      <c r="AU50" s="55"/>
      <c r="AV50" s="9"/>
    </row>
    <row r="51" spans="1:48" ht="67.5" customHeight="1">
      <c r="A51" s="305"/>
      <c r="B51" s="301"/>
      <c r="C51" s="301"/>
      <c r="D51" s="63" t="s">
        <v>19</v>
      </c>
      <c r="E51" s="84">
        <f>E54+E60</f>
        <v>795.4</v>
      </c>
      <c r="F51" s="84">
        <f>F54+F60</f>
        <v>0</v>
      </c>
      <c r="G51" s="85"/>
      <c r="H51" s="84"/>
      <c r="I51" s="87">
        <f>I54+I60</f>
        <v>0</v>
      </c>
      <c r="J51" s="87">
        <f>J54+J60</f>
        <v>0</v>
      </c>
      <c r="K51" s="65"/>
      <c r="L51" s="87">
        <f>L54+L60</f>
        <v>0</v>
      </c>
      <c r="M51" s="87">
        <f>M54+M60</f>
        <v>0</v>
      </c>
      <c r="N51" s="67"/>
      <c r="O51" s="87">
        <f>O54+O60</f>
        <v>0</v>
      </c>
      <c r="P51" s="93">
        <f>P54+P60</f>
        <v>0</v>
      </c>
      <c r="Q51" s="65"/>
      <c r="R51" s="87">
        <f>R54+R60</f>
        <v>0</v>
      </c>
      <c r="S51" s="87">
        <f>S54+S60</f>
        <v>0</v>
      </c>
      <c r="T51" s="67"/>
      <c r="U51" s="87">
        <f>U54+U60</f>
        <v>0</v>
      </c>
      <c r="V51" s="87">
        <f>V54+V60</f>
        <v>0</v>
      </c>
      <c r="W51" s="65"/>
      <c r="X51" s="87">
        <f>X54+X60</f>
        <v>0</v>
      </c>
      <c r="Y51" s="87">
        <f>Y54+Y60</f>
        <v>0</v>
      </c>
      <c r="Z51" s="67"/>
      <c r="AA51" s="87">
        <f>AA54+AA60</f>
        <v>0</v>
      </c>
      <c r="AB51" s="87">
        <f>AB54+AB60</f>
        <v>0</v>
      </c>
      <c r="AC51" s="65"/>
      <c r="AD51" s="87">
        <f>AD54+AD60</f>
        <v>0</v>
      </c>
      <c r="AE51" s="87">
        <f>AE54+AE60</f>
        <v>0</v>
      </c>
      <c r="AF51" s="67"/>
      <c r="AG51" s="87">
        <f>AG54+AG60</f>
        <v>0</v>
      </c>
      <c r="AH51" s="87">
        <f>AH54+AH60</f>
        <v>0</v>
      </c>
      <c r="AI51" s="65"/>
      <c r="AJ51" s="87">
        <f>AJ54+AJ60</f>
        <v>0</v>
      </c>
      <c r="AK51" s="87">
        <f>AK54+AK60</f>
        <v>0</v>
      </c>
      <c r="AL51" s="67"/>
      <c r="AM51" s="87">
        <f>AM54+AM60</f>
        <v>475</v>
      </c>
      <c r="AN51" s="87">
        <f>AN54+AN60</f>
        <v>0</v>
      </c>
      <c r="AO51" s="65"/>
      <c r="AP51" s="87">
        <f>AP54+AP60</f>
        <v>320.39999999999998</v>
      </c>
      <c r="AQ51" s="87">
        <f>AQ54+AQ60</f>
        <v>0</v>
      </c>
      <c r="AR51" s="67"/>
      <c r="AS51" s="55"/>
      <c r="AT51" s="55"/>
      <c r="AU51" s="55"/>
      <c r="AV51" s="9"/>
    </row>
    <row r="52" spans="1:48" ht="67.5" customHeight="1">
      <c r="A52" s="315"/>
      <c r="B52" s="277"/>
      <c r="C52" s="301"/>
      <c r="D52" s="63" t="s">
        <v>28</v>
      </c>
      <c r="E52" s="84">
        <f>E55+E61</f>
        <v>55</v>
      </c>
      <c r="F52" s="84">
        <f>F55+F61</f>
        <v>0</v>
      </c>
      <c r="G52" s="85"/>
      <c r="H52" s="84"/>
      <c r="I52" s="87">
        <f>I55+I61</f>
        <v>0</v>
      </c>
      <c r="J52" s="87">
        <f>J55+J61</f>
        <v>0</v>
      </c>
      <c r="K52" s="65"/>
      <c r="L52" s="87">
        <f>L55+L61</f>
        <v>0</v>
      </c>
      <c r="M52" s="87">
        <f>M55+M61</f>
        <v>0</v>
      </c>
      <c r="N52" s="67"/>
      <c r="O52" s="87">
        <f>O55+O61</f>
        <v>0</v>
      </c>
      <c r="P52" s="93">
        <f>P55+P61</f>
        <v>0</v>
      </c>
      <c r="Q52" s="65"/>
      <c r="R52" s="87">
        <f>R55+R61</f>
        <v>0</v>
      </c>
      <c r="S52" s="87">
        <f>S55+S61</f>
        <v>0</v>
      </c>
      <c r="T52" s="67"/>
      <c r="U52" s="87">
        <f>U55+U61</f>
        <v>0</v>
      </c>
      <c r="V52" s="87">
        <f>V55+V61</f>
        <v>0</v>
      </c>
      <c r="W52" s="65"/>
      <c r="X52" s="87">
        <f>X55+X61</f>
        <v>0</v>
      </c>
      <c r="Y52" s="87">
        <f>Y55+Y61</f>
        <v>0</v>
      </c>
      <c r="Z52" s="67"/>
      <c r="AA52" s="87">
        <f>AA55+AA61</f>
        <v>0</v>
      </c>
      <c r="AB52" s="87">
        <f>AB55+AB61</f>
        <v>0</v>
      </c>
      <c r="AC52" s="65"/>
      <c r="AD52" s="87">
        <f>AD55+AD61</f>
        <v>0</v>
      </c>
      <c r="AE52" s="87">
        <f>AE55+AE61</f>
        <v>0</v>
      </c>
      <c r="AF52" s="67"/>
      <c r="AG52" s="87">
        <f>AG55+AG61</f>
        <v>0</v>
      </c>
      <c r="AH52" s="87">
        <f>AH55+AH61</f>
        <v>0</v>
      </c>
      <c r="AI52" s="65"/>
      <c r="AJ52" s="87">
        <f>AJ55+AJ61</f>
        <v>0</v>
      </c>
      <c r="AK52" s="87">
        <f>AK55+AK61</f>
        <v>0</v>
      </c>
      <c r="AL52" s="67"/>
      <c r="AM52" s="87">
        <f>AM55+AM61</f>
        <v>25</v>
      </c>
      <c r="AN52" s="87">
        <f>AN55+AN61</f>
        <v>0</v>
      </c>
      <c r="AO52" s="65"/>
      <c r="AP52" s="87">
        <f>AP55+AP61</f>
        <v>30</v>
      </c>
      <c r="AQ52" s="87">
        <f>AQ55+AQ61</f>
        <v>0</v>
      </c>
      <c r="AR52" s="67"/>
      <c r="AS52" s="55"/>
      <c r="AT52" s="55"/>
      <c r="AU52" s="55"/>
      <c r="AV52" s="9"/>
    </row>
    <row r="53" spans="1:48" ht="54.75" customHeight="1">
      <c r="A53" s="304" t="s">
        <v>194</v>
      </c>
      <c r="B53" s="276" t="s">
        <v>102</v>
      </c>
      <c r="C53" s="276" t="s">
        <v>128</v>
      </c>
      <c r="D53" s="80" t="s">
        <v>17</v>
      </c>
      <c r="E53" s="92">
        <f>E54+E55</f>
        <v>350.4</v>
      </c>
      <c r="F53" s="92">
        <f>F54+F55</f>
        <v>0</v>
      </c>
      <c r="G53" s="82"/>
      <c r="H53" s="81"/>
      <c r="I53" s="81"/>
      <c r="J53" s="81"/>
      <c r="K53" s="82"/>
      <c r="L53" s="81">
        <f>L54+L55</f>
        <v>0</v>
      </c>
      <c r="M53" s="81">
        <f>M54+M55</f>
        <v>0</v>
      </c>
      <c r="N53" s="82"/>
      <c r="O53" s="81">
        <f>O54+O55</f>
        <v>0</v>
      </c>
      <c r="P53" s="240">
        <f>P54+P55</f>
        <v>0</v>
      </c>
      <c r="Q53" s="82"/>
      <c r="R53" s="81">
        <f>R54+R55</f>
        <v>0</v>
      </c>
      <c r="S53" s="81">
        <f>S54+S55</f>
        <v>0</v>
      </c>
      <c r="T53" s="82"/>
      <c r="U53" s="81">
        <f>U54+U55</f>
        <v>0</v>
      </c>
      <c r="V53" s="81">
        <f>V54+V55</f>
        <v>0</v>
      </c>
      <c r="W53" s="82"/>
      <c r="X53" s="81">
        <f>X54+X55</f>
        <v>0</v>
      </c>
      <c r="Y53" s="81">
        <f>Y54+Y55</f>
        <v>0</v>
      </c>
      <c r="Z53" s="82"/>
      <c r="AA53" s="81">
        <f>AA54+AA55</f>
        <v>0</v>
      </c>
      <c r="AB53" s="81">
        <f>AB54+AB55</f>
        <v>0</v>
      </c>
      <c r="AC53" s="82"/>
      <c r="AD53" s="81">
        <f>AD54+AD55</f>
        <v>0</v>
      </c>
      <c r="AE53" s="81">
        <f>AE54+AE55</f>
        <v>0</v>
      </c>
      <c r="AF53" s="82"/>
      <c r="AG53" s="81">
        <f>AG54+AG55</f>
        <v>0</v>
      </c>
      <c r="AH53" s="81">
        <f>AH54+AH55</f>
        <v>0</v>
      </c>
      <c r="AI53" s="82"/>
      <c r="AJ53" s="81">
        <f>AJ54+AJ55</f>
        <v>0</v>
      </c>
      <c r="AK53" s="81">
        <f>AK54+AK55</f>
        <v>0</v>
      </c>
      <c r="AL53" s="82"/>
      <c r="AM53" s="81">
        <f>AM54+AM55</f>
        <v>0</v>
      </c>
      <c r="AN53" s="81">
        <f>AN54+AN55</f>
        <v>0</v>
      </c>
      <c r="AO53" s="82"/>
      <c r="AP53" s="81">
        <f>AP54+AP55</f>
        <v>350.4</v>
      </c>
      <c r="AQ53" s="81">
        <f>AQ54+AQ55</f>
        <v>0</v>
      </c>
      <c r="AR53" s="82"/>
      <c r="AS53" s="55"/>
      <c r="AT53" s="55"/>
      <c r="AU53" s="55"/>
      <c r="AV53" s="9"/>
    </row>
    <row r="54" spans="1:48" ht="75" customHeight="1">
      <c r="A54" s="305"/>
      <c r="B54" s="301"/>
      <c r="C54" s="301"/>
      <c r="D54" s="63" t="s">
        <v>19</v>
      </c>
      <c r="E54" s="84">
        <f t="shared" ref="E54:E55" si="11">I54+L54+O54+R54+U54+X54+AA54+AD54+AG54+AJ54+AM54+AP54</f>
        <v>320.39999999999998</v>
      </c>
      <c r="F54" s="84">
        <f>J54+M54+P54+S54+V54+Y54+AB54+AE54+AH54+AK54+AN54+AQ54</f>
        <v>0</v>
      </c>
      <c r="G54" s="85"/>
      <c r="H54" s="84"/>
      <c r="I54" s="86"/>
      <c r="J54" s="86"/>
      <c r="K54" s="65"/>
      <c r="L54" s="87"/>
      <c r="M54" s="87"/>
      <c r="N54" s="67"/>
      <c r="O54" s="86"/>
      <c r="P54" s="101"/>
      <c r="Q54" s="65"/>
      <c r="R54" s="87"/>
      <c r="S54" s="87"/>
      <c r="T54" s="67"/>
      <c r="U54" s="86"/>
      <c r="V54" s="86"/>
      <c r="W54" s="65"/>
      <c r="X54" s="87"/>
      <c r="Y54" s="87"/>
      <c r="Z54" s="67"/>
      <c r="AA54" s="86"/>
      <c r="AB54" s="86"/>
      <c r="AC54" s="65"/>
      <c r="AD54" s="87"/>
      <c r="AE54" s="87"/>
      <c r="AF54" s="67"/>
      <c r="AG54" s="86"/>
      <c r="AH54" s="86"/>
      <c r="AI54" s="65"/>
      <c r="AJ54" s="87"/>
      <c r="AK54" s="87"/>
      <c r="AL54" s="67"/>
      <c r="AM54" s="86"/>
      <c r="AN54" s="86"/>
      <c r="AO54" s="65"/>
      <c r="AP54" s="87">
        <v>320.39999999999998</v>
      </c>
      <c r="AQ54" s="87"/>
      <c r="AR54" s="67"/>
      <c r="AS54" s="55"/>
      <c r="AT54" s="55"/>
      <c r="AU54" s="55"/>
      <c r="AV54" s="9"/>
    </row>
    <row r="55" spans="1:48" ht="54" customHeight="1">
      <c r="A55" s="305"/>
      <c r="B55" s="301"/>
      <c r="C55" s="301"/>
      <c r="D55" s="63" t="s">
        <v>28</v>
      </c>
      <c r="E55" s="84">
        <f t="shared" si="11"/>
        <v>30</v>
      </c>
      <c r="F55" s="84">
        <f>J55+M55+P55+S55+V55+Y55+AB55+AE55+AH55+AK55+AN55+AQ55</f>
        <v>0</v>
      </c>
      <c r="G55" s="85"/>
      <c r="H55" s="84"/>
      <c r="I55" s="86"/>
      <c r="J55" s="86"/>
      <c r="K55" s="65"/>
      <c r="L55" s="87"/>
      <c r="M55" s="87"/>
      <c r="N55" s="67"/>
      <c r="O55" s="86"/>
      <c r="P55" s="101"/>
      <c r="Q55" s="65"/>
      <c r="R55" s="87"/>
      <c r="S55" s="87"/>
      <c r="T55" s="67"/>
      <c r="U55" s="86"/>
      <c r="V55" s="86"/>
      <c r="W55" s="65"/>
      <c r="X55" s="87"/>
      <c r="Y55" s="87"/>
      <c r="Z55" s="67"/>
      <c r="AA55" s="86"/>
      <c r="AB55" s="86"/>
      <c r="AC55" s="65"/>
      <c r="AD55" s="87"/>
      <c r="AE55" s="87"/>
      <c r="AF55" s="67"/>
      <c r="AG55" s="86"/>
      <c r="AH55" s="86"/>
      <c r="AI55" s="65"/>
      <c r="AJ55" s="87"/>
      <c r="AK55" s="87"/>
      <c r="AL55" s="67"/>
      <c r="AM55" s="86"/>
      <c r="AN55" s="86"/>
      <c r="AO55" s="65"/>
      <c r="AP55" s="87">
        <v>30</v>
      </c>
      <c r="AQ55" s="87"/>
      <c r="AR55" s="67"/>
      <c r="AS55" s="55"/>
      <c r="AT55" s="55"/>
      <c r="AU55" s="55"/>
      <c r="AV55" s="9"/>
    </row>
    <row r="56" spans="1:48" ht="57.75" hidden="1" customHeight="1">
      <c r="A56" s="304" t="s">
        <v>195</v>
      </c>
      <c r="B56" s="276" t="s">
        <v>103</v>
      </c>
      <c r="C56" s="276" t="s">
        <v>128</v>
      </c>
      <c r="D56" s="56" t="s">
        <v>17</v>
      </c>
      <c r="E56" s="81"/>
      <c r="F56" s="81"/>
      <c r="G56" s="82"/>
      <c r="H56" s="81"/>
      <c r="I56" s="81"/>
      <c r="J56" s="81"/>
      <c r="K56" s="82"/>
      <c r="L56" s="81"/>
      <c r="M56" s="81"/>
      <c r="N56" s="82"/>
      <c r="O56" s="81"/>
      <c r="P56" s="240"/>
      <c r="Q56" s="82"/>
      <c r="R56" s="81"/>
      <c r="S56" s="81"/>
      <c r="T56" s="82"/>
      <c r="U56" s="81"/>
      <c r="V56" s="81"/>
      <c r="W56" s="82"/>
      <c r="X56" s="81"/>
      <c r="Y56" s="81"/>
      <c r="Z56" s="82"/>
      <c r="AA56" s="81"/>
      <c r="AB56" s="81"/>
      <c r="AC56" s="82"/>
      <c r="AD56" s="81"/>
      <c r="AE56" s="81"/>
      <c r="AF56" s="82"/>
      <c r="AG56" s="81"/>
      <c r="AH56" s="81"/>
      <c r="AI56" s="82"/>
      <c r="AJ56" s="81"/>
      <c r="AK56" s="81"/>
      <c r="AL56" s="82"/>
      <c r="AM56" s="81"/>
      <c r="AN56" s="81"/>
      <c r="AO56" s="82"/>
      <c r="AP56" s="81"/>
      <c r="AQ56" s="81"/>
      <c r="AR56" s="82"/>
      <c r="AS56" s="55"/>
      <c r="AT56" s="55"/>
      <c r="AU56" s="55"/>
      <c r="AV56" s="9"/>
    </row>
    <row r="57" spans="1:48" ht="75" hidden="1" customHeight="1">
      <c r="A57" s="305"/>
      <c r="B57" s="301"/>
      <c r="C57" s="301"/>
      <c r="D57" s="63" t="s">
        <v>19</v>
      </c>
      <c r="E57" s="84"/>
      <c r="F57" s="84"/>
      <c r="G57" s="85"/>
      <c r="H57" s="84"/>
      <c r="I57" s="86"/>
      <c r="J57" s="86"/>
      <c r="K57" s="65"/>
      <c r="L57" s="87"/>
      <c r="M57" s="87"/>
      <c r="N57" s="67"/>
      <c r="O57" s="86"/>
      <c r="P57" s="101"/>
      <c r="Q57" s="65"/>
      <c r="R57" s="87"/>
      <c r="S57" s="87"/>
      <c r="T57" s="67"/>
      <c r="U57" s="86"/>
      <c r="V57" s="86"/>
      <c r="W57" s="65"/>
      <c r="X57" s="87"/>
      <c r="Y57" s="87"/>
      <c r="Z57" s="67"/>
      <c r="AA57" s="86"/>
      <c r="AB57" s="86"/>
      <c r="AC57" s="65"/>
      <c r="AD57" s="87"/>
      <c r="AE57" s="87"/>
      <c r="AF57" s="67"/>
      <c r="AG57" s="86"/>
      <c r="AH57" s="86"/>
      <c r="AI57" s="65"/>
      <c r="AJ57" s="87"/>
      <c r="AK57" s="87"/>
      <c r="AL57" s="67"/>
      <c r="AM57" s="86"/>
      <c r="AN57" s="86"/>
      <c r="AO57" s="65"/>
      <c r="AP57" s="87"/>
      <c r="AQ57" s="87"/>
      <c r="AR57" s="67"/>
      <c r="AS57" s="55"/>
      <c r="AT57" s="55"/>
      <c r="AU57" s="55"/>
      <c r="AV57" s="9"/>
    </row>
    <row r="58" spans="1:48" ht="56.25" hidden="1" customHeight="1">
      <c r="A58" s="305"/>
      <c r="B58" s="301"/>
      <c r="C58" s="301"/>
      <c r="D58" s="63" t="s">
        <v>28</v>
      </c>
      <c r="E58" s="84"/>
      <c r="F58" s="84"/>
      <c r="G58" s="85"/>
      <c r="H58" s="84"/>
      <c r="I58" s="86"/>
      <c r="J58" s="86"/>
      <c r="K58" s="65"/>
      <c r="L58" s="87"/>
      <c r="M58" s="87"/>
      <c r="N58" s="67"/>
      <c r="O58" s="86"/>
      <c r="P58" s="101"/>
      <c r="Q58" s="65"/>
      <c r="R58" s="87"/>
      <c r="S58" s="87"/>
      <c r="T58" s="67"/>
      <c r="U58" s="86"/>
      <c r="V58" s="86"/>
      <c r="W58" s="65"/>
      <c r="X58" s="87"/>
      <c r="Y58" s="87"/>
      <c r="Z58" s="67"/>
      <c r="AA58" s="86"/>
      <c r="AB58" s="86"/>
      <c r="AC58" s="65"/>
      <c r="AD58" s="87"/>
      <c r="AE58" s="87"/>
      <c r="AF58" s="67"/>
      <c r="AG58" s="86"/>
      <c r="AH58" s="86"/>
      <c r="AI58" s="65"/>
      <c r="AJ58" s="87"/>
      <c r="AK58" s="87"/>
      <c r="AL58" s="67"/>
      <c r="AM58" s="86"/>
      <c r="AN58" s="86"/>
      <c r="AO58" s="65"/>
      <c r="AP58" s="87"/>
      <c r="AQ58" s="87"/>
      <c r="AR58" s="67"/>
      <c r="AS58" s="55"/>
      <c r="AT58" s="55"/>
      <c r="AU58" s="55"/>
      <c r="AV58" s="9"/>
    </row>
    <row r="59" spans="1:48" ht="44.25" customHeight="1">
      <c r="A59" s="304" t="s">
        <v>196</v>
      </c>
      <c r="B59" s="276" t="s">
        <v>104</v>
      </c>
      <c r="C59" s="276" t="s">
        <v>128</v>
      </c>
      <c r="D59" s="56" t="s">
        <v>17</v>
      </c>
      <c r="E59" s="92">
        <f>E60+E61</f>
        <v>500</v>
      </c>
      <c r="F59" s="92">
        <f>F60+F61</f>
        <v>0</v>
      </c>
      <c r="G59" s="82"/>
      <c r="H59" s="81"/>
      <c r="I59" s="81"/>
      <c r="J59" s="81"/>
      <c r="K59" s="82"/>
      <c r="L59" s="81">
        <f>L60+L61</f>
        <v>0</v>
      </c>
      <c r="M59" s="81">
        <f>M60+M61</f>
        <v>0</v>
      </c>
      <c r="N59" s="82"/>
      <c r="O59" s="81">
        <f>O60+O61</f>
        <v>0</v>
      </c>
      <c r="P59" s="240">
        <f>P60+P61</f>
        <v>0</v>
      </c>
      <c r="Q59" s="82"/>
      <c r="R59" s="81">
        <f>R60+R61</f>
        <v>0</v>
      </c>
      <c r="S59" s="81">
        <f>S60+S61</f>
        <v>0</v>
      </c>
      <c r="T59" s="82"/>
      <c r="U59" s="81">
        <f>U60+U61</f>
        <v>0</v>
      </c>
      <c r="V59" s="81">
        <f>V60+V61</f>
        <v>0</v>
      </c>
      <c r="W59" s="82"/>
      <c r="X59" s="81">
        <f>X60+X61</f>
        <v>0</v>
      </c>
      <c r="Y59" s="81">
        <f>Y60+Y61</f>
        <v>0</v>
      </c>
      <c r="Z59" s="82"/>
      <c r="AA59" s="81">
        <f>AA60+AA61</f>
        <v>0</v>
      </c>
      <c r="AB59" s="81">
        <f>AB60+AB61</f>
        <v>0</v>
      </c>
      <c r="AC59" s="82"/>
      <c r="AD59" s="81">
        <f>AD60+AD61</f>
        <v>0</v>
      </c>
      <c r="AE59" s="81">
        <f>AE60+AE61</f>
        <v>0</v>
      </c>
      <c r="AF59" s="82"/>
      <c r="AG59" s="81">
        <f>AG60+AG61</f>
        <v>0</v>
      </c>
      <c r="AH59" s="81">
        <f>AH60+AH61</f>
        <v>0</v>
      </c>
      <c r="AI59" s="82"/>
      <c r="AJ59" s="81">
        <f>AJ60+AJ61</f>
        <v>0</v>
      </c>
      <c r="AK59" s="81">
        <f>AK60+AK61</f>
        <v>0</v>
      </c>
      <c r="AL59" s="82"/>
      <c r="AM59" s="81">
        <f>AM60+AM61</f>
        <v>500</v>
      </c>
      <c r="AN59" s="81">
        <f>AN60+AN61</f>
        <v>0</v>
      </c>
      <c r="AO59" s="82"/>
      <c r="AP59" s="81">
        <f>AP60+AP61</f>
        <v>0</v>
      </c>
      <c r="AQ59" s="81">
        <f>AQ60+AQ61</f>
        <v>0</v>
      </c>
      <c r="AR59" s="82"/>
      <c r="AS59" s="55"/>
      <c r="AT59" s="55"/>
      <c r="AU59" s="55"/>
      <c r="AV59" s="9"/>
    </row>
    <row r="60" spans="1:48" ht="75" customHeight="1">
      <c r="A60" s="305"/>
      <c r="B60" s="301"/>
      <c r="C60" s="301"/>
      <c r="D60" s="63" t="s">
        <v>19</v>
      </c>
      <c r="E60" s="84">
        <f t="shared" ref="E60:E61" si="12">I60+L60+O60+R60+U60+X60+AA60+AD60+AG60+AJ60+AM60+AP60</f>
        <v>475</v>
      </c>
      <c r="F60" s="84">
        <f>J60+M60+P60+S60+V60+Y60+AB60+AE60+AH60+AK60+AN60+AQ60</f>
        <v>0</v>
      </c>
      <c r="G60" s="85"/>
      <c r="H60" s="84"/>
      <c r="I60" s="86"/>
      <c r="J60" s="86"/>
      <c r="K60" s="65"/>
      <c r="L60" s="87"/>
      <c r="M60" s="87"/>
      <c r="N60" s="67"/>
      <c r="O60" s="86"/>
      <c r="P60" s="101"/>
      <c r="Q60" s="65"/>
      <c r="R60" s="87"/>
      <c r="S60" s="87"/>
      <c r="T60" s="67"/>
      <c r="U60" s="86"/>
      <c r="V60" s="86"/>
      <c r="W60" s="65"/>
      <c r="X60" s="87"/>
      <c r="Y60" s="87"/>
      <c r="Z60" s="67"/>
      <c r="AA60" s="86"/>
      <c r="AB60" s="86"/>
      <c r="AC60" s="65"/>
      <c r="AD60" s="87"/>
      <c r="AE60" s="87"/>
      <c r="AF60" s="67"/>
      <c r="AG60" s="86"/>
      <c r="AH60" s="86"/>
      <c r="AI60" s="65"/>
      <c r="AJ60" s="87"/>
      <c r="AK60" s="87"/>
      <c r="AL60" s="67"/>
      <c r="AM60" s="86">
        <v>475</v>
      </c>
      <c r="AN60" s="86"/>
      <c r="AO60" s="65"/>
      <c r="AP60" s="87"/>
      <c r="AQ60" s="87"/>
      <c r="AR60" s="67"/>
      <c r="AS60" s="67"/>
      <c r="AT60" s="87"/>
      <c r="AU60" s="87"/>
      <c r="AV60" s="9"/>
    </row>
    <row r="61" spans="1:48" ht="52.5" customHeight="1">
      <c r="A61" s="305"/>
      <c r="B61" s="301"/>
      <c r="C61" s="301"/>
      <c r="D61" s="63" t="s">
        <v>28</v>
      </c>
      <c r="E61" s="84">
        <f t="shared" si="12"/>
        <v>25</v>
      </c>
      <c r="F61" s="84">
        <f>J61+M61+P61+S61+V61+Y61+AB61+AE61+AH61+AK61+AN61+AQ61</f>
        <v>0</v>
      </c>
      <c r="G61" s="85"/>
      <c r="H61" s="84"/>
      <c r="I61" s="86"/>
      <c r="J61" s="86"/>
      <c r="K61" s="65"/>
      <c r="L61" s="87"/>
      <c r="M61" s="87"/>
      <c r="N61" s="67"/>
      <c r="O61" s="86"/>
      <c r="P61" s="101"/>
      <c r="Q61" s="65"/>
      <c r="R61" s="87"/>
      <c r="S61" s="87"/>
      <c r="T61" s="67"/>
      <c r="U61" s="86"/>
      <c r="V61" s="86"/>
      <c r="W61" s="65"/>
      <c r="X61" s="87"/>
      <c r="Y61" s="87"/>
      <c r="Z61" s="67"/>
      <c r="AA61" s="86"/>
      <c r="AB61" s="86"/>
      <c r="AC61" s="65"/>
      <c r="AD61" s="87"/>
      <c r="AE61" s="87"/>
      <c r="AF61" s="67"/>
      <c r="AG61" s="86"/>
      <c r="AH61" s="86"/>
      <c r="AI61" s="65"/>
      <c r="AJ61" s="87"/>
      <c r="AK61" s="87"/>
      <c r="AL61" s="67"/>
      <c r="AM61" s="86">
        <v>25</v>
      </c>
      <c r="AN61" s="86"/>
      <c r="AO61" s="65"/>
      <c r="AP61" s="87"/>
      <c r="AQ61" s="87"/>
      <c r="AR61" s="67"/>
      <c r="AS61" s="67"/>
      <c r="AT61" s="87"/>
      <c r="AU61" s="87"/>
      <c r="AV61" s="9"/>
    </row>
    <row r="62" spans="1:48" ht="54" customHeight="1">
      <c r="A62" s="304" t="s">
        <v>197</v>
      </c>
      <c r="B62" s="276" t="s">
        <v>105</v>
      </c>
      <c r="C62" s="276" t="s">
        <v>128</v>
      </c>
      <c r="D62" s="80" t="s">
        <v>17</v>
      </c>
      <c r="E62" s="92">
        <f>E63+E64</f>
        <v>335</v>
      </c>
      <c r="F62" s="92">
        <f>F63+F64</f>
        <v>0</v>
      </c>
      <c r="G62" s="82"/>
      <c r="H62" s="81"/>
      <c r="I62" s="81"/>
      <c r="J62" s="81"/>
      <c r="K62" s="82"/>
      <c r="L62" s="81">
        <f>L63+L64</f>
        <v>0</v>
      </c>
      <c r="M62" s="81">
        <f>M63+M64</f>
        <v>0</v>
      </c>
      <c r="N62" s="82"/>
      <c r="O62" s="81">
        <f>O63+O64</f>
        <v>0</v>
      </c>
      <c r="P62" s="240">
        <f>P63+P64</f>
        <v>0</v>
      </c>
      <c r="Q62" s="82"/>
      <c r="R62" s="81">
        <f>R63+R64</f>
        <v>0</v>
      </c>
      <c r="S62" s="81">
        <f>S63+S64</f>
        <v>0</v>
      </c>
      <c r="T62" s="82"/>
      <c r="U62" s="81">
        <f>U63+U64</f>
        <v>0</v>
      </c>
      <c r="V62" s="81">
        <f>V63+V64</f>
        <v>0</v>
      </c>
      <c r="W62" s="82"/>
      <c r="X62" s="81">
        <f>X63+X64</f>
        <v>0</v>
      </c>
      <c r="Y62" s="81">
        <f>Y63+Y64</f>
        <v>0</v>
      </c>
      <c r="Z62" s="82"/>
      <c r="AA62" s="81">
        <f>AA63+AA64</f>
        <v>0</v>
      </c>
      <c r="AB62" s="81">
        <f>AB63+AB64</f>
        <v>0</v>
      </c>
      <c r="AC62" s="82"/>
      <c r="AD62" s="81">
        <f>AD63+AD64</f>
        <v>0</v>
      </c>
      <c r="AE62" s="81">
        <f>AE63+AE64</f>
        <v>0</v>
      </c>
      <c r="AF62" s="82"/>
      <c r="AG62" s="81">
        <f>AG63+AG64</f>
        <v>0</v>
      </c>
      <c r="AH62" s="81">
        <f>AH63+AH64</f>
        <v>0</v>
      </c>
      <c r="AI62" s="82"/>
      <c r="AJ62" s="81">
        <f>AJ63+AJ64</f>
        <v>0</v>
      </c>
      <c r="AK62" s="81">
        <f>AK63+AK64</f>
        <v>0</v>
      </c>
      <c r="AL62" s="82"/>
      <c r="AM62" s="81">
        <f>AM63+AM64</f>
        <v>0</v>
      </c>
      <c r="AN62" s="81">
        <f>AN63+AN64</f>
        <v>0</v>
      </c>
      <c r="AO62" s="82"/>
      <c r="AP62" s="81">
        <f>AP63+AP64</f>
        <v>335</v>
      </c>
      <c r="AQ62" s="81">
        <f>AQ63+AQ64</f>
        <v>0</v>
      </c>
      <c r="AR62" s="82"/>
      <c r="AS62" s="55"/>
      <c r="AT62" s="55"/>
      <c r="AU62" s="55"/>
      <c r="AV62" s="9"/>
    </row>
    <row r="63" spans="1:48" ht="75" customHeight="1">
      <c r="A63" s="305"/>
      <c r="B63" s="301"/>
      <c r="C63" s="301"/>
      <c r="D63" s="63" t="s">
        <v>19</v>
      </c>
      <c r="E63" s="84">
        <f t="shared" ref="E63:E64" si="13">I63+L63+O63+R63+U63+X63+AA63+AD63+AG63+AJ63+AM63+AP63</f>
        <v>285</v>
      </c>
      <c r="F63" s="84">
        <f>J63+M63+P63+S63+V63+Y63+AB63+AE63+AH63+AK63+AN63+AQ63</f>
        <v>0</v>
      </c>
      <c r="G63" s="85"/>
      <c r="H63" s="84"/>
      <c r="I63" s="86"/>
      <c r="J63" s="86"/>
      <c r="K63" s="65"/>
      <c r="L63" s="87"/>
      <c r="M63" s="87"/>
      <c r="N63" s="67"/>
      <c r="O63" s="86"/>
      <c r="P63" s="101"/>
      <c r="Q63" s="65"/>
      <c r="R63" s="87"/>
      <c r="S63" s="87"/>
      <c r="T63" s="67"/>
      <c r="U63" s="86"/>
      <c r="V63" s="86"/>
      <c r="W63" s="65"/>
      <c r="X63" s="87"/>
      <c r="Y63" s="87"/>
      <c r="Z63" s="67"/>
      <c r="AA63" s="86"/>
      <c r="AB63" s="86"/>
      <c r="AC63" s="65"/>
      <c r="AD63" s="87"/>
      <c r="AE63" s="87"/>
      <c r="AF63" s="67"/>
      <c r="AG63" s="86"/>
      <c r="AH63" s="86"/>
      <c r="AI63" s="65"/>
      <c r="AJ63" s="87"/>
      <c r="AK63" s="87"/>
      <c r="AL63" s="67"/>
      <c r="AM63" s="86"/>
      <c r="AN63" s="86"/>
      <c r="AO63" s="65"/>
      <c r="AP63" s="87">
        <v>285</v>
      </c>
      <c r="AQ63" s="87"/>
      <c r="AR63" s="67"/>
      <c r="AS63" s="55"/>
      <c r="AT63" s="55"/>
      <c r="AU63" s="55"/>
      <c r="AV63" s="9"/>
    </row>
    <row r="64" spans="1:48" ht="60" customHeight="1">
      <c r="A64" s="305"/>
      <c r="B64" s="301"/>
      <c r="C64" s="301"/>
      <c r="D64" s="63" t="s">
        <v>28</v>
      </c>
      <c r="E64" s="84">
        <f t="shared" si="13"/>
        <v>50</v>
      </c>
      <c r="F64" s="84">
        <f>J64+M64+P64+S64+V64+Y64+AB64+AE64+AH64+AK64+AN64+AQ64</f>
        <v>0</v>
      </c>
      <c r="G64" s="85"/>
      <c r="H64" s="84"/>
      <c r="I64" s="86"/>
      <c r="J64" s="86"/>
      <c r="K64" s="65"/>
      <c r="L64" s="87"/>
      <c r="M64" s="87"/>
      <c r="N64" s="67"/>
      <c r="O64" s="86"/>
      <c r="P64" s="101"/>
      <c r="Q64" s="65"/>
      <c r="R64" s="87"/>
      <c r="S64" s="87"/>
      <c r="T64" s="67"/>
      <c r="U64" s="86"/>
      <c r="V64" s="86"/>
      <c r="W64" s="65"/>
      <c r="X64" s="87"/>
      <c r="Y64" s="87"/>
      <c r="Z64" s="67"/>
      <c r="AA64" s="86"/>
      <c r="AB64" s="86"/>
      <c r="AC64" s="65"/>
      <c r="AD64" s="87"/>
      <c r="AE64" s="87"/>
      <c r="AF64" s="67"/>
      <c r="AG64" s="86"/>
      <c r="AH64" s="86"/>
      <c r="AI64" s="65"/>
      <c r="AJ64" s="87"/>
      <c r="AK64" s="87"/>
      <c r="AL64" s="67"/>
      <c r="AM64" s="86"/>
      <c r="AN64" s="86"/>
      <c r="AO64" s="65"/>
      <c r="AP64" s="87">
        <v>50</v>
      </c>
      <c r="AQ64" s="87"/>
      <c r="AR64" s="67"/>
      <c r="AS64" s="55"/>
      <c r="AT64" s="55"/>
      <c r="AU64" s="55"/>
      <c r="AV64" s="9"/>
    </row>
    <row r="65" spans="1:48" ht="54" customHeight="1">
      <c r="A65" s="304" t="s">
        <v>198</v>
      </c>
      <c r="B65" s="276" t="s">
        <v>106</v>
      </c>
      <c r="C65" s="276" t="s">
        <v>128</v>
      </c>
      <c r="D65" s="80" t="s">
        <v>17</v>
      </c>
      <c r="E65" s="92">
        <f>E66+E67</f>
        <v>1213</v>
      </c>
      <c r="F65" s="245">
        <f>F66+F67</f>
        <v>925.67900000000009</v>
      </c>
      <c r="G65" s="82"/>
      <c r="H65" s="81"/>
      <c r="I65" s="81"/>
      <c r="J65" s="81"/>
      <c r="K65" s="82"/>
      <c r="L65" s="81">
        <f>L66+L67</f>
        <v>325</v>
      </c>
      <c r="M65" s="81">
        <f>M66+M67</f>
        <v>0</v>
      </c>
      <c r="N65" s="82"/>
      <c r="O65" s="81">
        <f>O66+O67</f>
        <v>0</v>
      </c>
      <c r="P65" s="240">
        <f>P66+P67</f>
        <v>344.36200000000002</v>
      </c>
      <c r="Q65" s="82"/>
      <c r="R65" s="81">
        <f>R66+R67</f>
        <v>0</v>
      </c>
      <c r="S65" s="81">
        <f>S66+S67</f>
        <v>0</v>
      </c>
      <c r="T65" s="82"/>
      <c r="U65" s="81">
        <f>U66+U67</f>
        <v>325</v>
      </c>
      <c r="V65" s="81">
        <f>V66+V67</f>
        <v>0</v>
      </c>
      <c r="W65" s="82"/>
      <c r="X65" s="81">
        <f>X66+X67</f>
        <v>0</v>
      </c>
      <c r="Y65" s="81">
        <f>Y66+Y67</f>
        <v>0</v>
      </c>
      <c r="Z65" s="82"/>
      <c r="AA65" s="81">
        <f>AA66+AA67</f>
        <v>0</v>
      </c>
      <c r="AB65" s="240">
        <f>AB66+AB67</f>
        <v>301.94499999999999</v>
      </c>
      <c r="AC65" s="82"/>
      <c r="AD65" s="81">
        <f>AD66+AD67</f>
        <v>325</v>
      </c>
      <c r="AE65" s="81">
        <f>AE66+AE67</f>
        <v>0</v>
      </c>
      <c r="AF65" s="82"/>
      <c r="AG65" s="81">
        <f>AG66+AG67</f>
        <v>0</v>
      </c>
      <c r="AH65" s="81">
        <f>AH66+AH67</f>
        <v>279.37200000000001</v>
      </c>
      <c r="AI65" s="82"/>
      <c r="AJ65" s="81">
        <f>AJ66+AJ67</f>
        <v>0</v>
      </c>
      <c r="AK65" s="81">
        <f>AK66+AK67</f>
        <v>0</v>
      </c>
      <c r="AL65" s="82"/>
      <c r="AM65" s="81">
        <f>AM66+AM67</f>
        <v>238</v>
      </c>
      <c r="AN65" s="81">
        <f>AN66+AN67</f>
        <v>0</v>
      </c>
      <c r="AO65" s="82"/>
      <c r="AP65" s="81">
        <f>AP66+AP67</f>
        <v>0</v>
      </c>
      <c r="AQ65" s="81">
        <f>AQ66+AQ67</f>
        <v>0</v>
      </c>
      <c r="AR65" s="82"/>
      <c r="AS65" s="55"/>
      <c r="AT65" s="55"/>
      <c r="AU65" s="55"/>
      <c r="AV65" s="9"/>
    </row>
    <row r="66" spans="1:48" ht="65.25" customHeight="1">
      <c r="A66" s="305"/>
      <c r="B66" s="301"/>
      <c r="C66" s="301"/>
      <c r="D66" s="63" t="s">
        <v>19</v>
      </c>
      <c r="E66" s="84">
        <f t="shared" ref="E66:E67" si="14">I66+L66+O66+R66+U66+X66+AA66+AD66+AG66+AJ66+AM66+AP66</f>
        <v>0</v>
      </c>
      <c r="F66" s="246">
        <f>J66+M66+P66+S66+V66+Y66+AB66+AE66+AH66+AK66+AN66+AQ66</f>
        <v>0</v>
      </c>
      <c r="G66" s="85"/>
      <c r="H66" s="84"/>
      <c r="I66" s="86"/>
      <c r="J66" s="86"/>
      <c r="K66" s="65"/>
      <c r="L66" s="87"/>
      <c r="M66" s="87"/>
      <c r="N66" s="67"/>
      <c r="O66" s="86"/>
      <c r="P66" s="101"/>
      <c r="Q66" s="65"/>
      <c r="R66" s="87"/>
      <c r="S66" s="87"/>
      <c r="T66" s="67"/>
      <c r="U66" s="86"/>
      <c r="V66" s="86"/>
      <c r="W66" s="65"/>
      <c r="X66" s="87"/>
      <c r="Y66" s="87"/>
      <c r="Z66" s="67"/>
      <c r="AA66" s="86"/>
      <c r="AB66" s="101"/>
      <c r="AC66" s="65"/>
      <c r="AD66" s="87"/>
      <c r="AE66" s="87"/>
      <c r="AF66" s="67"/>
      <c r="AG66" s="86"/>
      <c r="AH66" s="86"/>
      <c r="AI66" s="65"/>
      <c r="AJ66" s="87"/>
      <c r="AK66" s="87"/>
      <c r="AL66" s="67"/>
      <c r="AM66" s="86"/>
      <c r="AN66" s="86"/>
      <c r="AO66" s="65"/>
      <c r="AP66" s="87"/>
      <c r="AQ66" s="87"/>
      <c r="AR66" s="67"/>
      <c r="AS66" s="55"/>
      <c r="AT66" s="55"/>
      <c r="AU66" s="55"/>
      <c r="AV66" s="9"/>
    </row>
    <row r="67" spans="1:48" ht="81.75" customHeight="1">
      <c r="A67" s="305"/>
      <c r="B67" s="301"/>
      <c r="C67" s="301"/>
      <c r="D67" s="63" t="s">
        <v>28</v>
      </c>
      <c r="E67" s="84">
        <f t="shared" si="14"/>
        <v>1213</v>
      </c>
      <c r="F67" s="246">
        <f>J67+M67+P67+S67+V67+Y67+AB67+AE67+AH67+AK67+AN67+AQ67</f>
        <v>925.67900000000009</v>
      </c>
      <c r="G67" s="85"/>
      <c r="H67" s="84"/>
      <c r="I67" s="86"/>
      <c r="J67" s="86"/>
      <c r="K67" s="65"/>
      <c r="L67" s="87">
        <v>325</v>
      </c>
      <c r="M67" s="87"/>
      <c r="N67" s="67"/>
      <c r="O67" s="86"/>
      <c r="P67" s="101">
        <v>344.36200000000002</v>
      </c>
      <c r="Q67" s="65"/>
      <c r="R67" s="87"/>
      <c r="S67" s="87"/>
      <c r="T67" s="67"/>
      <c r="U67" s="86">
        <v>325</v>
      </c>
      <c r="V67" s="86"/>
      <c r="W67" s="65"/>
      <c r="X67" s="87"/>
      <c r="Y67" s="93"/>
      <c r="Z67" s="67"/>
      <c r="AA67" s="86"/>
      <c r="AB67" s="101">
        <v>301.94499999999999</v>
      </c>
      <c r="AC67" s="65"/>
      <c r="AD67" s="87">
        <v>325</v>
      </c>
      <c r="AE67" s="87"/>
      <c r="AF67" s="67"/>
      <c r="AG67" s="86"/>
      <c r="AH67" s="86">
        <v>279.37200000000001</v>
      </c>
      <c r="AI67" s="65"/>
      <c r="AJ67" s="87"/>
      <c r="AK67" s="87"/>
      <c r="AL67" s="67"/>
      <c r="AM67" s="86">
        <v>238</v>
      </c>
      <c r="AN67" s="86"/>
      <c r="AO67" s="65"/>
      <c r="AP67" s="87"/>
      <c r="AQ67" s="87"/>
      <c r="AR67" s="67"/>
      <c r="AS67" s="55"/>
      <c r="AT67" s="55"/>
      <c r="AU67" s="55"/>
      <c r="AV67" s="9"/>
    </row>
    <row r="68" spans="1:48" ht="53.25" customHeight="1">
      <c r="A68" s="304" t="s">
        <v>199</v>
      </c>
      <c r="B68" s="276" t="s">
        <v>200</v>
      </c>
      <c r="C68" s="276" t="s">
        <v>128</v>
      </c>
      <c r="D68" s="80" t="s">
        <v>17</v>
      </c>
      <c r="E68" s="92">
        <f>E69+E70</f>
        <v>150</v>
      </c>
      <c r="F68" s="245">
        <f>F69+F70</f>
        <v>90.563999999999993</v>
      </c>
      <c r="G68" s="82"/>
      <c r="H68" s="81"/>
      <c r="I68" s="81"/>
      <c r="J68" s="81"/>
      <c r="K68" s="82"/>
      <c r="L68" s="81">
        <f>L69+L70</f>
        <v>45</v>
      </c>
      <c r="M68" s="81">
        <f>M69+M70</f>
        <v>0</v>
      </c>
      <c r="N68" s="82"/>
      <c r="O68" s="81">
        <f>O69+O70</f>
        <v>0</v>
      </c>
      <c r="P68" s="240">
        <f>P69+P70</f>
        <v>35.674999999999997</v>
      </c>
      <c r="Q68" s="82"/>
      <c r="R68" s="81">
        <f>R69+R70</f>
        <v>0</v>
      </c>
      <c r="S68" s="81">
        <f>S69+S70</f>
        <v>0</v>
      </c>
      <c r="T68" s="82"/>
      <c r="U68" s="81">
        <f>U69+U70</f>
        <v>30</v>
      </c>
      <c r="V68" s="81">
        <f>V69+V70</f>
        <v>0</v>
      </c>
      <c r="W68" s="82"/>
      <c r="X68" s="81">
        <f>X69+X70</f>
        <v>0</v>
      </c>
      <c r="Y68" s="81">
        <f>Y69+Y70</f>
        <v>0</v>
      </c>
      <c r="Z68" s="82"/>
      <c r="AA68" s="81">
        <f>AA69+AA70</f>
        <v>0</v>
      </c>
      <c r="AB68" s="240">
        <f>AB69+AB70</f>
        <v>34.881999999999998</v>
      </c>
      <c r="AC68" s="82"/>
      <c r="AD68" s="81">
        <f>AD69+AD70</f>
        <v>30</v>
      </c>
      <c r="AE68" s="81">
        <f>AE69+AE70</f>
        <v>0</v>
      </c>
      <c r="AF68" s="82"/>
      <c r="AG68" s="81">
        <f>AG69+AG70</f>
        <v>0</v>
      </c>
      <c r="AH68" s="81">
        <f>AH69+AH70</f>
        <v>20.007000000000001</v>
      </c>
      <c r="AI68" s="82"/>
      <c r="AJ68" s="81">
        <f>AJ69+AJ70</f>
        <v>0</v>
      </c>
      <c r="AK68" s="81">
        <f>AK69+AK70</f>
        <v>0</v>
      </c>
      <c r="AL68" s="82"/>
      <c r="AM68" s="81">
        <f>AM69+AM70</f>
        <v>45</v>
      </c>
      <c r="AN68" s="81">
        <f>AN69+AN70</f>
        <v>0</v>
      </c>
      <c r="AO68" s="82"/>
      <c r="AP68" s="81">
        <f>AP69+AP70</f>
        <v>0</v>
      </c>
      <c r="AQ68" s="81">
        <f>AQ69+AQ70</f>
        <v>0</v>
      </c>
      <c r="AR68" s="82"/>
      <c r="AS68" s="55"/>
      <c r="AT68" s="55"/>
      <c r="AU68" s="55"/>
      <c r="AV68" s="9"/>
    </row>
    <row r="69" spans="1:48" ht="100.5" customHeight="1">
      <c r="A69" s="305"/>
      <c r="B69" s="301"/>
      <c r="C69" s="301"/>
      <c r="D69" s="63" t="s">
        <v>19</v>
      </c>
      <c r="E69" s="84">
        <f t="shared" ref="E69:E70" si="15">I69+L69+O69+R69+U69+X69+AA69+AD69+AG69+AJ69+AM69+AP69</f>
        <v>0</v>
      </c>
      <c r="F69" s="246">
        <f>J69+M69+P69+S69+V69+Y69+AB69+AE69+AH69+AK69+AN69+AQ69</f>
        <v>0</v>
      </c>
      <c r="G69" s="85"/>
      <c r="H69" s="84"/>
      <c r="I69" s="86"/>
      <c r="J69" s="86"/>
      <c r="K69" s="65"/>
      <c r="L69" s="87"/>
      <c r="M69" s="87"/>
      <c r="N69" s="67"/>
      <c r="O69" s="86"/>
      <c r="P69" s="101"/>
      <c r="Q69" s="65"/>
      <c r="R69" s="87"/>
      <c r="S69" s="87"/>
      <c r="T69" s="67"/>
      <c r="U69" s="86"/>
      <c r="V69" s="86"/>
      <c r="W69" s="65"/>
      <c r="X69" s="87"/>
      <c r="Y69" s="87"/>
      <c r="Z69" s="67"/>
      <c r="AA69" s="86"/>
      <c r="AB69" s="101"/>
      <c r="AC69" s="65"/>
      <c r="AD69" s="87"/>
      <c r="AE69" s="87"/>
      <c r="AF69" s="67"/>
      <c r="AG69" s="86"/>
      <c r="AH69" s="86"/>
      <c r="AI69" s="65"/>
      <c r="AJ69" s="87"/>
      <c r="AK69" s="87"/>
      <c r="AL69" s="67"/>
      <c r="AM69" s="86"/>
      <c r="AN69" s="86"/>
      <c r="AO69" s="65"/>
      <c r="AP69" s="87"/>
      <c r="AQ69" s="87"/>
      <c r="AR69" s="67"/>
      <c r="AS69" s="55"/>
      <c r="AT69" s="55"/>
      <c r="AU69" s="55"/>
      <c r="AV69" s="9"/>
    </row>
    <row r="70" spans="1:48" ht="76.5" customHeight="1">
      <c r="A70" s="305"/>
      <c r="B70" s="301"/>
      <c r="C70" s="301"/>
      <c r="D70" s="63" t="s">
        <v>28</v>
      </c>
      <c r="E70" s="84">
        <f t="shared" si="15"/>
        <v>150</v>
      </c>
      <c r="F70" s="246">
        <f>J70+M70+P70+S70+V70+Y70+AB70+AE70+AH70+AK70+AN70+AQ70</f>
        <v>90.563999999999993</v>
      </c>
      <c r="G70" s="85"/>
      <c r="H70" s="84"/>
      <c r="I70" s="86"/>
      <c r="J70" s="86"/>
      <c r="K70" s="65"/>
      <c r="L70" s="87">
        <v>45</v>
      </c>
      <c r="M70" s="87"/>
      <c r="N70" s="67"/>
      <c r="O70" s="86"/>
      <c r="P70" s="101">
        <v>35.674999999999997</v>
      </c>
      <c r="Q70" s="65"/>
      <c r="R70" s="87"/>
      <c r="S70" s="87"/>
      <c r="T70" s="67"/>
      <c r="U70" s="86">
        <v>30</v>
      </c>
      <c r="V70" s="86"/>
      <c r="W70" s="65"/>
      <c r="X70" s="87"/>
      <c r="Y70" s="93"/>
      <c r="Z70" s="67"/>
      <c r="AA70" s="86"/>
      <c r="AB70" s="101">
        <v>34.881999999999998</v>
      </c>
      <c r="AC70" s="65"/>
      <c r="AD70" s="87">
        <v>30</v>
      </c>
      <c r="AE70" s="87"/>
      <c r="AF70" s="67"/>
      <c r="AG70" s="86"/>
      <c r="AH70" s="86">
        <v>20.007000000000001</v>
      </c>
      <c r="AI70" s="65"/>
      <c r="AJ70" s="87"/>
      <c r="AK70" s="87"/>
      <c r="AL70" s="67"/>
      <c r="AM70" s="86">
        <v>45</v>
      </c>
      <c r="AN70" s="86"/>
      <c r="AO70" s="65"/>
      <c r="AP70" s="87"/>
      <c r="AQ70" s="87"/>
      <c r="AR70" s="67"/>
      <c r="AS70" s="55"/>
      <c r="AT70" s="55"/>
      <c r="AU70" s="55"/>
      <c r="AV70" s="9"/>
    </row>
    <row r="71" spans="1:48" ht="74.25" customHeight="1">
      <c r="A71" s="304" t="s">
        <v>201</v>
      </c>
      <c r="B71" s="276" t="s">
        <v>107</v>
      </c>
      <c r="C71" s="276" t="s">
        <v>128</v>
      </c>
      <c r="D71" s="80" t="s">
        <v>17</v>
      </c>
      <c r="E71" s="92">
        <f>E72+E73</f>
        <v>800</v>
      </c>
      <c r="F71" s="245">
        <f>F72+F73</f>
        <v>556.82600000000002</v>
      </c>
      <c r="G71" s="82"/>
      <c r="H71" s="81"/>
      <c r="I71" s="81"/>
      <c r="J71" s="81"/>
      <c r="K71" s="82"/>
      <c r="L71" s="81">
        <f>L72+L73</f>
        <v>200</v>
      </c>
      <c r="M71" s="81">
        <f>M72+M73</f>
        <v>0</v>
      </c>
      <c r="N71" s="82"/>
      <c r="O71" s="81">
        <f>O72+O73</f>
        <v>0</v>
      </c>
      <c r="P71" s="240">
        <f>P72+P73</f>
        <v>208.77799999999999</v>
      </c>
      <c r="Q71" s="82"/>
      <c r="R71" s="81">
        <f>R72+R73</f>
        <v>0</v>
      </c>
      <c r="S71" s="81">
        <f>S72+S73</f>
        <v>0</v>
      </c>
      <c r="T71" s="82"/>
      <c r="U71" s="81">
        <f>U72+U73</f>
        <v>200</v>
      </c>
      <c r="V71" s="81">
        <f>V72+V73</f>
        <v>0</v>
      </c>
      <c r="W71" s="82"/>
      <c r="X71" s="81">
        <f>X72+X73</f>
        <v>0</v>
      </c>
      <c r="Y71" s="81">
        <f>Y72+Y73</f>
        <v>0</v>
      </c>
      <c r="Z71" s="82"/>
      <c r="AA71" s="81">
        <f>AA72+AA73</f>
        <v>0</v>
      </c>
      <c r="AB71" s="240">
        <f>AB72+AB73</f>
        <v>199.977</v>
      </c>
      <c r="AC71" s="82"/>
      <c r="AD71" s="81">
        <f>AD72+AD73</f>
        <v>200</v>
      </c>
      <c r="AE71" s="81">
        <f>AE72+AE73</f>
        <v>0</v>
      </c>
      <c r="AF71" s="82"/>
      <c r="AG71" s="81">
        <f>AG72+AG73</f>
        <v>0</v>
      </c>
      <c r="AH71" s="81">
        <f>AH72+AH73</f>
        <v>148.071</v>
      </c>
      <c r="AI71" s="82"/>
      <c r="AJ71" s="81">
        <f>AJ72+AJ73</f>
        <v>0</v>
      </c>
      <c r="AK71" s="81">
        <f>AK72+AK73</f>
        <v>0</v>
      </c>
      <c r="AL71" s="82"/>
      <c r="AM71" s="81">
        <f>AM72+AM73</f>
        <v>200</v>
      </c>
      <c r="AN71" s="81">
        <f>AN72+AN73</f>
        <v>0</v>
      </c>
      <c r="AO71" s="82"/>
      <c r="AP71" s="81">
        <f>AP72+AP73</f>
        <v>0</v>
      </c>
      <c r="AQ71" s="81">
        <f>AQ72+AQ73</f>
        <v>0</v>
      </c>
      <c r="AR71" s="82"/>
      <c r="AS71" s="55"/>
      <c r="AT71" s="55"/>
      <c r="AU71" s="55"/>
      <c r="AV71" s="9"/>
    </row>
    <row r="72" spans="1:48" ht="105.75" customHeight="1">
      <c r="A72" s="305"/>
      <c r="B72" s="301"/>
      <c r="C72" s="301"/>
      <c r="D72" s="63" t="s">
        <v>19</v>
      </c>
      <c r="E72" s="84">
        <f t="shared" ref="E72:E73" si="16">I72+L72+O72+R72+U72+X72+AA72+AD72+AG72+AJ72+AM72+AP72</f>
        <v>0</v>
      </c>
      <c r="F72" s="246">
        <f>J72+M72+P72+S72+V72+Y72+AB72+AE72+AH72+AK72+AN72+AQ72</f>
        <v>0</v>
      </c>
      <c r="G72" s="85"/>
      <c r="H72" s="84"/>
      <c r="I72" s="86"/>
      <c r="J72" s="86"/>
      <c r="K72" s="65"/>
      <c r="L72" s="87"/>
      <c r="M72" s="87"/>
      <c r="N72" s="67"/>
      <c r="O72" s="86"/>
      <c r="P72" s="101"/>
      <c r="Q72" s="65"/>
      <c r="R72" s="87"/>
      <c r="S72" s="87"/>
      <c r="T72" s="67"/>
      <c r="U72" s="86"/>
      <c r="V72" s="86"/>
      <c r="W72" s="65"/>
      <c r="X72" s="87"/>
      <c r="Y72" s="87"/>
      <c r="Z72" s="67"/>
      <c r="AA72" s="86"/>
      <c r="AB72" s="101"/>
      <c r="AC72" s="65"/>
      <c r="AD72" s="87"/>
      <c r="AE72" s="87"/>
      <c r="AF72" s="67"/>
      <c r="AG72" s="86"/>
      <c r="AH72" s="86"/>
      <c r="AI72" s="65"/>
      <c r="AJ72" s="87"/>
      <c r="AK72" s="87"/>
      <c r="AL72" s="67"/>
      <c r="AM72" s="86"/>
      <c r="AN72" s="86"/>
      <c r="AO72" s="65"/>
      <c r="AP72" s="87"/>
      <c r="AQ72" s="87"/>
      <c r="AR72" s="67"/>
      <c r="AS72" s="55"/>
      <c r="AT72" s="55"/>
      <c r="AU72" s="55"/>
      <c r="AV72" s="9"/>
    </row>
    <row r="73" spans="1:48" ht="92.25" customHeight="1">
      <c r="A73" s="305"/>
      <c r="B73" s="301"/>
      <c r="C73" s="301"/>
      <c r="D73" s="63" t="s">
        <v>28</v>
      </c>
      <c r="E73" s="84">
        <f t="shared" si="16"/>
        <v>800</v>
      </c>
      <c r="F73" s="246">
        <f>J73+M73+P73+S73+V73+Y73+AB73+AE73+AH73+AK73+AN73+AQ73</f>
        <v>556.82600000000002</v>
      </c>
      <c r="G73" s="85"/>
      <c r="H73" s="84"/>
      <c r="I73" s="86"/>
      <c r="J73" s="86"/>
      <c r="K73" s="65"/>
      <c r="L73" s="87">
        <v>200</v>
      </c>
      <c r="M73" s="87"/>
      <c r="N73" s="67"/>
      <c r="O73" s="86"/>
      <c r="P73" s="101">
        <v>208.77799999999999</v>
      </c>
      <c r="Q73" s="65"/>
      <c r="R73" s="87"/>
      <c r="S73" s="93"/>
      <c r="T73" s="67"/>
      <c r="U73" s="86">
        <v>200</v>
      </c>
      <c r="V73" s="86"/>
      <c r="W73" s="65"/>
      <c r="X73" s="87"/>
      <c r="Y73" s="93"/>
      <c r="Z73" s="67"/>
      <c r="AA73" s="86"/>
      <c r="AB73" s="101">
        <v>199.977</v>
      </c>
      <c r="AC73" s="65"/>
      <c r="AD73" s="87">
        <v>200</v>
      </c>
      <c r="AE73" s="87"/>
      <c r="AF73" s="67"/>
      <c r="AG73" s="86"/>
      <c r="AH73" s="101">
        <v>148.071</v>
      </c>
      <c r="AI73" s="65"/>
      <c r="AJ73" s="87"/>
      <c r="AK73" s="87"/>
      <c r="AL73" s="67"/>
      <c r="AM73" s="101">
        <v>200</v>
      </c>
      <c r="AN73" s="86"/>
      <c r="AO73" s="65"/>
      <c r="AP73" s="87"/>
      <c r="AQ73" s="93"/>
      <c r="AR73" s="67"/>
      <c r="AS73" s="55"/>
      <c r="AT73" s="55"/>
      <c r="AU73" s="55"/>
      <c r="AV73" s="9"/>
    </row>
    <row r="74" spans="1:48" ht="70.5" customHeight="1">
      <c r="A74" s="304" t="s">
        <v>202</v>
      </c>
      <c r="B74" s="276" t="s">
        <v>108</v>
      </c>
      <c r="C74" s="276" t="s">
        <v>128</v>
      </c>
      <c r="D74" s="80" t="s">
        <v>17</v>
      </c>
      <c r="E74" s="92">
        <f>E75+E76</f>
        <v>20</v>
      </c>
      <c r="F74" s="92">
        <f>F75+F76</f>
        <v>0</v>
      </c>
      <c r="G74" s="82"/>
      <c r="H74" s="81"/>
      <c r="I74" s="81"/>
      <c r="J74" s="81"/>
      <c r="K74" s="82"/>
      <c r="L74" s="81">
        <f>L75+L76</f>
        <v>0</v>
      </c>
      <c r="M74" s="81">
        <f>M75+M76</f>
        <v>0</v>
      </c>
      <c r="N74" s="82"/>
      <c r="O74" s="81">
        <f>O75+O76</f>
        <v>0</v>
      </c>
      <c r="P74" s="240">
        <f>P75+P76</f>
        <v>0</v>
      </c>
      <c r="Q74" s="82"/>
      <c r="R74" s="81">
        <f>R75+R76</f>
        <v>0</v>
      </c>
      <c r="S74" s="81">
        <f>S75+S76</f>
        <v>0</v>
      </c>
      <c r="T74" s="82"/>
      <c r="U74" s="81">
        <f>U75+U76</f>
        <v>0</v>
      </c>
      <c r="V74" s="81">
        <f>V75+V76</f>
        <v>0</v>
      </c>
      <c r="W74" s="82"/>
      <c r="X74" s="81">
        <f>X75+X76</f>
        <v>0</v>
      </c>
      <c r="Y74" s="81">
        <f>Y75+Y76</f>
        <v>0</v>
      </c>
      <c r="Z74" s="82"/>
      <c r="AA74" s="81">
        <f>AA75+AA76</f>
        <v>0</v>
      </c>
      <c r="AB74" s="81">
        <f>AB75+AB76</f>
        <v>0</v>
      </c>
      <c r="AC74" s="82"/>
      <c r="AD74" s="81">
        <f>AD75+AD76</f>
        <v>0</v>
      </c>
      <c r="AE74" s="81">
        <f>AE75+AE76</f>
        <v>0</v>
      </c>
      <c r="AF74" s="82"/>
      <c r="AG74" s="81">
        <f>AG75+AG76</f>
        <v>0</v>
      </c>
      <c r="AH74" s="81">
        <f>AH75+AH76</f>
        <v>0</v>
      </c>
      <c r="AI74" s="82"/>
      <c r="AJ74" s="81">
        <f>AJ75+AJ76</f>
        <v>0</v>
      </c>
      <c r="AK74" s="81">
        <f>AK75+AK76</f>
        <v>0</v>
      </c>
      <c r="AL74" s="82"/>
      <c r="AM74" s="81">
        <f>AM75+AM76</f>
        <v>0</v>
      </c>
      <c r="AN74" s="81">
        <f>AN75+AN76</f>
        <v>0</v>
      </c>
      <c r="AO74" s="82"/>
      <c r="AP74" s="81">
        <f>AP75+AP76</f>
        <v>20</v>
      </c>
      <c r="AQ74" s="81">
        <f>AQ75+AQ76</f>
        <v>0</v>
      </c>
      <c r="AR74" s="82"/>
      <c r="AS74" s="55"/>
      <c r="AT74" s="55"/>
      <c r="AU74" s="55"/>
      <c r="AV74" s="9"/>
    </row>
    <row r="75" spans="1:48" ht="99" customHeight="1">
      <c r="A75" s="305"/>
      <c r="B75" s="301"/>
      <c r="C75" s="301"/>
      <c r="D75" s="63" t="s">
        <v>19</v>
      </c>
      <c r="E75" s="84">
        <f t="shared" ref="E75:E76" si="17">I75+L75+O75+R75+U75+X75+AA75+AD75+AG75+AJ75+AM75+AP75</f>
        <v>0</v>
      </c>
      <c r="F75" s="84">
        <f>J75+M75+P75+S75+V75+Y75+AB75+AE75+AH75+AK75+AN75+AQ75</f>
        <v>0</v>
      </c>
      <c r="G75" s="85"/>
      <c r="H75" s="84"/>
      <c r="I75" s="86"/>
      <c r="J75" s="86"/>
      <c r="K75" s="65"/>
      <c r="L75" s="87"/>
      <c r="M75" s="87"/>
      <c r="N75" s="67"/>
      <c r="O75" s="86"/>
      <c r="P75" s="101"/>
      <c r="Q75" s="65"/>
      <c r="R75" s="87"/>
      <c r="S75" s="87"/>
      <c r="T75" s="67"/>
      <c r="U75" s="86"/>
      <c r="V75" s="86"/>
      <c r="W75" s="65"/>
      <c r="X75" s="87"/>
      <c r="Y75" s="87"/>
      <c r="Z75" s="67"/>
      <c r="AA75" s="86"/>
      <c r="AB75" s="86"/>
      <c r="AC75" s="65"/>
      <c r="AD75" s="87"/>
      <c r="AE75" s="87"/>
      <c r="AF75" s="67"/>
      <c r="AG75" s="86"/>
      <c r="AH75" s="86"/>
      <c r="AI75" s="65"/>
      <c r="AJ75" s="87"/>
      <c r="AK75" s="87"/>
      <c r="AL75" s="67"/>
      <c r="AM75" s="86"/>
      <c r="AN75" s="86"/>
      <c r="AO75" s="65"/>
      <c r="AP75" s="87"/>
      <c r="AQ75" s="87"/>
      <c r="AR75" s="67"/>
      <c r="AS75" s="55"/>
      <c r="AT75" s="55"/>
      <c r="AU75" s="55"/>
      <c r="AV75" s="9"/>
    </row>
    <row r="76" spans="1:48" ht="89.25" customHeight="1">
      <c r="A76" s="305"/>
      <c r="B76" s="301"/>
      <c r="C76" s="301"/>
      <c r="D76" s="63" t="s">
        <v>28</v>
      </c>
      <c r="E76" s="84">
        <f t="shared" si="17"/>
        <v>20</v>
      </c>
      <c r="F76" s="84">
        <f>J76+M76+P76+S76+V76+Y76+AB76+AE76+AH76+AK76+AN76+AQ76</f>
        <v>0</v>
      </c>
      <c r="G76" s="85"/>
      <c r="H76" s="84"/>
      <c r="I76" s="86"/>
      <c r="J76" s="86"/>
      <c r="K76" s="65"/>
      <c r="L76" s="87"/>
      <c r="M76" s="87"/>
      <c r="N76" s="67"/>
      <c r="O76" s="86"/>
      <c r="P76" s="101"/>
      <c r="Q76" s="65"/>
      <c r="R76" s="87"/>
      <c r="S76" s="87"/>
      <c r="T76" s="67"/>
      <c r="U76" s="86"/>
      <c r="V76" s="86"/>
      <c r="W76" s="65"/>
      <c r="X76" s="87"/>
      <c r="Y76" s="87"/>
      <c r="Z76" s="67"/>
      <c r="AA76" s="86"/>
      <c r="AB76" s="86"/>
      <c r="AC76" s="65"/>
      <c r="AD76" s="87"/>
      <c r="AE76" s="87"/>
      <c r="AF76" s="67"/>
      <c r="AG76" s="86"/>
      <c r="AH76" s="86"/>
      <c r="AI76" s="65"/>
      <c r="AJ76" s="87"/>
      <c r="AK76" s="87"/>
      <c r="AL76" s="67"/>
      <c r="AM76" s="86"/>
      <c r="AN76" s="86"/>
      <c r="AO76" s="65"/>
      <c r="AP76" s="87">
        <v>20</v>
      </c>
      <c r="AQ76" s="87"/>
      <c r="AR76" s="67"/>
      <c r="AS76" s="55"/>
      <c r="AT76" s="55"/>
      <c r="AU76" s="55"/>
      <c r="AV76" s="9"/>
    </row>
    <row r="77" spans="1:48" ht="54" hidden="1" customHeight="1">
      <c r="A77" s="304" t="s">
        <v>203</v>
      </c>
      <c r="B77" s="276" t="s">
        <v>204</v>
      </c>
      <c r="C77" s="276" t="s">
        <v>128</v>
      </c>
      <c r="D77" s="80" t="s">
        <v>17</v>
      </c>
      <c r="E77" s="81"/>
      <c r="F77" s="81"/>
      <c r="G77" s="82"/>
      <c r="H77" s="81"/>
      <c r="I77" s="81"/>
      <c r="J77" s="81"/>
      <c r="K77" s="82"/>
      <c r="L77" s="81"/>
      <c r="M77" s="81"/>
      <c r="N77" s="82"/>
      <c r="O77" s="81"/>
      <c r="P77" s="240"/>
      <c r="Q77" s="82"/>
      <c r="R77" s="81"/>
      <c r="S77" s="81"/>
      <c r="T77" s="82"/>
      <c r="U77" s="81"/>
      <c r="V77" s="81"/>
      <c r="W77" s="82"/>
      <c r="X77" s="81"/>
      <c r="Y77" s="81"/>
      <c r="Z77" s="82"/>
      <c r="AA77" s="81"/>
      <c r="AB77" s="81"/>
      <c r="AC77" s="82"/>
      <c r="AD77" s="81"/>
      <c r="AE77" s="81"/>
      <c r="AF77" s="82"/>
      <c r="AG77" s="81"/>
      <c r="AH77" s="81"/>
      <c r="AI77" s="82"/>
      <c r="AJ77" s="81"/>
      <c r="AK77" s="81"/>
      <c r="AL77" s="82"/>
      <c r="AM77" s="81"/>
      <c r="AN77" s="81"/>
      <c r="AO77" s="82"/>
      <c r="AP77" s="81"/>
      <c r="AQ77" s="81"/>
      <c r="AR77" s="82"/>
      <c r="AS77" s="55"/>
      <c r="AT77" s="55"/>
      <c r="AU77" s="55"/>
      <c r="AV77" s="9"/>
    </row>
    <row r="78" spans="1:48" ht="76.5" hidden="1" customHeight="1">
      <c r="A78" s="305"/>
      <c r="B78" s="301"/>
      <c r="C78" s="301"/>
      <c r="D78" s="63" t="s">
        <v>19</v>
      </c>
      <c r="E78" s="84"/>
      <c r="F78" s="84"/>
      <c r="G78" s="85"/>
      <c r="H78" s="84"/>
      <c r="I78" s="86"/>
      <c r="J78" s="86"/>
      <c r="K78" s="65"/>
      <c r="L78" s="87"/>
      <c r="M78" s="87"/>
      <c r="N78" s="67"/>
      <c r="O78" s="86"/>
      <c r="P78" s="101"/>
      <c r="Q78" s="65"/>
      <c r="R78" s="87"/>
      <c r="S78" s="87"/>
      <c r="T78" s="67"/>
      <c r="U78" s="86"/>
      <c r="V78" s="86"/>
      <c r="W78" s="65"/>
      <c r="X78" s="87"/>
      <c r="Y78" s="87"/>
      <c r="Z78" s="67"/>
      <c r="AA78" s="86"/>
      <c r="AB78" s="86"/>
      <c r="AC78" s="65"/>
      <c r="AD78" s="87"/>
      <c r="AE78" s="87"/>
      <c r="AF78" s="67"/>
      <c r="AG78" s="86"/>
      <c r="AH78" s="86"/>
      <c r="AI78" s="65"/>
      <c r="AJ78" s="87"/>
      <c r="AK78" s="87"/>
      <c r="AL78" s="67"/>
      <c r="AM78" s="86"/>
      <c r="AN78" s="86"/>
      <c r="AO78" s="65"/>
      <c r="AP78" s="87"/>
      <c r="AQ78" s="87"/>
      <c r="AR78" s="67"/>
      <c r="AS78" s="55"/>
      <c r="AT78" s="55"/>
      <c r="AU78" s="55"/>
      <c r="AV78" s="9"/>
    </row>
    <row r="79" spans="1:48" ht="108" hidden="1" customHeight="1">
      <c r="A79" s="305"/>
      <c r="B79" s="301"/>
      <c r="C79" s="301"/>
      <c r="D79" s="63" t="s">
        <v>28</v>
      </c>
      <c r="E79" s="84"/>
      <c r="F79" s="84"/>
      <c r="G79" s="85"/>
      <c r="H79" s="84"/>
      <c r="I79" s="86"/>
      <c r="J79" s="86"/>
      <c r="K79" s="65"/>
      <c r="L79" s="87"/>
      <c r="M79" s="87"/>
      <c r="N79" s="67"/>
      <c r="O79" s="86"/>
      <c r="P79" s="101"/>
      <c r="Q79" s="65"/>
      <c r="R79" s="87"/>
      <c r="S79" s="87"/>
      <c r="T79" s="67"/>
      <c r="U79" s="86"/>
      <c r="V79" s="86"/>
      <c r="W79" s="65"/>
      <c r="X79" s="87"/>
      <c r="Y79" s="87"/>
      <c r="Z79" s="67"/>
      <c r="AA79" s="86"/>
      <c r="AB79" s="86"/>
      <c r="AC79" s="65"/>
      <c r="AD79" s="87"/>
      <c r="AE79" s="87"/>
      <c r="AF79" s="67"/>
      <c r="AG79" s="86"/>
      <c r="AH79" s="86"/>
      <c r="AI79" s="65"/>
      <c r="AJ79" s="87"/>
      <c r="AK79" s="87"/>
      <c r="AL79" s="67"/>
      <c r="AM79" s="86"/>
      <c r="AN79" s="86"/>
      <c r="AO79" s="65"/>
      <c r="AP79" s="87"/>
      <c r="AQ79" s="87"/>
      <c r="AR79" s="67"/>
      <c r="AS79" s="55"/>
      <c r="AT79" s="55"/>
      <c r="AU79" s="55"/>
      <c r="AV79" s="9"/>
    </row>
    <row r="80" spans="1:48" ht="46.5" customHeight="1">
      <c r="A80" s="304" t="s">
        <v>205</v>
      </c>
      <c r="B80" s="276" t="s">
        <v>109</v>
      </c>
      <c r="C80" s="276" t="s">
        <v>128</v>
      </c>
      <c r="D80" s="80" t="s">
        <v>17</v>
      </c>
      <c r="E80" s="92">
        <f>E81+E82</f>
        <v>200</v>
      </c>
      <c r="F80" s="92">
        <f>F81+F82</f>
        <v>45.875999999999998</v>
      </c>
      <c r="G80" s="82"/>
      <c r="H80" s="81"/>
      <c r="I80" s="81"/>
      <c r="J80" s="81"/>
      <c r="K80" s="82"/>
      <c r="L80" s="81">
        <f>L81+L82</f>
        <v>20</v>
      </c>
      <c r="M80" s="81">
        <f>M81+M82</f>
        <v>0</v>
      </c>
      <c r="N80" s="82"/>
      <c r="O80" s="81">
        <f>O81+O82</f>
        <v>0</v>
      </c>
      <c r="P80" s="240">
        <f>P81+P82</f>
        <v>15.444000000000001</v>
      </c>
      <c r="Q80" s="82"/>
      <c r="R80" s="81">
        <f>R81+R82</f>
        <v>0</v>
      </c>
      <c r="S80" s="81">
        <f>S81+S82</f>
        <v>0</v>
      </c>
      <c r="T80" s="82"/>
      <c r="U80" s="81">
        <f>U81+U82</f>
        <v>0</v>
      </c>
      <c r="V80" s="81">
        <f>V81+V82</f>
        <v>0</v>
      </c>
      <c r="W80" s="82"/>
      <c r="X80" s="81">
        <f>X81+X82</f>
        <v>0</v>
      </c>
      <c r="Y80" s="81">
        <f>Y81+Y82</f>
        <v>0</v>
      </c>
      <c r="Z80" s="82"/>
      <c r="AA80" s="81">
        <f>AA81+AA82</f>
        <v>0</v>
      </c>
      <c r="AB80" s="240">
        <f>AB81+AB82</f>
        <v>30.431999999999999</v>
      </c>
      <c r="AC80" s="82"/>
      <c r="AD80" s="81">
        <f>AD81+AD82</f>
        <v>90</v>
      </c>
      <c r="AE80" s="81">
        <f>AE81+AE82</f>
        <v>0</v>
      </c>
      <c r="AF80" s="82"/>
      <c r="AG80" s="81">
        <f>AG81+AG82</f>
        <v>0</v>
      </c>
      <c r="AH80" s="81">
        <f>AH81+AH82</f>
        <v>0</v>
      </c>
      <c r="AI80" s="82"/>
      <c r="AJ80" s="81">
        <f>AJ81+AJ82</f>
        <v>0</v>
      </c>
      <c r="AK80" s="81">
        <f>AK81+AK82</f>
        <v>0</v>
      </c>
      <c r="AL80" s="82"/>
      <c r="AM80" s="81">
        <f>AM81+AM82</f>
        <v>90</v>
      </c>
      <c r="AN80" s="81">
        <f>AN81+AN82</f>
        <v>0</v>
      </c>
      <c r="AO80" s="82"/>
      <c r="AP80" s="81">
        <f>AP81+AP82</f>
        <v>0</v>
      </c>
      <c r="AQ80" s="81">
        <f>AQ81+AQ82</f>
        <v>0</v>
      </c>
      <c r="AR80" s="82"/>
      <c r="AS80" s="55"/>
      <c r="AT80" s="55"/>
      <c r="AU80" s="55"/>
      <c r="AV80" s="9"/>
    </row>
    <row r="81" spans="1:248" ht="69" customHeight="1">
      <c r="A81" s="305"/>
      <c r="B81" s="301"/>
      <c r="C81" s="301"/>
      <c r="D81" s="63" t="s">
        <v>19</v>
      </c>
      <c r="E81" s="84">
        <f t="shared" ref="E81:E82" si="18">I81+L81+O81+R81+U81+X81+AA81+AD81+AG81+AJ81+AM81+AP81</f>
        <v>0</v>
      </c>
      <c r="F81" s="84">
        <f>J81+M81+P81+S81+V81+Y81+AB81+AE81+AH81+AK81+AN81+AQ81</f>
        <v>0</v>
      </c>
      <c r="G81" s="85"/>
      <c r="H81" s="84"/>
      <c r="I81" s="86"/>
      <c r="J81" s="86"/>
      <c r="K81" s="65"/>
      <c r="L81" s="87"/>
      <c r="M81" s="87"/>
      <c r="N81" s="67"/>
      <c r="O81" s="86"/>
      <c r="P81" s="101"/>
      <c r="Q81" s="65"/>
      <c r="R81" s="87"/>
      <c r="S81" s="87"/>
      <c r="T81" s="67"/>
      <c r="U81" s="86"/>
      <c r="V81" s="86"/>
      <c r="W81" s="65"/>
      <c r="X81" s="87"/>
      <c r="Y81" s="87"/>
      <c r="Z81" s="67"/>
      <c r="AA81" s="86"/>
      <c r="AB81" s="101"/>
      <c r="AC81" s="65"/>
      <c r="AD81" s="87"/>
      <c r="AE81" s="87"/>
      <c r="AF81" s="67"/>
      <c r="AG81" s="86"/>
      <c r="AH81" s="86"/>
      <c r="AI81" s="65"/>
      <c r="AJ81" s="87"/>
      <c r="AK81" s="87"/>
      <c r="AL81" s="67"/>
      <c r="AM81" s="86"/>
      <c r="AN81" s="86"/>
      <c r="AO81" s="65"/>
      <c r="AP81" s="87"/>
      <c r="AQ81" s="93"/>
      <c r="AR81" s="67"/>
      <c r="AS81" s="55"/>
      <c r="AT81" s="55"/>
      <c r="AU81" s="55"/>
      <c r="AV81" s="9"/>
    </row>
    <row r="82" spans="1:248" ht="141" customHeight="1">
      <c r="A82" s="305"/>
      <c r="B82" s="301"/>
      <c r="C82" s="301"/>
      <c r="D82" s="63" t="s">
        <v>28</v>
      </c>
      <c r="E82" s="84">
        <f t="shared" si="18"/>
        <v>200</v>
      </c>
      <c r="F82" s="84">
        <f>J82+M82+P82+S82+V82+Y82+AB82+AE82+AH82+AK82+AN82+AQ82</f>
        <v>45.875999999999998</v>
      </c>
      <c r="G82" s="85"/>
      <c r="H82" s="84"/>
      <c r="I82" s="86"/>
      <c r="J82" s="86"/>
      <c r="K82" s="65"/>
      <c r="L82" s="87">
        <v>20</v>
      </c>
      <c r="M82" s="87"/>
      <c r="N82" s="67"/>
      <c r="O82" s="86"/>
      <c r="P82" s="101">
        <v>15.444000000000001</v>
      </c>
      <c r="Q82" s="65"/>
      <c r="R82" s="87"/>
      <c r="S82" s="87"/>
      <c r="T82" s="67"/>
      <c r="U82" s="86"/>
      <c r="V82" s="86"/>
      <c r="W82" s="65"/>
      <c r="X82" s="87"/>
      <c r="Y82" s="87"/>
      <c r="Z82" s="67"/>
      <c r="AA82" s="86"/>
      <c r="AB82" s="101">
        <v>30.431999999999999</v>
      </c>
      <c r="AC82" s="65"/>
      <c r="AD82" s="87">
        <v>90</v>
      </c>
      <c r="AE82" s="87"/>
      <c r="AF82" s="67"/>
      <c r="AG82" s="86"/>
      <c r="AH82" s="86"/>
      <c r="AI82" s="65"/>
      <c r="AJ82" s="87"/>
      <c r="AK82" s="87"/>
      <c r="AL82" s="67"/>
      <c r="AM82" s="86">
        <v>90</v>
      </c>
      <c r="AN82" s="86"/>
      <c r="AO82" s="65"/>
      <c r="AP82" s="87"/>
      <c r="AQ82" s="93"/>
      <c r="AR82" s="67"/>
      <c r="AS82" s="55"/>
      <c r="AT82" s="55"/>
      <c r="AU82" s="55"/>
      <c r="AV82" s="9"/>
    </row>
    <row r="83" spans="1:248" ht="39" customHeight="1">
      <c r="A83" s="304" t="s">
        <v>206</v>
      </c>
      <c r="B83" s="276" t="s">
        <v>110</v>
      </c>
      <c r="C83" s="276" t="s">
        <v>128</v>
      </c>
      <c r="D83" s="80" t="s">
        <v>17</v>
      </c>
      <c r="E83" s="92">
        <f>E84+E85</f>
        <v>50</v>
      </c>
      <c r="F83" s="245">
        <f>F84+F85</f>
        <v>30.715</v>
      </c>
      <c r="G83" s="82"/>
      <c r="H83" s="81"/>
      <c r="I83" s="81"/>
      <c r="J83" s="81"/>
      <c r="K83" s="82"/>
      <c r="L83" s="81">
        <f>L84+L85</f>
        <v>15</v>
      </c>
      <c r="M83" s="81"/>
      <c r="N83" s="82"/>
      <c r="O83" s="81"/>
      <c r="P83" s="240"/>
      <c r="Q83" s="82"/>
      <c r="R83" s="81"/>
      <c r="S83" s="81"/>
      <c r="T83" s="82"/>
      <c r="U83" s="81">
        <f>U84+U85</f>
        <v>10</v>
      </c>
      <c r="V83" s="81"/>
      <c r="W83" s="82"/>
      <c r="X83" s="81"/>
      <c r="Y83" s="81"/>
      <c r="Z83" s="82"/>
      <c r="AA83" s="81"/>
      <c r="AB83" s="81">
        <f>AB85</f>
        <v>9</v>
      </c>
      <c r="AC83" s="82"/>
      <c r="AD83" s="81">
        <f>AD84+AD85</f>
        <v>10</v>
      </c>
      <c r="AE83" s="81"/>
      <c r="AF83" s="82"/>
      <c r="AG83" s="81"/>
      <c r="AH83" s="81"/>
      <c r="AI83" s="82"/>
      <c r="AJ83" s="81"/>
      <c r="AK83" s="81"/>
      <c r="AL83" s="82"/>
      <c r="AM83" s="81">
        <f>AM84+AM85</f>
        <v>15</v>
      </c>
      <c r="AN83" s="81"/>
      <c r="AO83" s="82"/>
      <c r="AP83" s="81"/>
      <c r="AQ83" s="81"/>
      <c r="AR83" s="82"/>
      <c r="AS83" s="55"/>
      <c r="AT83" s="55"/>
      <c r="AU83" s="55"/>
      <c r="AV83" s="9"/>
    </row>
    <row r="84" spans="1:248" ht="71.25" customHeight="1">
      <c r="A84" s="305"/>
      <c r="B84" s="301"/>
      <c r="C84" s="301"/>
      <c r="D84" s="63" t="s">
        <v>19</v>
      </c>
      <c r="E84" s="84">
        <f t="shared" ref="E84:E85" si="19">I84+L84+O84+R84+U84+X84+AA84+AD84+AG84+AJ84+AM84+AP84</f>
        <v>0</v>
      </c>
      <c r="F84" s="246">
        <f>J84+M84+P84+S84+V84+Y84+AB84+AE84+AH84+AK84+AN84+AQ84</f>
        <v>0</v>
      </c>
      <c r="G84" s="85"/>
      <c r="H84" s="84"/>
      <c r="I84" s="86"/>
      <c r="J84" s="86"/>
      <c r="K84" s="65"/>
      <c r="L84" s="87"/>
      <c r="M84" s="87"/>
      <c r="N84" s="67"/>
      <c r="O84" s="86"/>
      <c r="P84" s="101"/>
      <c r="Q84" s="65"/>
      <c r="R84" s="87"/>
      <c r="S84" s="87"/>
      <c r="T84" s="67"/>
      <c r="U84" s="86"/>
      <c r="V84" s="86"/>
      <c r="W84" s="65"/>
      <c r="X84" s="87"/>
      <c r="Y84" s="87"/>
      <c r="Z84" s="67"/>
      <c r="AA84" s="86"/>
      <c r="AB84" s="86"/>
      <c r="AC84" s="65"/>
      <c r="AD84" s="87"/>
      <c r="AE84" s="87"/>
      <c r="AF84" s="67"/>
      <c r="AG84" s="86"/>
      <c r="AH84" s="86"/>
      <c r="AI84" s="65"/>
      <c r="AJ84" s="87"/>
      <c r="AK84" s="87"/>
      <c r="AL84" s="67"/>
      <c r="AM84" s="86"/>
      <c r="AN84" s="86"/>
      <c r="AO84" s="65"/>
      <c r="AP84" s="87"/>
      <c r="AQ84" s="87"/>
      <c r="AR84" s="67"/>
      <c r="AS84" s="55"/>
      <c r="AT84" s="55"/>
      <c r="AU84" s="55"/>
      <c r="AV84" s="9"/>
    </row>
    <row r="85" spans="1:248" ht="102" customHeight="1">
      <c r="A85" s="305"/>
      <c r="B85" s="301"/>
      <c r="C85" s="301"/>
      <c r="D85" s="63" t="s">
        <v>28</v>
      </c>
      <c r="E85" s="84">
        <f t="shared" si="19"/>
        <v>50</v>
      </c>
      <c r="F85" s="246">
        <f>J85+M85+P85+S85+V85+Y85+AB85+AE85+AH85+AK85+AN85+AQ85</f>
        <v>30.715</v>
      </c>
      <c r="G85" s="85"/>
      <c r="H85" s="84"/>
      <c r="I85" s="86"/>
      <c r="J85" s="86"/>
      <c r="K85" s="65"/>
      <c r="L85" s="87">
        <v>15</v>
      </c>
      <c r="M85" s="87"/>
      <c r="N85" s="67"/>
      <c r="O85" s="86"/>
      <c r="P85" s="101">
        <v>14</v>
      </c>
      <c r="Q85" s="65"/>
      <c r="R85" s="87"/>
      <c r="S85" s="87"/>
      <c r="T85" s="67"/>
      <c r="U85" s="86">
        <v>10</v>
      </c>
      <c r="V85" s="86"/>
      <c r="W85" s="65"/>
      <c r="X85" s="87"/>
      <c r="Y85" s="87"/>
      <c r="Z85" s="67"/>
      <c r="AA85" s="86"/>
      <c r="AB85" s="86">
        <v>9</v>
      </c>
      <c r="AC85" s="65"/>
      <c r="AD85" s="87">
        <v>10</v>
      </c>
      <c r="AE85" s="87"/>
      <c r="AF85" s="67"/>
      <c r="AG85" s="86"/>
      <c r="AH85" s="86">
        <v>7.7149999999999999</v>
      </c>
      <c r="AI85" s="65"/>
      <c r="AJ85" s="87"/>
      <c r="AK85" s="87"/>
      <c r="AL85" s="67"/>
      <c r="AM85" s="86">
        <v>15</v>
      </c>
      <c r="AN85" s="86"/>
      <c r="AO85" s="65"/>
      <c r="AP85" s="87"/>
      <c r="AQ85" s="87"/>
      <c r="AR85" s="67"/>
      <c r="AS85" s="55"/>
      <c r="AT85" s="55"/>
      <c r="AU85" s="55"/>
      <c r="AV85" s="9"/>
    </row>
    <row r="86" spans="1:248" ht="72.75" customHeight="1">
      <c r="A86" s="318" t="s">
        <v>207</v>
      </c>
      <c r="B86" s="319"/>
      <c r="C86" s="319"/>
      <c r="D86" s="80" t="s">
        <v>17</v>
      </c>
      <c r="E86" s="81">
        <f>E87+E88</f>
        <v>7625</v>
      </c>
      <c r="F86" s="240">
        <f>F87+F88</f>
        <v>2574.2740000000003</v>
      </c>
      <c r="G86" s="91">
        <f t="shared" ref="G86:G91" si="20">F86/E86*100</f>
        <v>33.760970491803285</v>
      </c>
      <c r="H86" s="81"/>
      <c r="I86" s="81">
        <f>I88+I87</f>
        <v>0</v>
      </c>
      <c r="J86" s="81">
        <f>J88+J87</f>
        <v>0</v>
      </c>
      <c r="K86" s="82"/>
      <c r="L86" s="81">
        <f>L88+L87</f>
        <v>755</v>
      </c>
      <c r="M86" s="81">
        <f>M88+M87</f>
        <v>0</v>
      </c>
      <c r="N86" s="82"/>
      <c r="O86" s="81">
        <f>O88+O87</f>
        <v>455</v>
      </c>
      <c r="P86" s="240">
        <f>P88+P87</f>
        <v>652.78200000000004</v>
      </c>
      <c r="Q86" s="82"/>
      <c r="R86" s="81">
        <f>R88+R87</f>
        <v>0</v>
      </c>
      <c r="S86" s="240">
        <f>S88+S87</f>
        <v>418.82900000000001</v>
      </c>
      <c r="T86" s="82"/>
      <c r="U86" s="81">
        <f>U88+U87</f>
        <v>1529.4</v>
      </c>
      <c r="V86" s="81">
        <f>V88+V87</f>
        <v>0</v>
      </c>
      <c r="W86" s="82"/>
      <c r="X86" s="81">
        <f>X88+X87</f>
        <v>0</v>
      </c>
      <c r="Y86" s="81">
        <f>Y88+Y87</f>
        <v>0</v>
      </c>
      <c r="Z86" s="82"/>
      <c r="AA86" s="81">
        <f>AA88+AA87</f>
        <v>0</v>
      </c>
      <c r="AB86" s="240">
        <f>AB88+AB87</f>
        <v>689.31400000000008</v>
      </c>
      <c r="AC86" s="82"/>
      <c r="AD86" s="81">
        <f>AD88+AD87</f>
        <v>1468.5</v>
      </c>
      <c r="AE86" s="81">
        <f>AE88+AE87</f>
        <v>0</v>
      </c>
      <c r="AF86" s="82"/>
      <c r="AG86" s="81">
        <f>AG88+AG87</f>
        <v>0</v>
      </c>
      <c r="AH86" s="81">
        <f>AH88+AH87</f>
        <v>813.34900000000005</v>
      </c>
      <c r="AI86" s="82"/>
      <c r="AJ86" s="81">
        <f>AJ88+AJ87</f>
        <v>0</v>
      </c>
      <c r="AK86" s="81">
        <f>AK88+AK87</f>
        <v>0</v>
      </c>
      <c r="AL86" s="82"/>
      <c r="AM86" s="81">
        <f>AM88+AM87</f>
        <v>2411.6999999999998</v>
      </c>
      <c r="AN86" s="81">
        <f>AN88+AN87</f>
        <v>0</v>
      </c>
      <c r="AO86" s="82"/>
      <c r="AP86" s="81">
        <f>AP88+AP87</f>
        <v>1005.4</v>
      </c>
      <c r="AQ86" s="81">
        <f>AQ88+AQ87</f>
        <v>0</v>
      </c>
      <c r="AR86" s="81"/>
      <c r="AS86" s="55"/>
      <c r="AT86" s="55"/>
      <c r="AU86" s="55"/>
      <c r="AV86" s="9"/>
    </row>
    <row r="87" spans="1:248" ht="72.75" customHeight="1">
      <c r="A87" s="319"/>
      <c r="B87" s="319"/>
      <c r="C87" s="319"/>
      <c r="D87" s="63" t="s">
        <v>19</v>
      </c>
      <c r="E87" s="88">
        <f>E84+E81+E75+E72+E69+E66+E63+E51+E48+E45+E42+E39+E36+E33</f>
        <v>4620</v>
      </c>
      <c r="F87" s="241">
        <f>F84+F81+F75+F72+F69+F66+F63+F51+F48+F45+F42+F39+F36+F33</f>
        <v>797.81100000000004</v>
      </c>
      <c r="G87" s="202">
        <f t="shared" si="20"/>
        <v>17.268636363636364</v>
      </c>
      <c r="H87" s="88"/>
      <c r="I87" s="86">
        <f>I84+I81+I75+I72+I69+I66+I63+I51+I48+I45+I42+I39+I36+I33</f>
        <v>0</v>
      </c>
      <c r="J87" s="86">
        <f>J84+J81+J75+J72+J69+J66+J63+J51+J48+J45+J42+J39+J36+J33</f>
        <v>0</v>
      </c>
      <c r="K87" s="65"/>
      <c r="L87" s="87">
        <f>L84+L81+L75+L72+L69+L66+L63+L51+L48+L45+L42+L39+L36+L33</f>
        <v>0</v>
      </c>
      <c r="M87" s="87">
        <f>M84+M81+M75+M72+M69+M66+M63+M51+M48+M45+M42+M39+M36+M33</f>
        <v>0</v>
      </c>
      <c r="N87" s="67"/>
      <c r="O87" s="86">
        <f>O84+O81+O75+O72+O69+O66+O63+O51+O48+O45+O42+O39+O36+O33</f>
        <v>455</v>
      </c>
      <c r="P87" s="86">
        <f>P84+P81+P75+P72+P69+P66+P63+P51+P48+P45+P42+P39+P36+P33</f>
        <v>0</v>
      </c>
      <c r="Q87" s="65"/>
      <c r="R87" s="87">
        <f>R84+R81+R75+R72+R69+R66+R63+R51+R48+R45+R42+R39+R36+R33</f>
        <v>0</v>
      </c>
      <c r="S87" s="93">
        <f>S84+S81+S75+S72+S69+S66+S63+S51+S48+S45+S42+S39+S36+S33</f>
        <v>393.28300000000002</v>
      </c>
      <c r="T87" s="67"/>
      <c r="U87" s="86">
        <f>U84+U81+U75+U72+U69+U66+U63+U51+U48+U45+U42+U39+U36+U33</f>
        <v>749.4</v>
      </c>
      <c r="V87" s="86">
        <f>V84+V81+V75+V72+V69+V66+V63+V51+V48+V45+V42+V39+V36+V33</f>
        <v>0</v>
      </c>
      <c r="W87" s="65"/>
      <c r="X87" s="87">
        <f>X84+X81+X75+X72+X69+X66+X63+X51+X48+X45+X42+X39+X36+X33</f>
        <v>0</v>
      </c>
      <c r="Y87" s="87">
        <f>Y84+Y81+Y75+Y72+Y69+Y66+Y63+Y51+Y48+Y45+Y42+Y39+Y36+Y33</f>
        <v>0</v>
      </c>
      <c r="Z87" s="67"/>
      <c r="AA87" s="86">
        <f>AA84+AA81+AA75+AA72+AA69+AA66+AA63+AA51+AA48+AA45+AA42+AA39+AA36+AA33</f>
        <v>0</v>
      </c>
      <c r="AB87" s="101">
        <f>AB84+AB81+AB75+AB72+AB69+AB66+AB63+AB51+AB48+AB45+AB42+AB39+AB36+AB33</f>
        <v>94.263999999999996</v>
      </c>
      <c r="AC87" s="65"/>
      <c r="AD87" s="87">
        <f>AD84+AD81+AD75+AD72+AD69+AD66+AD63+AD51+AD48+AD45+AD42+AD39+AD36+AD33</f>
        <v>770</v>
      </c>
      <c r="AE87" s="87">
        <f>AE84+AE81+AE75+AE72+AE69+AE66+AE63+AE51+AE48+AE45+AE42+AE39+AE36+AE33</f>
        <v>0</v>
      </c>
      <c r="AF87" s="67"/>
      <c r="AG87" s="86">
        <f>AG84+AG81+AG75+AG72+AG69+AG66+AG63+AG51+AG48+AG45+AG42+AG39+AG36+AG33</f>
        <v>0</v>
      </c>
      <c r="AH87" s="86">
        <f>AH84+AH81+AH75+AH72+AH69+AH66+AH63+AH51+AH48+AH45+AH42+AH39+AH36+AH33</f>
        <v>310.26400000000001</v>
      </c>
      <c r="AI87" s="65"/>
      <c r="AJ87" s="87">
        <f>AJ84+AJ81+AJ75+AJ72+AJ69+AJ66+AJ63+AJ51+AJ48+AJ45+AJ42+AJ39+AJ36+AJ33</f>
        <v>0</v>
      </c>
      <c r="AK87" s="87">
        <f>AK84+AK81+AK75+AK72+AK69+AK66+AK63+AK51+AK48+AK45+AK42+AK39+AK36+AK33</f>
        <v>0</v>
      </c>
      <c r="AL87" s="67"/>
      <c r="AM87" s="86">
        <f>AM84+AM81+AM75+AM72+AM69+AM66+AM63+AM51+AM48+AM45+AM42+AM39+AM36+AM33</f>
        <v>1755.2</v>
      </c>
      <c r="AN87" s="86">
        <f>AN84+AN81+AN75+AN72+AN69+AN66+AN63+AN51+AN48+AN45+AN42+AN39+AN36+AN33</f>
        <v>0</v>
      </c>
      <c r="AO87" s="65"/>
      <c r="AP87" s="87">
        <f>AP84+AP81+AP75+AP72+AP69+AP66+AP63+AP51+AP48+AP45+AP42+AP39+AP36+AP33</f>
        <v>890.4</v>
      </c>
      <c r="AQ87" s="87">
        <f>AQ84+AQ81+AQ75+AQ72+AQ69+AQ66+AQ63+AQ51+AQ48+AQ45+AQ42+AQ39+AQ36+AQ33</f>
        <v>0</v>
      </c>
      <c r="AR87" s="87"/>
      <c r="AS87" s="55"/>
      <c r="AT87" s="55"/>
      <c r="AU87" s="55"/>
      <c r="AV87" s="9"/>
    </row>
    <row r="88" spans="1:248" ht="72.75" customHeight="1">
      <c r="A88" s="319"/>
      <c r="B88" s="319"/>
      <c r="C88" s="319"/>
      <c r="D88" s="63" t="s">
        <v>28</v>
      </c>
      <c r="E88" s="88">
        <f>E85+E82+E76+E73+E70+E67+E64+E52+E49+E46+E43+E40+E37+E34</f>
        <v>3005</v>
      </c>
      <c r="F88" s="241">
        <f>F85+F82+F76+F73+F70+F67+F64+F52+F49+F46+F43+F40+F37+F34</f>
        <v>1776.4630000000002</v>
      </c>
      <c r="G88" s="202">
        <f t="shared" si="20"/>
        <v>59.116905158069891</v>
      </c>
      <c r="H88" s="88"/>
      <c r="I88" s="86">
        <f>I85+I82+I76+I73+I70+I67+I64+I52+I49+I46+I43+I40+I37+I34</f>
        <v>0</v>
      </c>
      <c r="J88" s="86">
        <f>J85+J82+J76+J73+J70+J67+J64+J52+J49+J46+J43+J40+J37+J34</f>
        <v>0</v>
      </c>
      <c r="K88" s="65"/>
      <c r="L88" s="87">
        <f>L85+L82+L76+L73+L70+L67+L64+L52+L49+L46+L43+L40+L37+L34</f>
        <v>755</v>
      </c>
      <c r="M88" s="87">
        <f>M85+M82+M76+M73+M70+M67+M64+M52+M49+M46+M43+M40+M37+M34</f>
        <v>0</v>
      </c>
      <c r="N88" s="67"/>
      <c r="O88" s="86">
        <f>O85+O82+O76+O73+O70+O67+O64+O52+O49+O46+O43+O40+O37+O34</f>
        <v>0</v>
      </c>
      <c r="P88" s="101">
        <f>P85+P82+P76+P73+P70+P67+P64+P52+P49+P46+P43+P40+P37+P34</f>
        <v>652.78200000000004</v>
      </c>
      <c r="Q88" s="65"/>
      <c r="R88" s="87">
        <f>R85+R82+R76+R73+R70+R67+R64+R52+R49+R46+R43+R40+R37+R34</f>
        <v>0</v>
      </c>
      <c r="S88" s="93">
        <f>S85+S82+S76+S73+S70+S67+S64+S52+S49+S46+S43+S40+S37+S34</f>
        <v>25.545999999999999</v>
      </c>
      <c r="T88" s="67"/>
      <c r="U88" s="86">
        <f>U85+U82+U76+U73+U70+U67+U64+U52+U49+U46+U43+U40+U37+U34</f>
        <v>780</v>
      </c>
      <c r="V88" s="86">
        <f>V85+V82+V76+V73+V70+V67+V64+V52+V49+V46+V43+V40+V37+V34</f>
        <v>0</v>
      </c>
      <c r="W88" s="65"/>
      <c r="X88" s="87">
        <f>X85+X82+X76+X73+X70+X67+X64+X52+X49+X46+X43+X40+X37+X34</f>
        <v>0</v>
      </c>
      <c r="Y88" s="87">
        <f>Y85+Y82+Y76+Y73+Y70+Y67+Y64+Y52+Y49+Y46+Y43+Y40+Y37+Y34</f>
        <v>0</v>
      </c>
      <c r="Z88" s="67"/>
      <c r="AA88" s="86">
        <f>AA85+AA82+AA76+AA73+AA70+AA67+AA64+AA52+AA49+AA46+AA43+AA40+AA37+AA34</f>
        <v>0</v>
      </c>
      <c r="AB88" s="101">
        <f>AB85+AB82+AB76+AB73+AB70+AB67+AB64+AB52+AB49+AB46+AB43+AB40+AB37+AB34</f>
        <v>595.05000000000007</v>
      </c>
      <c r="AC88" s="65"/>
      <c r="AD88" s="87">
        <f>AD85+AD82+AD76+AD73+AD70+AD67+AD64+AD52+AD49+AD46+AD43+AD40+AD37+AD34</f>
        <v>698.5</v>
      </c>
      <c r="AE88" s="87">
        <f>AE85+AE82+AE76+AE73+AE70+AE67+AE64+AE52+AE49+AE46+AE43+AE40+AE37+AE34</f>
        <v>0</v>
      </c>
      <c r="AF88" s="67"/>
      <c r="AG88" s="86">
        <f>AG85+AG82+AG76+AG73+AG70+AG67+AG64+AG52+AG49+AG46+AG43+AG40+AG37+AG34</f>
        <v>0</v>
      </c>
      <c r="AH88" s="86">
        <f>AH85+AH82+AH76+AH73+AH70+AH67+AH64+AH52+AH49+AH46+AH43+AH40+AH37+AH34</f>
        <v>503.08500000000004</v>
      </c>
      <c r="AI88" s="65"/>
      <c r="AJ88" s="87">
        <f>AJ85+AJ82+AJ76+AJ73+AJ70+AJ67+AJ64+AJ52+AJ49+AJ46+AJ43+AJ40+AJ37+AJ34</f>
        <v>0</v>
      </c>
      <c r="AK88" s="87">
        <f>AK85+AK82+AK76+AK73+AK70+AK67+AK64+AK52+AK49+AK46+AK43+AK40+AK37+AK34</f>
        <v>0</v>
      </c>
      <c r="AL88" s="67"/>
      <c r="AM88" s="86">
        <f>AM85+AM82+AM76+AM73+AM70+AM67+AM64+AM52+AM49+AM46+AM43+AM40+AM37+AM34</f>
        <v>656.5</v>
      </c>
      <c r="AN88" s="86">
        <f>AN85+AN82+AN76+AN73+AN70+AN67+AN64+AN52+AN49+AN46+AN43+AN40+AN37+AN34</f>
        <v>0</v>
      </c>
      <c r="AO88" s="65"/>
      <c r="AP88" s="87">
        <f>AP85+AP82+AP76+AP73+AP70+AP67+AP64+AP52+AP49+AP46+AP43+AP40+AP37+AP34</f>
        <v>115</v>
      </c>
      <c r="AQ88" s="87">
        <f>AQ85+AQ82+AQ76+AQ73+AQ70+AQ67+AQ64+AQ52+AQ49+AQ46+AQ43+AQ40+AQ37+AQ34</f>
        <v>0</v>
      </c>
      <c r="AR88" s="87"/>
      <c r="AS88" s="55"/>
      <c r="AT88" s="55"/>
      <c r="AU88" s="55"/>
      <c r="AV88" s="9"/>
    </row>
    <row r="89" spans="1:248" ht="57.75" customHeight="1">
      <c r="A89" s="322" t="s">
        <v>152</v>
      </c>
      <c r="B89" s="323"/>
      <c r="C89" s="323"/>
      <c r="D89" s="80" t="s">
        <v>17</v>
      </c>
      <c r="E89" s="81">
        <f>E90+E91</f>
        <v>9137.5499999999993</v>
      </c>
      <c r="F89" s="240">
        <f>F90+F91</f>
        <v>2931.5740000000001</v>
      </c>
      <c r="G89" s="91">
        <f t="shared" si="20"/>
        <v>32.082713637681877</v>
      </c>
      <c r="H89" s="81"/>
      <c r="I89" s="81">
        <f>I90+I91</f>
        <v>0</v>
      </c>
      <c r="J89" s="81">
        <f>J90+J91</f>
        <v>0</v>
      </c>
      <c r="K89" s="82"/>
      <c r="L89" s="81">
        <f>L90+L91</f>
        <v>755</v>
      </c>
      <c r="M89" s="81">
        <f>M90+M91</f>
        <v>0</v>
      </c>
      <c r="N89" s="82"/>
      <c r="O89" s="81">
        <f>O90+O91</f>
        <v>455</v>
      </c>
      <c r="P89" s="240">
        <f>P90+P91</f>
        <v>652.78200000000004</v>
      </c>
      <c r="Q89" s="82"/>
      <c r="R89" s="81">
        <f>R90+R91</f>
        <v>0</v>
      </c>
      <c r="S89" s="240">
        <f>S90+S91</f>
        <v>418.82900000000001</v>
      </c>
      <c r="T89" s="82"/>
      <c r="U89" s="81">
        <f>U90+U91</f>
        <v>1529.4</v>
      </c>
      <c r="V89" s="81">
        <f>V90+V91</f>
        <v>0</v>
      </c>
      <c r="W89" s="82"/>
      <c r="X89" s="81">
        <f>X90+X91</f>
        <v>130</v>
      </c>
      <c r="Y89" s="81">
        <f>Y90+Y91</f>
        <v>127.3</v>
      </c>
      <c r="Z89" s="82"/>
      <c r="AA89" s="81">
        <f>AA90+AA91</f>
        <v>67.2</v>
      </c>
      <c r="AB89" s="240">
        <f>AB90+AB91</f>
        <v>689.31400000000008</v>
      </c>
      <c r="AC89" s="82"/>
      <c r="AD89" s="81">
        <f>AD90+AD91</f>
        <v>1468.5</v>
      </c>
      <c r="AE89" s="81">
        <f>AE90+AE91</f>
        <v>0</v>
      </c>
      <c r="AF89" s="82"/>
      <c r="AG89" s="81">
        <f>AG90+AG91</f>
        <v>30</v>
      </c>
      <c r="AH89" s="240">
        <f>AH90+AH91</f>
        <v>843.34900000000005</v>
      </c>
      <c r="AI89" s="82"/>
      <c r="AJ89" s="81">
        <f>AJ90+AJ91</f>
        <v>355.8</v>
      </c>
      <c r="AK89" s="81">
        <f>AK90+AK91</f>
        <v>38.5</v>
      </c>
      <c r="AL89" s="82"/>
      <c r="AM89" s="81">
        <f>AM90+AM91</f>
        <v>2701</v>
      </c>
      <c r="AN89" s="81">
        <f>AN90+AN91</f>
        <v>161.5</v>
      </c>
      <c r="AO89" s="82"/>
      <c r="AP89" s="81">
        <f>AP90+AP91</f>
        <v>1645.65</v>
      </c>
      <c r="AQ89" s="81">
        <f>AQ90+AQ91</f>
        <v>0</v>
      </c>
      <c r="AR89" s="81"/>
      <c r="AS89" s="55"/>
      <c r="AT89" s="55"/>
      <c r="AU89" s="55"/>
      <c r="AV89" s="9"/>
    </row>
    <row r="90" spans="1:248" ht="65.25" customHeight="1">
      <c r="A90" s="323"/>
      <c r="B90" s="323"/>
      <c r="C90" s="323"/>
      <c r="D90" s="63" t="s">
        <v>19</v>
      </c>
      <c r="E90" s="88">
        <f>E87+E27</f>
        <v>5207.3</v>
      </c>
      <c r="F90" s="241">
        <f>F87+F27</f>
        <v>959.31100000000004</v>
      </c>
      <c r="G90" s="202">
        <f t="shared" si="20"/>
        <v>18.422426209359937</v>
      </c>
      <c r="H90" s="88"/>
      <c r="I90" s="86">
        <f>I87+I27</f>
        <v>0</v>
      </c>
      <c r="J90" s="86">
        <f>J87+J27</f>
        <v>0</v>
      </c>
      <c r="K90" s="65"/>
      <c r="L90" s="87">
        <f>L87+L27</f>
        <v>0</v>
      </c>
      <c r="M90" s="87">
        <f>M87+M27</f>
        <v>0</v>
      </c>
      <c r="N90" s="67"/>
      <c r="O90" s="86">
        <f>O87+O27</f>
        <v>455</v>
      </c>
      <c r="P90" s="86">
        <f>P87+P27</f>
        <v>0</v>
      </c>
      <c r="Q90" s="65"/>
      <c r="R90" s="87">
        <f>R87+R27</f>
        <v>0</v>
      </c>
      <c r="S90" s="93">
        <f>S87+S27</f>
        <v>393.28300000000002</v>
      </c>
      <c r="T90" s="67"/>
      <c r="U90" s="86">
        <f>U87+U27</f>
        <v>749.4</v>
      </c>
      <c r="V90" s="86">
        <f>V87+V27</f>
        <v>0</v>
      </c>
      <c r="W90" s="65"/>
      <c r="X90" s="87">
        <f>X87+X27</f>
        <v>0</v>
      </c>
      <c r="Y90" s="87">
        <f>Y87+Y27</f>
        <v>0</v>
      </c>
      <c r="Z90" s="67"/>
      <c r="AA90" s="86">
        <f>AA87+AA27</f>
        <v>64</v>
      </c>
      <c r="AB90" s="101">
        <f>AB87+AB27</f>
        <v>94.263999999999996</v>
      </c>
      <c r="AC90" s="65"/>
      <c r="AD90" s="87">
        <f>AD87+AD27</f>
        <v>770</v>
      </c>
      <c r="AE90" s="87">
        <f>AE87+AE27</f>
        <v>0</v>
      </c>
      <c r="AF90" s="67"/>
      <c r="AG90" s="86">
        <f>AG87+AG27</f>
        <v>0</v>
      </c>
      <c r="AH90" s="101">
        <f>AH87+AH27</f>
        <v>310.26400000000001</v>
      </c>
      <c r="AI90" s="65"/>
      <c r="AJ90" s="87">
        <f>AJ87+AJ27</f>
        <v>290.5</v>
      </c>
      <c r="AK90" s="87">
        <f>AK87+AK27</f>
        <v>0</v>
      </c>
      <c r="AL90" s="67"/>
      <c r="AM90" s="86">
        <f>AM87+AM27</f>
        <v>1988</v>
      </c>
      <c r="AN90" s="86">
        <f>AN87+AN27</f>
        <v>161.5</v>
      </c>
      <c r="AO90" s="65"/>
      <c r="AP90" s="87">
        <f>AP87+AP27</f>
        <v>890.4</v>
      </c>
      <c r="AQ90" s="87">
        <f>AQ87+AQ27</f>
        <v>0</v>
      </c>
      <c r="AR90" s="87"/>
      <c r="AS90" s="55"/>
      <c r="AT90" s="55"/>
      <c r="AU90" s="55"/>
      <c r="AV90" s="9"/>
    </row>
    <row r="91" spans="1:248" ht="65.25" customHeight="1">
      <c r="A91" s="323"/>
      <c r="B91" s="323"/>
      <c r="C91" s="323"/>
      <c r="D91" s="63" t="s">
        <v>28</v>
      </c>
      <c r="E91" s="88">
        <f>E88+E28</f>
        <v>3930.25</v>
      </c>
      <c r="F91" s="241">
        <f>F88+F28</f>
        <v>1972.2630000000001</v>
      </c>
      <c r="G91" s="202">
        <f t="shared" si="20"/>
        <v>50.18161694548693</v>
      </c>
      <c r="H91" s="88"/>
      <c r="I91" s="86">
        <f>I88+I28</f>
        <v>0</v>
      </c>
      <c r="J91" s="86">
        <f>J88+J28</f>
        <v>0</v>
      </c>
      <c r="K91" s="65"/>
      <c r="L91" s="87">
        <f>L88+L28</f>
        <v>755</v>
      </c>
      <c r="M91" s="87">
        <f>M88+M28</f>
        <v>0</v>
      </c>
      <c r="N91" s="67"/>
      <c r="O91" s="86">
        <f>O88+O28</f>
        <v>0</v>
      </c>
      <c r="P91" s="101">
        <f>P88+P28</f>
        <v>652.78200000000004</v>
      </c>
      <c r="Q91" s="65"/>
      <c r="R91" s="87">
        <f>R88+R28</f>
        <v>0</v>
      </c>
      <c r="S91" s="93">
        <f>S88+S28</f>
        <v>25.545999999999999</v>
      </c>
      <c r="T91" s="67"/>
      <c r="U91" s="86">
        <f>U88+U28</f>
        <v>780</v>
      </c>
      <c r="V91" s="86">
        <f>V88+V28</f>
        <v>0</v>
      </c>
      <c r="W91" s="65"/>
      <c r="X91" s="87">
        <f>X88+X28</f>
        <v>130</v>
      </c>
      <c r="Y91" s="87">
        <f>Y88+Y28</f>
        <v>127.3</v>
      </c>
      <c r="Z91" s="67"/>
      <c r="AA91" s="86">
        <f>AA88+AA28</f>
        <v>3.2</v>
      </c>
      <c r="AB91" s="101">
        <f>AB88+AB28</f>
        <v>595.05000000000007</v>
      </c>
      <c r="AC91" s="65"/>
      <c r="AD91" s="87">
        <f>AD88+AD28</f>
        <v>698.5</v>
      </c>
      <c r="AE91" s="87">
        <f>AE88+AE28</f>
        <v>0</v>
      </c>
      <c r="AF91" s="67"/>
      <c r="AG91" s="86">
        <f>AG88+AG28</f>
        <v>30</v>
      </c>
      <c r="AH91" s="101">
        <f>AH88+AH28</f>
        <v>533.08500000000004</v>
      </c>
      <c r="AI91" s="65"/>
      <c r="AJ91" s="87">
        <f>AJ88+AJ28</f>
        <v>65.3</v>
      </c>
      <c r="AK91" s="87">
        <f>AK88+AK28</f>
        <v>38.5</v>
      </c>
      <c r="AL91" s="67"/>
      <c r="AM91" s="86">
        <f>AM88+AM28</f>
        <v>713</v>
      </c>
      <c r="AN91" s="86">
        <f>AN88+AN28</f>
        <v>0</v>
      </c>
      <c r="AO91" s="65"/>
      <c r="AP91" s="87">
        <f>AP88+AP28</f>
        <v>755.25</v>
      </c>
      <c r="AQ91" s="87">
        <f>AQ88+AQ28</f>
        <v>0</v>
      </c>
      <c r="AR91" s="87"/>
      <c r="AS91" s="55"/>
      <c r="AT91" s="55"/>
      <c r="AU91" s="55"/>
      <c r="AV91" s="9"/>
    </row>
    <row r="92" spans="1:248" s="18" customFormat="1" ht="43.5" customHeight="1">
      <c r="A92" s="324" t="s">
        <v>208</v>
      </c>
      <c r="B92" s="325"/>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O92" s="325"/>
      <c r="AP92" s="325"/>
      <c r="AQ92" s="94"/>
      <c r="AR92" s="94"/>
      <c r="AS92" s="74"/>
      <c r="AT92" s="74"/>
      <c r="AU92" s="75"/>
      <c r="AV92" s="11"/>
      <c r="AW92" s="11"/>
      <c r="AX92" s="10"/>
      <c r="AY92" s="10"/>
      <c r="AZ92" s="11"/>
      <c r="BA92" s="10"/>
      <c r="BB92" s="10"/>
      <c r="BC92" s="11"/>
      <c r="BD92" s="10"/>
      <c r="BE92" s="10"/>
      <c r="BF92" s="11"/>
      <c r="BG92" s="11"/>
      <c r="BH92" s="11"/>
      <c r="BI92" s="10"/>
      <c r="BJ92" s="10"/>
      <c r="BK92" s="11"/>
      <c r="BL92" s="10"/>
      <c r="BM92" s="10"/>
      <c r="BN92" s="11"/>
      <c r="BO92" s="10"/>
      <c r="BP92" s="10"/>
      <c r="BQ92" s="11"/>
      <c r="BR92" s="11"/>
      <c r="BS92" s="11"/>
      <c r="BT92" s="10"/>
      <c r="BU92" s="10"/>
      <c r="BV92" s="11"/>
      <c r="BW92" s="10"/>
      <c r="BX92" s="10"/>
      <c r="BY92" s="11"/>
      <c r="BZ92" s="10"/>
      <c r="CA92" s="10"/>
      <c r="CB92" s="11"/>
      <c r="CC92" s="11"/>
      <c r="CD92" s="11"/>
      <c r="CE92" s="10"/>
      <c r="CF92" s="10"/>
      <c r="CG92" s="11"/>
      <c r="CH92" s="10"/>
      <c r="CI92" s="10"/>
      <c r="CJ92" s="11"/>
      <c r="CK92" s="10"/>
      <c r="CL92" s="10"/>
      <c r="CM92" s="11"/>
      <c r="CN92" s="12"/>
      <c r="CO92" s="12"/>
      <c r="CP92" s="12"/>
      <c r="CQ92" s="12"/>
      <c r="CR92" s="12"/>
      <c r="CS92" s="13"/>
      <c r="CT92" s="11"/>
      <c r="CU92" s="11"/>
      <c r="CV92" s="11"/>
      <c r="CW92" s="10"/>
      <c r="CX92" s="10"/>
      <c r="CY92" s="11"/>
      <c r="CZ92" s="10"/>
      <c r="DA92" s="10"/>
      <c r="DB92" s="11"/>
      <c r="DC92" s="10"/>
      <c r="DD92" s="10"/>
      <c r="DE92" s="11"/>
      <c r="DF92" s="14"/>
      <c r="DG92" s="14"/>
      <c r="DH92" s="15"/>
      <c r="DI92" s="15"/>
      <c r="DJ92" s="14"/>
      <c r="DK92" s="15"/>
      <c r="DL92" s="15"/>
      <c r="DM92" s="14"/>
      <c r="DN92" s="15"/>
      <c r="DO92" s="15"/>
      <c r="DP92" s="14"/>
      <c r="DQ92" s="14"/>
      <c r="DR92" s="14"/>
      <c r="DS92" s="15"/>
      <c r="DT92" s="15"/>
      <c r="DU92" s="14"/>
      <c r="DV92" s="15"/>
      <c r="DW92" s="15"/>
      <c r="DX92" s="14"/>
      <c r="DY92" s="15"/>
      <c r="DZ92" s="15"/>
      <c r="EA92" s="14"/>
      <c r="EB92" s="14"/>
      <c r="EC92" s="14"/>
      <c r="ED92" s="15"/>
      <c r="EE92" s="15"/>
      <c r="EF92" s="14"/>
      <c r="EG92" s="15"/>
      <c r="EH92" s="15"/>
      <c r="EI92" s="14"/>
      <c r="EJ92" s="15"/>
      <c r="EK92" s="15"/>
      <c r="EL92" s="14"/>
      <c r="EM92" s="16"/>
      <c r="EN92" s="16"/>
      <c r="EO92" s="16"/>
      <c r="EP92" s="16"/>
      <c r="EQ92" s="16"/>
      <c r="ER92" s="17"/>
      <c r="ES92" s="14"/>
      <c r="ET92" s="14"/>
      <c r="EU92" s="14"/>
      <c r="EV92" s="15"/>
      <c r="EW92" s="15"/>
      <c r="EX92" s="14"/>
      <c r="EY92" s="15"/>
      <c r="EZ92" s="15"/>
      <c r="FA92" s="14"/>
      <c r="FB92" s="15"/>
      <c r="FC92" s="15"/>
      <c r="FD92" s="14"/>
      <c r="FE92" s="14"/>
      <c r="FF92" s="14"/>
      <c r="FG92" s="15"/>
      <c r="FH92" s="15"/>
      <c r="FI92" s="14"/>
      <c r="FJ92" s="15"/>
      <c r="FK92" s="15"/>
      <c r="FL92" s="14"/>
      <c r="FM92" s="15"/>
      <c r="FN92" s="15"/>
      <c r="FO92" s="14"/>
      <c r="FP92" s="14"/>
      <c r="FQ92" s="14"/>
      <c r="FR92" s="15"/>
      <c r="FS92" s="15"/>
      <c r="FT92" s="14"/>
      <c r="FU92" s="15"/>
      <c r="FV92" s="15"/>
      <c r="FW92" s="14"/>
      <c r="FX92" s="15"/>
      <c r="FY92" s="15"/>
      <c r="FZ92" s="14"/>
      <c r="GA92" s="14"/>
      <c r="GB92" s="14"/>
      <c r="GC92" s="15"/>
      <c r="GD92" s="15"/>
      <c r="GE92" s="14"/>
      <c r="GF92" s="15"/>
      <c r="GG92" s="15"/>
      <c r="GH92" s="14"/>
      <c r="GI92" s="15"/>
      <c r="GJ92" s="15"/>
      <c r="GK92" s="14"/>
      <c r="GL92" s="16"/>
      <c r="GM92" s="16"/>
      <c r="GN92" s="16"/>
      <c r="GO92" s="16"/>
      <c r="GP92" s="16"/>
      <c r="GQ92" s="17"/>
      <c r="GR92" s="14"/>
      <c r="GS92" s="14"/>
      <c r="GT92" s="14"/>
      <c r="GU92" s="15"/>
      <c r="GV92" s="15"/>
      <c r="GW92" s="14"/>
      <c r="GX92" s="15"/>
      <c r="GY92" s="15"/>
      <c r="GZ92" s="14"/>
      <c r="HA92" s="15"/>
      <c r="HB92" s="15"/>
      <c r="HC92" s="14"/>
      <c r="HD92" s="14"/>
      <c r="HE92" s="14"/>
      <c r="HF92" s="15"/>
      <c r="HG92" s="15"/>
      <c r="HH92" s="14"/>
      <c r="HI92" s="15"/>
      <c r="HJ92" s="15"/>
      <c r="HK92" s="14"/>
      <c r="HL92" s="15"/>
      <c r="HM92" s="15"/>
      <c r="HN92" s="14"/>
      <c r="HO92" s="14"/>
      <c r="HP92" s="14"/>
      <c r="HQ92" s="15"/>
      <c r="HR92" s="15"/>
      <c r="HS92" s="14"/>
      <c r="HT92" s="15"/>
      <c r="HU92" s="15"/>
      <c r="HV92" s="14"/>
      <c r="HW92" s="15"/>
      <c r="HX92" s="15"/>
      <c r="HY92" s="14"/>
      <c r="HZ92" s="14"/>
      <c r="IA92" s="14"/>
      <c r="IB92" s="15"/>
      <c r="IC92" s="15"/>
      <c r="ID92" s="14"/>
      <c r="IE92" s="15"/>
      <c r="IF92" s="15"/>
      <c r="IG92" s="14"/>
      <c r="IH92" s="15"/>
      <c r="II92" s="15"/>
      <c r="IJ92" s="14"/>
      <c r="IK92" s="16"/>
      <c r="IL92" s="16"/>
      <c r="IM92" s="16"/>
      <c r="IN92" s="16"/>
    </row>
    <row r="93" spans="1:248" s="20" customFormat="1" ht="43.5" customHeight="1">
      <c r="A93" s="182" t="s">
        <v>209</v>
      </c>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1"/>
      <c r="AP93" s="181"/>
      <c r="AQ93" s="194"/>
      <c r="AR93" s="194"/>
      <c r="AS93" s="99"/>
      <c r="AT93" s="99"/>
      <c r="AU93" s="100"/>
      <c r="AV93" s="14"/>
      <c r="AW93" s="14"/>
      <c r="AX93" s="15"/>
      <c r="AY93" s="15"/>
      <c r="AZ93" s="14"/>
      <c r="BA93" s="15"/>
      <c r="BB93" s="15"/>
      <c r="BC93" s="14"/>
      <c r="BD93" s="15"/>
      <c r="BE93" s="15"/>
      <c r="BF93" s="14"/>
      <c r="BG93" s="14"/>
      <c r="BH93" s="14"/>
      <c r="BI93" s="15"/>
      <c r="BJ93" s="15"/>
      <c r="BK93" s="14"/>
      <c r="BL93" s="15"/>
      <c r="BM93" s="15"/>
      <c r="BN93" s="14"/>
      <c r="BO93" s="15"/>
      <c r="BP93" s="15"/>
      <c r="BQ93" s="14"/>
      <c r="BR93" s="14"/>
      <c r="BS93" s="14"/>
      <c r="BT93" s="15"/>
      <c r="BU93" s="15"/>
      <c r="BV93" s="14"/>
      <c r="BW93" s="15"/>
      <c r="BX93" s="15"/>
      <c r="BY93" s="14"/>
      <c r="BZ93" s="15"/>
      <c r="CA93" s="15"/>
      <c r="CB93" s="14"/>
      <c r="CC93" s="14"/>
      <c r="CD93" s="14"/>
      <c r="CE93" s="15"/>
      <c r="CF93" s="15"/>
      <c r="CG93" s="14"/>
      <c r="CH93" s="15"/>
      <c r="CI93" s="15"/>
      <c r="CJ93" s="14"/>
      <c r="CK93" s="15"/>
      <c r="CL93" s="15"/>
      <c r="CM93" s="14"/>
      <c r="CN93" s="23"/>
      <c r="CO93" s="23"/>
      <c r="CP93" s="23"/>
      <c r="CQ93" s="23"/>
      <c r="CR93" s="23"/>
      <c r="CS93" s="17"/>
      <c r="CT93" s="14"/>
      <c r="CU93" s="14"/>
      <c r="CV93" s="14"/>
      <c r="CW93" s="15"/>
      <c r="CX93" s="15"/>
      <c r="CY93" s="14"/>
      <c r="CZ93" s="15"/>
      <c r="DA93" s="15"/>
      <c r="DB93" s="14"/>
      <c r="DC93" s="15"/>
      <c r="DD93" s="15"/>
      <c r="DE93" s="14"/>
      <c r="DF93" s="14"/>
      <c r="DG93" s="14"/>
      <c r="DH93" s="15"/>
      <c r="DI93" s="15"/>
      <c r="DJ93" s="14"/>
      <c r="DK93" s="15"/>
      <c r="DL93" s="15"/>
      <c r="DM93" s="14"/>
      <c r="DN93" s="15"/>
      <c r="DO93" s="15"/>
      <c r="DP93" s="14"/>
      <c r="DQ93" s="14"/>
      <c r="DR93" s="14"/>
      <c r="DS93" s="15"/>
      <c r="DT93" s="15"/>
      <c r="DU93" s="14"/>
      <c r="DV93" s="15"/>
      <c r="DW93" s="15"/>
      <c r="DX93" s="14"/>
      <c r="DY93" s="15"/>
      <c r="DZ93" s="15"/>
      <c r="EA93" s="14"/>
      <c r="EB93" s="14"/>
      <c r="EC93" s="14"/>
      <c r="ED93" s="15"/>
      <c r="EE93" s="15"/>
      <c r="EF93" s="14"/>
      <c r="EG93" s="15"/>
      <c r="EH93" s="15"/>
      <c r="EI93" s="14"/>
      <c r="EJ93" s="15"/>
      <c r="EK93" s="15"/>
      <c r="EL93" s="14"/>
      <c r="EM93" s="23"/>
      <c r="EN93" s="23"/>
      <c r="EO93" s="23"/>
      <c r="EP93" s="23"/>
      <c r="EQ93" s="23"/>
      <c r="ER93" s="17"/>
      <c r="ES93" s="14"/>
      <c r="ET93" s="14"/>
      <c r="EU93" s="14"/>
      <c r="EV93" s="15"/>
      <c r="EW93" s="15"/>
      <c r="EX93" s="14"/>
      <c r="EY93" s="15"/>
      <c r="EZ93" s="15"/>
      <c r="FA93" s="14"/>
      <c r="FB93" s="15"/>
      <c r="FC93" s="15"/>
      <c r="FD93" s="14"/>
      <c r="FE93" s="14"/>
      <c r="FF93" s="14"/>
      <c r="FG93" s="15"/>
      <c r="FH93" s="15"/>
      <c r="FI93" s="14"/>
      <c r="FJ93" s="15"/>
      <c r="FK93" s="15"/>
      <c r="FL93" s="14"/>
      <c r="FM93" s="15"/>
      <c r="FN93" s="15"/>
      <c r="FO93" s="14"/>
      <c r="FP93" s="14"/>
      <c r="FQ93" s="14"/>
      <c r="FR93" s="15"/>
      <c r="FS93" s="15"/>
      <c r="FT93" s="14"/>
      <c r="FU93" s="15"/>
      <c r="FV93" s="15"/>
      <c r="FW93" s="14"/>
      <c r="FX93" s="15"/>
      <c r="FY93" s="15"/>
      <c r="FZ93" s="14"/>
      <c r="GA93" s="14"/>
      <c r="GB93" s="14"/>
      <c r="GC93" s="15"/>
      <c r="GD93" s="15"/>
      <c r="GE93" s="14"/>
      <c r="GF93" s="15"/>
      <c r="GG93" s="15"/>
      <c r="GH93" s="14"/>
      <c r="GI93" s="15"/>
      <c r="GJ93" s="15"/>
      <c r="GK93" s="14"/>
      <c r="GL93" s="23"/>
      <c r="GM93" s="23"/>
      <c r="GN93" s="23"/>
      <c r="GO93" s="23"/>
      <c r="GP93" s="23"/>
      <c r="GQ93" s="17"/>
      <c r="GR93" s="14"/>
      <c r="GS93" s="14"/>
      <c r="GT93" s="14"/>
      <c r="GU93" s="15"/>
      <c r="GV93" s="15"/>
      <c r="GW93" s="14"/>
      <c r="GX93" s="15"/>
      <c r="GY93" s="15"/>
      <c r="GZ93" s="14"/>
      <c r="HA93" s="15"/>
      <c r="HB93" s="15"/>
      <c r="HC93" s="14"/>
      <c r="HD93" s="14"/>
      <c r="HE93" s="14"/>
      <c r="HF93" s="15"/>
      <c r="HG93" s="15"/>
      <c r="HH93" s="14"/>
      <c r="HI93" s="15"/>
      <c r="HJ93" s="15"/>
      <c r="HK93" s="14"/>
      <c r="HL93" s="15"/>
      <c r="HM93" s="15"/>
      <c r="HN93" s="14"/>
      <c r="HO93" s="14"/>
      <c r="HP93" s="14"/>
      <c r="HQ93" s="15"/>
      <c r="HR93" s="15"/>
      <c r="HS93" s="14"/>
      <c r="HT93" s="15"/>
      <c r="HU93" s="15"/>
      <c r="HV93" s="14"/>
      <c r="HW93" s="15"/>
      <c r="HX93" s="15"/>
      <c r="HY93" s="14"/>
      <c r="HZ93" s="14"/>
      <c r="IA93" s="14"/>
      <c r="IB93" s="15"/>
      <c r="IC93" s="15"/>
      <c r="ID93" s="14"/>
      <c r="IE93" s="15"/>
      <c r="IF93" s="15"/>
      <c r="IG93" s="14"/>
      <c r="IH93" s="15"/>
      <c r="II93" s="15"/>
      <c r="IJ93" s="14"/>
      <c r="IK93" s="23"/>
      <c r="IL93" s="23"/>
      <c r="IM93" s="23"/>
      <c r="IN93" s="23"/>
    </row>
    <row r="94" spans="1:248" s="18" customFormat="1" ht="45.75" customHeight="1">
      <c r="A94" s="300" t="s">
        <v>210</v>
      </c>
      <c r="B94" s="300"/>
      <c r="C94" s="300"/>
      <c r="D94" s="300"/>
      <c r="E94" s="300"/>
      <c r="F94" s="300"/>
      <c r="G94" s="300"/>
      <c r="H94" s="300"/>
      <c r="I94" s="300"/>
      <c r="J94" s="300"/>
      <c r="K94" s="300"/>
      <c r="L94" s="300"/>
      <c r="M94" s="300"/>
      <c r="N94" s="300"/>
      <c r="O94" s="300"/>
      <c r="P94" s="300"/>
      <c r="Q94" s="300"/>
      <c r="R94" s="300"/>
      <c r="S94" s="300"/>
      <c r="T94" s="300"/>
      <c r="U94" s="300"/>
      <c r="V94" s="300"/>
      <c r="W94" s="300"/>
      <c r="X94" s="300"/>
      <c r="Y94" s="300"/>
      <c r="Z94" s="300"/>
      <c r="AA94" s="300"/>
      <c r="AB94" s="300"/>
      <c r="AC94" s="300"/>
      <c r="AD94" s="300"/>
      <c r="AE94" s="300"/>
      <c r="AF94" s="300"/>
      <c r="AG94" s="300"/>
      <c r="AH94" s="300"/>
      <c r="AI94" s="300"/>
      <c r="AJ94" s="300"/>
      <c r="AK94" s="300"/>
      <c r="AL94" s="300"/>
      <c r="AM94" s="300"/>
      <c r="AN94" s="300"/>
      <c r="AO94" s="300"/>
      <c r="AP94" s="300"/>
      <c r="AQ94" s="300"/>
      <c r="AR94" s="95"/>
      <c r="AS94" s="79"/>
      <c r="AT94" s="79"/>
      <c r="AU94" s="79"/>
    </row>
    <row r="95" spans="1:248" s="20" customFormat="1" ht="57.75" customHeight="1">
      <c r="A95" s="274" t="s">
        <v>158</v>
      </c>
      <c r="B95" s="274" t="s">
        <v>211</v>
      </c>
      <c r="C95" s="276" t="s">
        <v>128</v>
      </c>
      <c r="D95" s="80" t="s">
        <v>17</v>
      </c>
      <c r="E95" s="92">
        <f>E96+E97</f>
        <v>300</v>
      </c>
      <c r="F95" s="92">
        <f>F96+F97</f>
        <v>57.5</v>
      </c>
      <c r="G95" s="82"/>
      <c r="H95" s="239"/>
      <c r="I95" s="239"/>
      <c r="J95" s="239"/>
      <c r="K95" s="82"/>
      <c r="L95" s="239"/>
      <c r="M95" s="239"/>
      <c r="N95" s="82"/>
      <c r="O95" s="239"/>
      <c r="P95" s="239"/>
      <c r="Q95" s="82"/>
      <c r="R95" s="239"/>
      <c r="S95" s="239"/>
      <c r="T95" s="82"/>
      <c r="U95" s="239"/>
      <c r="V95" s="239"/>
      <c r="W95" s="82"/>
      <c r="X95" s="239"/>
      <c r="Y95" s="239"/>
      <c r="Z95" s="82"/>
      <c r="AA95" s="239"/>
      <c r="AB95" s="239"/>
      <c r="AC95" s="82"/>
      <c r="AD95" s="239"/>
      <c r="AE95" s="239"/>
      <c r="AF95" s="82"/>
      <c r="AG95" s="239"/>
      <c r="AH95" s="239"/>
      <c r="AI95" s="82"/>
      <c r="AJ95" s="239">
        <f>AJ96</f>
        <v>100</v>
      </c>
      <c r="AK95" s="239">
        <f>AK96</f>
        <v>0</v>
      </c>
      <c r="AL95" s="82"/>
      <c r="AM95" s="239">
        <f>AM96</f>
        <v>100</v>
      </c>
      <c r="AN95" s="239">
        <f>AN96</f>
        <v>57.5</v>
      </c>
      <c r="AO95" s="82"/>
      <c r="AP95" s="239">
        <f>AP96</f>
        <v>100</v>
      </c>
      <c r="AQ95" s="239"/>
      <c r="AR95" s="82"/>
      <c r="AS95" s="79"/>
      <c r="AT95" s="79"/>
      <c r="AU95" s="79"/>
    </row>
    <row r="96" spans="1:248" s="20" customFormat="1" ht="65.25" customHeight="1">
      <c r="A96" s="302"/>
      <c r="B96" s="302"/>
      <c r="C96" s="301"/>
      <c r="D96" s="63" t="s">
        <v>19</v>
      </c>
      <c r="E96" s="88">
        <f>I96+L96+O96+R96+U96+X96+AA96+AD96+AG96+AJ96+AM96+AP96</f>
        <v>300</v>
      </c>
      <c r="F96" s="88">
        <f>J96+M96+P96+S96+V96+Y96+AB96+AE96+AH96+AK96+AN96+AQ96</f>
        <v>57.5</v>
      </c>
      <c r="G96" s="59"/>
      <c r="H96" s="193"/>
      <c r="I96" s="193"/>
      <c r="J96" s="193"/>
      <c r="K96" s="67"/>
      <c r="L96" s="193"/>
      <c r="M96" s="193"/>
      <c r="N96" s="67"/>
      <c r="O96" s="193"/>
      <c r="P96" s="193"/>
      <c r="Q96" s="67"/>
      <c r="R96" s="193"/>
      <c r="S96" s="193"/>
      <c r="T96" s="67"/>
      <c r="U96" s="193"/>
      <c r="V96" s="193"/>
      <c r="W96" s="67"/>
      <c r="X96" s="193"/>
      <c r="Y96" s="193"/>
      <c r="Z96" s="67"/>
      <c r="AA96" s="193"/>
      <c r="AB96" s="193"/>
      <c r="AC96" s="67"/>
      <c r="AD96" s="193"/>
      <c r="AE96" s="193"/>
      <c r="AF96" s="67"/>
      <c r="AG96" s="193"/>
      <c r="AH96" s="193"/>
      <c r="AI96" s="67"/>
      <c r="AJ96" s="235">
        <f>AJ99</f>
        <v>100</v>
      </c>
      <c r="AK96" s="260">
        <f>AK99</f>
        <v>0</v>
      </c>
      <c r="AL96" s="67"/>
      <c r="AM96" s="235">
        <f>AM99</f>
        <v>100</v>
      </c>
      <c r="AN96" s="261">
        <f>AN99</f>
        <v>57.5</v>
      </c>
      <c r="AO96" s="67"/>
      <c r="AP96" s="193">
        <f>AP99</f>
        <v>100</v>
      </c>
      <c r="AQ96" s="193"/>
      <c r="AR96" s="67"/>
      <c r="AS96" s="79"/>
      <c r="AT96" s="79"/>
      <c r="AU96" s="79"/>
    </row>
    <row r="97" spans="1:248" s="20" customFormat="1" ht="81" customHeight="1">
      <c r="A97" s="275"/>
      <c r="B97" s="275"/>
      <c r="C97" s="277"/>
      <c r="D97" s="63" t="s">
        <v>28</v>
      </c>
      <c r="E97" s="88">
        <f>I97+L97+O97+R97+U97+X97+AA97+AD97+AG97+AJ97+AM97+AP97</f>
        <v>0</v>
      </c>
      <c r="F97" s="88">
        <f>J97+M97+P97+S97+V97+Y97+AB97+AE97+AH97+AK97+AN97+AQ97</f>
        <v>0</v>
      </c>
      <c r="G97" s="59"/>
      <c r="H97" s="221"/>
      <c r="I97" s="221"/>
      <c r="J97" s="221"/>
      <c r="K97" s="67"/>
      <c r="L97" s="221"/>
      <c r="M97" s="221"/>
      <c r="N97" s="67"/>
      <c r="O97" s="221"/>
      <c r="P97" s="221"/>
      <c r="Q97" s="67"/>
      <c r="R97" s="221"/>
      <c r="S97" s="221"/>
      <c r="T97" s="67"/>
      <c r="U97" s="221"/>
      <c r="V97" s="221"/>
      <c r="W97" s="67"/>
      <c r="X97" s="221"/>
      <c r="Y97" s="221"/>
      <c r="Z97" s="67"/>
      <c r="AA97" s="221"/>
      <c r="AB97" s="221"/>
      <c r="AC97" s="67"/>
      <c r="AD97" s="221"/>
      <c r="AE97" s="221"/>
      <c r="AF97" s="67"/>
      <c r="AG97" s="221"/>
      <c r="AH97" s="221"/>
      <c r="AI97" s="67"/>
      <c r="AJ97" s="221"/>
      <c r="AK97" s="221"/>
      <c r="AL97" s="67"/>
      <c r="AM97" s="221"/>
      <c r="AN97" s="221"/>
      <c r="AO97" s="67"/>
      <c r="AP97" s="221"/>
      <c r="AQ97" s="221"/>
      <c r="AR97" s="67"/>
      <c r="AS97" s="79"/>
      <c r="AT97" s="79"/>
      <c r="AU97" s="79"/>
    </row>
    <row r="98" spans="1:248" ht="42" customHeight="1">
      <c r="A98" s="317" t="s">
        <v>133</v>
      </c>
      <c r="B98" s="301" t="s">
        <v>70</v>
      </c>
      <c r="C98" s="301" t="s">
        <v>128</v>
      </c>
      <c r="D98" s="183" t="s">
        <v>17</v>
      </c>
      <c r="E98" s="92">
        <f>E99+E100</f>
        <v>300</v>
      </c>
      <c r="F98" s="92">
        <f>F99+F100</f>
        <v>57.5</v>
      </c>
      <c r="G98" s="184"/>
      <c r="H98" s="92"/>
      <c r="I98" s="92"/>
      <c r="J98" s="92"/>
      <c r="K98" s="184"/>
      <c r="L98" s="92"/>
      <c r="M98" s="92"/>
      <c r="N98" s="184"/>
      <c r="O98" s="92"/>
      <c r="P98" s="92"/>
      <c r="Q98" s="184"/>
      <c r="R98" s="92"/>
      <c r="S98" s="92"/>
      <c r="T98" s="184"/>
      <c r="U98" s="92"/>
      <c r="V98" s="92"/>
      <c r="W98" s="184"/>
      <c r="X98" s="92"/>
      <c r="Y98" s="92"/>
      <c r="Z98" s="184"/>
      <c r="AA98" s="92"/>
      <c r="AB98" s="92"/>
      <c r="AC98" s="184"/>
      <c r="AD98" s="92"/>
      <c r="AE98" s="92"/>
      <c r="AF98" s="184"/>
      <c r="AG98" s="92"/>
      <c r="AH98" s="92"/>
      <c r="AI98" s="184"/>
      <c r="AJ98" s="92">
        <f>AJ99+AJ100</f>
        <v>100</v>
      </c>
      <c r="AK98" s="92">
        <f>AK99+AK100</f>
        <v>0</v>
      </c>
      <c r="AL98" s="184"/>
      <c r="AM98" s="92">
        <f>AM99+AM100</f>
        <v>100</v>
      </c>
      <c r="AN98" s="92"/>
      <c r="AO98" s="184"/>
      <c r="AP98" s="92">
        <f>AP99+AP100</f>
        <v>100</v>
      </c>
      <c r="AQ98" s="92"/>
      <c r="AR98" s="184"/>
      <c r="AS98" s="83"/>
      <c r="AT98" s="83"/>
      <c r="AU98" s="83"/>
    </row>
    <row r="99" spans="1:248" ht="105" customHeight="1">
      <c r="A99" s="317"/>
      <c r="B99" s="301"/>
      <c r="C99" s="301"/>
      <c r="D99" s="63" t="s">
        <v>19</v>
      </c>
      <c r="E99" s="84">
        <f>I99+L99+O99+R99+U99+X99+AA99+AD99+AG99+AJ99+AM99+AP99</f>
        <v>300</v>
      </c>
      <c r="F99" s="84">
        <f>J99+M99+P99+S99+V99+Y99+AB99+AE99+AH99+AK99+AN99+AQ99</f>
        <v>57.5</v>
      </c>
      <c r="G99" s="85"/>
      <c r="H99" s="84"/>
      <c r="I99" s="86"/>
      <c r="J99" s="86"/>
      <c r="K99" s="65"/>
      <c r="L99" s="87"/>
      <c r="M99" s="87"/>
      <c r="N99" s="67"/>
      <c r="O99" s="86"/>
      <c r="P99" s="86"/>
      <c r="Q99" s="65"/>
      <c r="R99" s="87"/>
      <c r="S99" s="87"/>
      <c r="T99" s="67"/>
      <c r="U99" s="86"/>
      <c r="V99" s="86"/>
      <c r="W99" s="65"/>
      <c r="X99" s="87"/>
      <c r="Y99" s="87"/>
      <c r="Z99" s="67"/>
      <c r="AA99" s="86"/>
      <c r="AB99" s="86"/>
      <c r="AC99" s="65"/>
      <c r="AD99" s="87"/>
      <c r="AE99" s="87"/>
      <c r="AF99" s="67"/>
      <c r="AG99" s="86"/>
      <c r="AH99" s="86"/>
      <c r="AI99" s="65"/>
      <c r="AJ99" s="87">
        <v>100</v>
      </c>
      <c r="AK99" s="87"/>
      <c r="AL99" s="67"/>
      <c r="AM99" s="86">
        <v>100</v>
      </c>
      <c r="AN99" s="86">
        <v>57.5</v>
      </c>
      <c r="AO99" s="65"/>
      <c r="AP99" s="87">
        <v>100</v>
      </c>
      <c r="AQ99" s="87"/>
      <c r="AR99" s="67"/>
      <c r="AS99" s="55"/>
      <c r="AT99" s="96"/>
      <c r="AU99" s="55"/>
    </row>
    <row r="100" spans="1:248" ht="64.8">
      <c r="A100" s="317"/>
      <c r="B100" s="301"/>
      <c r="C100" s="301"/>
      <c r="D100" s="63" t="s">
        <v>28</v>
      </c>
      <c r="E100" s="84">
        <f>I100+L100+O100+R100+U100+X100+AA100+AD100+AG100+AJ100+AM100+AP100</f>
        <v>0</v>
      </c>
      <c r="F100" s="84">
        <f>J100+M100+P100+S100+V100+Y100+AB100+AE100+AH100+AK100+AN100+AQ100</f>
        <v>0</v>
      </c>
      <c r="G100" s="85"/>
      <c r="H100" s="84"/>
      <c r="I100" s="86"/>
      <c r="J100" s="86"/>
      <c r="K100" s="65"/>
      <c r="L100" s="87"/>
      <c r="M100" s="87"/>
      <c r="N100" s="67"/>
      <c r="O100" s="86"/>
      <c r="P100" s="86"/>
      <c r="Q100" s="65"/>
      <c r="R100" s="87"/>
      <c r="S100" s="87"/>
      <c r="T100" s="67"/>
      <c r="U100" s="86"/>
      <c r="V100" s="86"/>
      <c r="W100" s="65"/>
      <c r="X100" s="87"/>
      <c r="Y100" s="87"/>
      <c r="Z100" s="67"/>
      <c r="AA100" s="86"/>
      <c r="AB100" s="86"/>
      <c r="AC100" s="65"/>
      <c r="AD100" s="87"/>
      <c r="AE100" s="87"/>
      <c r="AF100" s="67"/>
      <c r="AG100" s="86"/>
      <c r="AH100" s="86"/>
      <c r="AI100" s="65"/>
      <c r="AJ100" s="87"/>
      <c r="AK100" s="87"/>
      <c r="AL100" s="67"/>
      <c r="AM100" s="86"/>
      <c r="AN100" s="86"/>
      <c r="AO100" s="65"/>
      <c r="AP100" s="87"/>
      <c r="AQ100" s="87"/>
      <c r="AR100" s="67"/>
      <c r="AS100" s="55"/>
      <c r="AT100" s="55"/>
      <c r="AU100" s="55"/>
    </row>
    <row r="101" spans="1:248" ht="33" customHeight="1">
      <c r="A101" s="280" t="s">
        <v>212</v>
      </c>
      <c r="B101" s="306"/>
      <c r="C101" s="307"/>
      <c r="D101" s="80" t="s">
        <v>17</v>
      </c>
      <c r="E101" s="92">
        <f>E102+E103</f>
        <v>300</v>
      </c>
      <c r="F101" s="92">
        <f>F102+F103</f>
        <v>57.5</v>
      </c>
      <c r="G101" s="82"/>
      <c r="H101" s="81"/>
      <c r="I101" s="81"/>
      <c r="J101" s="81"/>
      <c r="K101" s="82"/>
      <c r="L101" s="81"/>
      <c r="M101" s="81"/>
      <c r="N101" s="82"/>
      <c r="O101" s="81"/>
      <c r="P101" s="81"/>
      <c r="Q101" s="82"/>
      <c r="R101" s="81"/>
      <c r="S101" s="81"/>
      <c r="T101" s="82"/>
      <c r="U101" s="81"/>
      <c r="V101" s="81"/>
      <c r="W101" s="82"/>
      <c r="X101" s="81"/>
      <c r="Y101" s="81"/>
      <c r="Z101" s="82"/>
      <c r="AA101" s="81"/>
      <c r="AB101" s="81"/>
      <c r="AC101" s="82"/>
      <c r="AD101" s="81"/>
      <c r="AE101" s="81"/>
      <c r="AF101" s="82"/>
      <c r="AG101" s="81"/>
      <c r="AH101" s="81"/>
      <c r="AI101" s="82"/>
      <c r="AJ101" s="81">
        <f>AJ102</f>
        <v>100</v>
      </c>
      <c r="AK101" s="81">
        <f>AK102</f>
        <v>0</v>
      </c>
      <c r="AL101" s="82"/>
      <c r="AM101" s="81">
        <f>AM102</f>
        <v>100</v>
      </c>
      <c r="AN101" s="81">
        <f>AN102</f>
        <v>57.5</v>
      </c>
      <c r="AO101" s="82"/>
      <c r="AP101" s="81">
        <f>AP102</f>
        <v>100</v>
      </c>
      <c r="AQ101" s="81"/>
      <c r="AR101" s="82"/>
      <c r="AS101" s="55"/>
      <c r="AT101" s="55"/>
      <c r="AU101" s="55"/>
    </row>
    <row r="102" spans="1:248" ht="84" customHeight="1">
      <c r="A102" s="308"/>
      <c r="B102" s="309"/>
      <c r="C102" s="310"/>
      <c r="D102" s="63" t="s">
        <v>19</v>
      </c>
      <c r="E102" s="88">
        <f>E96</f>
        <v>300</v>
      </c>
      <c r="F102" s="88">
        <f>F96</f>
        <v>57.5</v>
      </c>
      <c r="G102" s="59"/>
      <c r="H102" s="60"/>
      <c r="I102" s="86"/>
      <c r="J102" s="86"/>
      <c r="K102" s="65"/>
      <c r="L102" s="87"/>
      <c r="M102" s="87"/>
      <c r="N102" s="67"/>
      <c r="O102" s="86"/>
      <c r="P102" s="86"/>
      <c r="Q102" s="65"/>
      <c r="R102" s="87"/>
      <c r="S102" s="87"/>
      <c r="T102" s="67"/>
      <c r="U102" s="86"/>
      <c r="V102" s="86"/>
      <c r="W102" s="65"/>
      <c r="X102" s="87"/>
      <c r="Y102" s="87"/>
      <c r="Z102" s="67"/>
      <c r="AA102" s="86"/>
      <c r="AB102" s="86"/>
      <c r="AC102" s="65"/>
      <c r="AD102" s="87"/>
      <c r="AE102" s="87"/>
      <c r="AF102" s="67"/>
      <c r="AG102" s="86"/>
      <c r="AH102" s="86"/>
      <c r="AI102" s="65"/>
      <c r="AJ102" s="87">
        <f>AJ99</f>
        <v>100</v>
      </c>
      <c r="AK102" s="87">
        <f>AK99</f>
        <v>0</v>
      </c>
      <c r="AL102" s="67"/>
      <c r="AM102" s="86">
        <f>AM99</f>
        <v>100</v>
      </c>
      <c r="AN102" s="86">
        <f>AN99</f>
        <v>57.5</v>
      </c>
      <c r="AO102" s="65"/>
      <c r="AP102" s="87">
        <f>AP99</f>
        <v>100</v>
      </c>
      <c r="AQ102" s="87"/>
      <c r="AR102" s="67"/>
      <c r="AS102" s="55"/>
      <c r="AT102" s="55"/>
      <c r="AU102" s="55"/>
    </row>
    <row r="103" spans="1:248" ht="64.8">
      <c r="A103" s="308"/>
      <c r="B103" s="309"/>
      <c r="C103" s="310"/>
      <c r="D103" s="63" t="s">
        <v>28</v>
      </c>
      <c r="E103" s="88">
        <f>E97</f>
        <v>0</v>
      </c>
      <c r="F103" s="88">
        <f>F97</f>
        <v>0</v>
      </c>
      <c r="G103" s="59"/>
      <c r="H103" s="98"/>
      <c r="I103" s="86"/>
      <c r="J103" s="86"/>
      <c r="K103" s="65"/>
      <c r="L103" s="87"/>
      <c r="M103" s="87"/>
      <c r="N103" s="67"/>
      <c r="O103" s="86"/>
      <c r="P103" s="86"/>
      <c r="Q103" s="65"/>
      <c r="R103" s="87"/>
      <c r="S103" s="87"/>
      <c r="T103" s="67"/>
      <c r="U103" s="86"/>
      <c r="V103" s="86"/>
      <c r="W103" s="65"/>
      <c r="X103" s="87"/>
      <c r="Y103" s="87"/>
      <c r="Z103" s="67"/>
      <c r="AA103" s="86"/>
      <c r="AB103" s="86"/>
      <c r="AC103" s="65"/>
      <c r="AD103" s="87"/>
      <c r="AE103" s="87"/>
      <c r="AF103" s="67"/>
      <c r="AG103" s="86"/>
      <c r="AH103" s="86"/>
      <c r="AI103" s="65"/>
      <c r="AJ103" s="87"/>
      <c r="AK103" s="87"/>
      <c r="AL103" s="67"/>
      <c r="AM103" s="86"/>
      <c r="AN103" s="86"/>
      <c r="AO103" s="65"/>
      <c r="AP103" s="87"/>
      <c r="AQ103" s="87"/>
      <c r="AR103" s="67"/>
      <c r="AS103" s="55"/>
      <c r="AT103" s="55"/>
      <c r="AU103" s="55"/>
    </row>
    <row r="104" spans="1:248" s="20" customFormat="1" ht="56.25" customHeight="1">
      <c r="A104" s="320" t="s">
        <v>159</v>
      </c>
      <c r="B104" s="320" t="s">
        <v>213</v>
      </c>
      <c r="C104" s="276" t="s">
        <v>128</v>
      </c>
      <c r="D104" s="80" t="s">
        <v>17</v>
      </c>
      <c r="E104" s="201">
        <f>E105+E106</f>
        <v>82315.999999999985</v>
      </c>
      <c r="F104" s="201">
        <f>F105+F106</f>
        <v>62934.967000000004</v>
      </c>
      <c r="G104" s="224">
        <f>F104/E104*100</f>
        <v>76.455327032411702</v>
      </c>
      <c r="H104" s="230"/>
      <c r="I104" s="201">
        <f>I105+I106</f>
        <v>10255.944</v>
      </c>
      <c r="J104" s="201">
        <f>J105+J106</f>
        <v>0</v>
      </c>
      <c r="K104" s="224">
        <f>J104/I104*100</f>
        <v>0</v>
      </c>
      <c r="L104" s="201">
        <f>L105+L106</f>
        <v>3941.4360000000001</v>
      </c>
      <c r="M104" s="201">
        <f>M105+M106</f>
        <v>10255.944</v>
      </c>
      <c r="N104" s="224">
        <f>M104/L104*100</f>
        <v>260.20830986472947</v>
      </c>
      <c r="O104" s="201">
        <f>O105+O106</f>
        <v>4345.62</v>
      </c>
      <c r="P104" s="201">
        <f>P105+P106</f>
        <v>3886.7759999999998</v>
      </c>
      <c r="Q104" s="224">
        <f>P104/O104*100</f>
        <v>89.441230480345723</v>
      </c>
      <c r="R104" s="201">
        <f>R105+R106</f>
        <v>6464.1319999999996</v>
      </c>
      <c r="S104" s="201">
        <f>S105+S106</f>
        <v>10864.412</v>
      </c>
      <c r="T104" s="224">
        <f>S104/R104*100</f>
        <v>168.07224852462792</v>
      </c>
      <c r="U104" s="201">
        <f>U105+U106</f>
        <v>6822.4560000000001</v>
      </c>
      <c r="V104" s="201">
        <f>V105+V106</f>
        <v>0</v>
      </c>
      <c r="W104" s="224">
        <f>V104/U104*100</f>
        <v>0</v>
      </c>
      <c r="X104" s="201">
        <f>X105+X106</f>
        <v>5134.68</v>
      </c>
      <c r="Y104" s="201">
        <f>Y105+Y106</f>
        <v>6822.4560000000001</v>
      </c>
      <c r="Z104" s="224">
        <f>Y104/X104*100</f>
        <v>132.87013017364276</v>
      </c>
      <c r="AA104" s="201">
        <f>AA105+AA106</f>
        <v>7561.59</v>
      </c>
      <c r="AB104" s="201">
        <f>AB105+AB106</f>
        <v>10619.282999999999</v>
      </c>
      <c r="AC104" s="224">
        <f>AB104/AA104*100</f>
        <v>140.43716996028613</v>
      </c>
      <c r="AD104" s="201">
        <f>AD105+AD106</f>
        <v>7628.3789999999999</v>
      </c>
      <c r="AE104" s="201">
        <f>AE105+AE106</f>
        <v>7627.6239999999998</v>
      </c>
      <c r="AF104" s="224">
        <f>AE104/AD104*100</f>
        <v>99.990102746599234</v>
      </c>
      <c r="AG104" s="201">
        <f>AG105+AG106</f>
        <v>7561.59</v>
      </c>
      <c r="AH104" s="201">
        <f>AH105+AH106</f>
        <v>7355.4579999999996</v>
      </c>
      <c r="AI104" s="224">
        <f>AH104/AG104*100</f>
        <v>97.273959577284657</v>
      </c>
      <c r="AJ104" s="201">
        <f>AJ105+AJ106</f>
        <v>7561.59</v>
      </c>
      <c r="AK104" s="201">
        <f>AK105+AK106</f>
        <v>5503.0140000000001</v>
      </c>
      <c r="AL104" s="224">
        <f>AK104/AJ104*100</f>
        <v>72.775884437003327</v>
      </c>
      <c r="AM104" s="201">
        <f>AM105+AM106</f>
        <v>7561.59</v>
      </c>
      <c r="AN104" s="201">
        <f>AN105+AN106</f>
        <v>0</v>
      </c>
      <c r="AO104" s="224">
        <f>AN104/AM104*100</f>
        <v>0</v>
      </c>
      <c r="AP104" s="201">
        <f>AP105+AP106</f>
        <v>7476.9930000000004</v>
      </c>
      <c r="AQ104" s="201">
        <f>AQ105+AQ106</f>
        <v>0</v>
      </c>
      <c r="AR104" s="224">
        <f>AQ104/AP104*100</f>
        <v>0</v>
      </c>
      <c r="AS104" s="195"/>
      <c r="AT104" s="195"/>
      <c r="AU104" s="196"/>
      <c r="AV104" s="11"/>
      <c r="AW104" s="11"/>
      <c r="AX104" s="10"/>
      <c r="AY104" s="10"/>
      <c r="AZ104" s="11"/>
      <c r="BA104" s="10"/>
      <c r="BB104" s="10"/>
      <c r="BC104" s="11"/>
      <c r="BD104" s="10"/>
      <c r="BE104" s="10"/>
      <c r="BF104" s="11"/>
      <c r="BG104" s="11"/>
      <c r="BH104" s="11"/>
      <c r="BI104" s="10"/>
      <c r="BJ104" s="10"/>
      <c r="BK104" s="11"/>
      <c r="BL104" s="10"/>
      <c r="BM104" s="10"/>
      <c r="BN104" s="11"/>
      <c r="BO104" s="10"/>
      <c r="BP104" s="10"/>
      <c r="BQ104" s="11"/>
      <c r="BR104" s="11"/>
      <c r="BS104" s="11"/>
      <c r="BT104" s="10"/>
      <c r="BU104" s="10"/>
      <c r="BV104" s="11"/>
      <c r="BW104" s="10"/>
      <c r="BX104" s="10"/>
      <c r="BY104" s="11"/>
      <c r="BZ104" s="10"/>
      <c r="CA104" s="10"/>
      <c r="CB104" s="11"/>
      <c r="CC104" s="11"/>
      <c r="CD104" s="11"/>
      <c r="CE104" s="10"/>
      <c r="CF104" s="10"/>
      <c r="CG104" s="11"/>
      <c r="CH104" s="10"/>
      <c r="CI104" s="10"/>
      <c r="CJ104" s="11"/>
      <c r="CK104" s="10"/>
      <c r="CL104" s="10"/>
      <c r="CM104" s="11"/>
      <c r="CN104" s="12"/>
      <c r="CO104" s="12"/>
      <c r="CP104" s="12"/>
      <c r="CQ104" s="12"/>
      <c r="CR104" s="12"/>
      <c r="CS104" s="13"/>
      <c r="CT104" s="11"/>
      <c r="CU104" s="11"/>
      <c r="CV104" s="11"/>
      <c r="CW104" s="10"/>
      <c r="CX104" s="10"/>
      <c r="CY104" s="11"/>
      <c r="CZ104" s="10"/>
      <c r="DA104" s="10"/>
      <c r="DB104" s="11"/>
      <c r="DC104" s="10"/>
      <c r="DD104" s="10"/>
      <c r="DE104" s="11"/>
      <c r="DF104" s="14"/>
      <c r="DG104" s="14"/>
      <c r="DH104" s="15"/>
      <c r="DI104" s="15"/>
      <c r="DJ104" s="14"/>
      <c r="DK104" s="15"/>
      <c r="DL104" s="15"/>
      <c r="DM104" s="14"/>
      <c r="DN104" s="15"/>
      <c r="DO104" s="15"/>
      <c r="DP104" s="14"/>
      <c r="DQ104" s="14"/>
      <c r="DR104" s="14"/>
      <c r="DS104" s="15"/>
      <c r="DT104" s="15"/>
      <c r="DU104" s="14"/>
      <c r="DV104" s="15"/>
      <c r="DW104" s="15"/>
      <c r="DX104" s="14"/>
      <c r="DY104" s="15"/>
      <c r="DZ104" s="15"/>
      <c r="EA104" s="14"/>
      <c r="EB104" s="14"/>
      <c r="EC104" s="14"/>
      <c r="ED104" s="15"/>
      <c r="EE104" s="15"/>
      <c r="EF104" s="14"/>
      <c r="EG104" s="15"/>
      <c r="EH104" s="15"/>
      <c r="EI104" s="14"/>
      <c r="EJ104" s="15"/>
      <c r="EK104" s="15"/>
      <c r="EL104" s="14"/>
      <c r="EM104" s="23"/>
      <c r="EN104" s="23"/>
      <c r="EO104" s="23"/>
      <c r="EP104" s="23"/>
      <c r="EQ104" s="23"/>
      <c r="ER104" s="17"/>
      <c r="ES104" s="14"/>
      <c r="ET104" s="14"/>
      <c r="EU104" s="14"/>
      <c r="EV104" s="15"/>
      <c r="EW104" s="15"/>
      <c r="EX104" s="14"/>
      <c r="EY104" s="15"/>
      <c r="EZ104" s="15"/>
      <c r="FA104" s="14"/>
      <c r="FB104" s="15"/>
      <c r="FC104" s="15"/>
      <c r="FD104" s="14"/>
      <c r="FE104" s="14"/>
      <c r="FF104" s="14"/>
      <c r="FG104" s="15"/>
      <c r="FH104" s="15"/>
      <c r="FI104" s="14"/>
      <c r="FJ104" s="15"/>
      <c r="FK104" s="15"/>
      <c r="FL104" s="14"/>
      <c r="FM104" s="15"/>
      <c r="FN104" s="15"/>
      <c r="FO104" s="14"/>
      <c r="FP104" s="14"/>
      <c r="FQ104" s="14"/>
      <c r="FR104" s="15"/>
      <c r="FS104" s="15"/>
      <c r="FT104" s="14"/>
      <c r="FU104" s="15"/>
      <c r="FV104" s="15"/>
      <c r="FW104" s="14"/>
      <c r="FX104" s="15"/>
      <c r="FY104" s="15"/>
      <c r="FZ104" s="14"/>
      <c r="GA104" s="14"/>
      <c r="GB104" s="14"/>
      <c r="GC104" s="15"/>
      <c r="GD104" s="15"/>
      <c r="GE104" s="14"/>
      <c r="GF104" s="15"/>
      <c r="GG104" s="15"/>
      <c r="GH104" s="14"/>
      <c r="GI104" s="15"/>
      <c r="GJ104" s="15"/>
      <c r="GK104" s="14"/>
      <c r="GL104" s="23"/>
      <c r="GM104" s="23"/>
      <c r="GN104" s="23"/>
      <c r="GO104" s="23"/>
      <c r="GP104" s="23"/>
      <c r="GQ104" s="17"/>
      <c r="GR104" s="14"/>
      <c r="GS104" s="14"/>
      <c r="GT104" s="14"/>
      <c r="GU104" s="15"/>
      <c r="GV104" s="15"/>
      <c r="GW104" s="14"/>
      <c r="GX104" s="15"/>
      <c r="GY104" s="15"/>
      <c r="GZ104" s="14"/>
      <c r="HA104" s="15"/>
      <c r="HB104" s="15"/>
      <c r="HC104" s="14"/>
      <c r="HD104" s="14"/>
      <c r="HE104" s="14"/>
      <c r="HF104" s="15"/>
      <c r="HG104" s="15"/>
      <c r="HH104" s="14"/>
      <c r="HI104" s="15"/>
      <c r="HJ104" s="15"/>
      <c r="HK104" s="14"/>
      <c r="HL104" s="15"/>
      <c r="HM104" s="15"/>
      <c r="HN104" s="14"/>
      <c r="HO104" s="14"/>
      <c r="HP104" s="14"/>
      <c r="HQ104" s="15"/>
      <c r="HR104" s="15"/>
      <c r="HS104" s="14"/>
      <c r="HT104" s="15"/>
      <c r="HU104" s="15"/>
      <c r="HV104" s="14"/>
      <c r="HW104" s="15"/>
      <c r="HX104" s="15"/>
      <c r="HY104" s="14"/>
      <c r="HZ104" s="14"/>
      <c r="IA104" s="14"/>
      <c r="IB104" s="15"/>
      <c r="IC104" s="15"/>
      <c r="ID104" s="14"/>
      <c r="IE104" s="15"/>
      <c r="IF104" s="15"/>
      <c r="IG104" s="14"/>
      <c r="IH104" s="15"/>
      <c r="II104" s="15"/>
      <c r="IJ104" s="14"/>
      <c r="IK104" s="23"/>
      <c r="IL104" s="23"/>
      <c r="IM104" s="23"/>
      <c r="IN104" s="23"/>
    </row>
    <row r="105" spans="1:248" s="20" customFormat="1" ht="69.75" customHeight="1">
      <c r="A105" s="321"/>
      <c r="B105" s="321"/>
      <c r="C105" s="301"/>
      <c r="D105" s="63" t="s">
        <v>19</v>
      </c>
      <c r="E105" s="231">
        <f>E129</f>
        <v>82258.999999999985</v>
      </c>
      <c r="F105" s="232">
        <f>F129</f>
        <v>62878.722000000002</v>
      </c>
      <c r="G105" s="232"/>
      <c r="H105" s="231"/>
      <c r="I105" s="231">
        <f>I129</f>
        <v>10255.944</v>
      </c>
      <c r="J105" s="232">
        <f>J129</f>
        <v>0</v>
      </c>
      <c r="K105" s="232"/>
      <c r="L105" s="231">
        <f>L129</f>
        <v>3941.4360000000001</v>
      </c>
      <c r="M105" s="232">
        <f>M129</f>
        <v>10255.944</v>
      </c>
      <c r="N105" s="232"/>
      <c r="O105" s="231">
        <f>O129</f>
        <v>4345.62</v>
      </c>
      <c r="P105" s="232">
        <f>P129</f>
        <v>3886.7759999999998</v>
      </c>
      <c r="Q105" s="232"/>
      <c r="R105" s="231">
        <f>R129</f>
        <v>6464.1319999999996</v>
      </c>
      <c r="S105" s="232">
        <f>S129</f>
        <v>10864.412</v>
      </c>
      <c r="T105" s="232"/>
      <c r="U105" s="231">
        <f>U129</f>
        <v>6822.4560000000001</v>
      </c>
      <c r="V105" s="232">
        <f>V129</f>
        <v>0</v>
      </c>
      <c r="W105" s="232"/>
      <c r="X105" s="231">
        <f>X129</f>
        <v>5134.68</v>
      </c>
      <c r="Y105" s="232">
        <f>Y129</f>
        <v>6822.4560000000001</v>
      </c>
      <c r="Z105" s="232"/>
      <c r="AA105" s="231">
        <f>AA129</f>
        <v>7561.59</v>
      </c>
      <c r="AB105" s="232">
        <f>AB129</f>
        <v>10619.282999999999</v>
      </c>
      <c r="AC105" s="232"/>
      <c r="AD105" s="231">
        <f>AD129</f>
        <v>7571.3789999999999</v>
      </c>
      <c r="AE105" s="232">
        <f>AE129</f>
        <v>7571.3789999999999</v>
      </c>
      <c r="AF105" s="232"/>
      <c r="AG105" s="231">
        <f>AG129</f>
        <v>7561.59</v>
      </c>
      <c r="AH105" s="232">
        <f>AH129</f>
        <v>7355.4579999999996</v>
      </c>
      <c r="AI105" s="232"/>
      <c r="AJ105" s="231">
        <f>AJ129</f>
        <v>7561.59</v>
      </c>
      <c r="AK105" s="232">
        <f>AK129</f>
        <v>5503.0140000000001</v>
      </c>
      <c r="AL105" s="232"/>
      <c r="AM105" s="231">
        <f>AM129</f>
        <v>7561.59</v>
      </c>
      <c r="AN105" s="232">
        <f>AN129</f>
        <v>0</v>
      </c>
      <c r="AO105" s="232"/>
      <c r="AP105" s="231">
        <f>AP129</f>
        <v>7476.9930000000004</v>
      </c>
      <c r="AQ105" s="232">
        <f>AQ129</f>
        <v>0</v>
      </c>
      <c r="AR105" s="232"/>
      <c r="AS105" s="195"/>
      <c r="AT105" s="195"/>
      <c r="AU105" s="196"/>
      <c r="AV105" s="14"/>
      <c r="AW105" s="14"/>
      <c r="AX105" s="15"/>
      <c r="AY105" s="15"/>
      <c r="AZ105" s="14"/>
      <c r="BA105" s="15"/>
      <c r="BB105" s="15"/>
      <c r="BC105" s="14"/>
      <c r="BD105" s="15"/>
      <c r="BE105" s="15"/>
      <c r="BF105" s="14"/>
      <c r="BG105" s="14"/>
      <c r="BH105" s="14"/>
      <c r="BI105" s="15"/>
      <c r="BJ105" s="15"/>
      <c r="BK105" s="14"/>
      <c r="BL105" s="15"/>
      <c r="BM105" s="15"/>
      <c r="BN105" s="14"/>
      <c r="BO105" s="15"/>
      <c r="BP105" s="15"/>
      <c r="BQ105" s="14"/>
      <c r="BR105" s="14"/>
      <c r="BS105" s="14"/>
      <c r="BT105" s="15"/>
      <c r="BU105" s="15"/>
      <c r="BV105" s="14"/>
      <c r="BW105" s="15"/>
      <c r="BX105" s="15"/>
      <c r="BY105" s="14"/>
      <c r="BZ105" s="15"/>
      <c r="CA105" s="15"/>
      <c r="CB105" s="14"/>
      <c r="CC105" s="14"/>
      <c r="CD105" s="14"/>
      <c r="CE105" s="15"/>
      <c r="CF105" s="15"/>
      <c r="CG105" s="14"/>
      <c r="CH105" s="15"/>
      <c r="CI105" s="15"/>
      <c r="CJ105" s="14"/>
      <c r="CK105" s="15"/>
      <c r="CL105" s="15"/>
      <c r="CM105" s="14"/>
      <c r="CN105" s="23"/>
      <c r="CO105" s="23"/>
      <c r="CP105" s="23"/>
      <c r="CQ105" s="23"/>
      <c r="CR105" s="23"/>
      <c r="CS105" s="17"/>
      <c r="CT105" s="14"/>
      <c r="CU105" s="14"/>
      <c r="CV105" s="14"/>
      <c r="CW105" s="15"/>
      <c r="CX105" s="15"/>
      <c r="CY105" s="14"/>
      <c r="CZ105" s="15"/>
      <c r="DA105" s="15"/>
      <c r="DB105" s="14"/>
      <c r="DC105" s="15"/>
      <c r="DD105" s="15"/>
      <c r="DE105" s="14"/>
      <c r="DF105" s="14"/>
      <c r="DG105" s="14"/>
      <c r="DH105" s="15"/>
      <c r="DI105" s="15"/>
      <c r="DJ105" s="14"/>
      <c r="DK105" s="15"/>
      <c r="DL105" s="15"/>
      <c r="DM105" s="14"/>
      <c r="DN105" s="15"/>
      <c r="DO105" s="15"/>
      <c r="DP105" s="14"/>
      <c r="DQ105" s="14"/>
      <c r="DR105" s="14"/>
      <c r="DS105" s="15"/>
      <c r="DT105" s="15"/>
      <c r="DU105" s="14"/>
      <c r="DV105" s="15"/>
      <c r="DW105" s="15"/>
      <c r="DX105" s="14"/>
      <c r="DY105" s="15"/>
      <c r="DZ105" s="15"/>
      <c r="EA105" s="14"/>
      <c r="EB105" s="14"/>
      <c r="EC105" s="14"/>
      <c r="ED105" s="15"/>
      <c r="EE105" s="15"/>
      <c r="EF105" s="14"/>
      <c r="EG105" s="15"/>
      <c r="EH105" s="15"/>
      <c r="EI105" s="14"/>
      <c r="EJ105" s="15"/>
      <c r="EK105" s="15"/>
      <c r="EL105" s="14"/>
      <c r="EM105" s="23"/>
      <c r="EN105" s="23"/>
      <c r="EO105" s="23"/>
      <c r="EP105" s="23"/>
      <c r="EQ105" s="23"/>
      <c r="ER105" s="17"/>
      <c r="ES105" s="14"/>
      <c r="ET105" s="14"/>
      <c r="EU105" s="14"/>
      <c r="EV105" s="15"/>
      <c r="EW105" s="15"/>
      <c r="EX105" s="14"/>
      <c r="EY105" s="15"/>
      <c r="EZ105" s="15"/>
      <c r="FA105" s="14"/>
      <c r="FB105" s="15"/>
      <c r="FC105" s="15"/>
      <c r="FD105" s="14"/>
      <c r="FE105" s="14"/>
      <c r="FF105" s="14"/>
      <c r="FG105" s="15"/>
      <c r="FH105" s="15"/>
      <c r="FI105" s="14"/>
      <c r="FJ105" s="15"/>
      <c r="FK105" s="15"/>
      <c r="FL105" s="14"/>
      <c r="FM105" s="15"/>
      <c r="FN105" s="15"/>
      <c r="FO105" s="14"/>
      <c r="FP105" s="14"/>
      <c r="FQ105" s="14"/>
      <c r="FR105" s="15"/>
      <c r="FS105" s="15"/>
      <c r="FT105" s="14"/>
      <c r="FU105" s="15"/>
      <c r="FV105" s="15"/>
      <c r="FW105" s="14"/>
      <c r="FX105" s="15"/>
      <c r="FY105" s="15"/>
      <c r="FZ105" s="14"/>
      <c r="GA105" s="14"/>
      <c r="GB105" s="14"/>
      <c r="GC105" s="15"/>
      <c r="GD105" s="15"/>
      <c r="GE105" s="14"/>
      <c r="GF105" s="15"/>
      <c r="GG105" s="15"/>
      <c r="GH105" s="14"/>
      <c r="GI105" s="15"/>
      <c r="GJ105" s="15"/>
      <c r="GK105" s="14"/>
      <c r="GL105" s="23"/>
      <c r="GM105" s="23"/>
      <c r="GN105" s="23"/>
      <c r="GO105" s="23"/>
      <c r="GP105" s="23"/>
      <c r="GQ105" s="17"/>
      <c r="GR105" s="14"/>
      <c r="GS105" s="14"/>
      <c r="GT105" s="14"/>
      <c r="GU105" s="15"/>
      <c r="GV105" s="15"/>
      <c r="GW105" s="14"/>
      <c r="GX105" s="15"/>
      <c r="GY105" s="15"/>
      <c r="GZ105" s="14"/>
      <c r="HA105" s="15"/>
      <c r="HB105" s="15"/>
      <c r="HC105" s="14"/>
      <c r="HD105" s="14"/>
      <c r="HE105" s="14"/>
      <c r="HF105" s="15"/>
      <c r="HG105" s="15"/>
      <c r="HH105" s="14"/>
      <c r="HI105" s="15"/>
      <c r="HJ105" s="15"/>
      <c r="HK105" s="14"/>
      <c r="HL105" s="15"/>
      <c r="HM105" s="15"/>
      <c r="HN105" s="14"/>
      <c r="HO105" s="14"/>
      <c r="HP105" s="14"/>
      <c r="HQ105" s="15"/>
      <c r="HR105" s="15"/>
      <c r="HS105" s="14"/>
      <c r="HT105" s="15"/>
      <c r="HU105" s="15"/>
      <c r="HV105" s="14"/>
      <c r="HW105" s="15"/>
      <c r="HX105" s="15"/>
      <c r="HY105" s="14"/>
      <c r="HZ105" s="14"/>
      <c r="IA105" s="14"/>
      <c r="IB105" s="15"/>
      <c r="IC105" s="15"/>
      <c r="ID105" s="14"/>
      <c r="IE105" s="15"/>
      <c r="IF105" s="15"/>
      <c r="IG105" s="14"/>
      <c r="IH105" s="15"/>
      <c r="II105" s="15"/>
      <c r="IJ105" s="14"/>
      <c r="IK105" s="23"/>
      <c r="IL105" s="23"/>
      <c r="IM105" s="23"/>
      <c r="IN105" s="23"/>
    </row>
    <row r="106" spans="1:248" s="20" customFormat="1" ht="74.25" customHeight="1">
      <c r="A106" s="321"/>
      <c r="B106" s="321"/>
      <c r="C106" s="301"/>
      <c r="D106" s="63" t="s">
        <v>28</v>
      </c>
      <c r="E106" s="233">
        <f>E130</f>
        <v>57</v>
      </c>
      <c r="F106" s="234">
        <f>F130</f>
        <v>56.244999999999997</v>
      </c>
      <c r="G106" s="234"/>
      <c r="H106" s="233"/>
      <c r="I106" s="233">
        <f>I130</f>
        <v>0</v>
      </c>
      <c r="J106" s="234">
        <f>J130</f>
        <v>0</v>
      </c>
      <c r="K106" s="234"/>
      <c r="L106" s="233">
        <f>L130</f>
        <v>0</v>
      </c>
      <c r="M106" s="234">
        <f>M130</f>
        <v>0</v>
      </c>
      <c r="N106" s="234"/>
      <c r="O106" s="233">
        <f>O130</f>
        <v>0</v>
      </c>
      <c r="P106" s="234">
        <f>P130</f>
        <v>0</v>
      </c>
      <c r="Q106" s="234"/>
      <c r="R106" s="233">
        <f>R130</f>
        <v>0</v>
      </c>
      <c r="S106" s="234">
        <f>S130</f>
        <v>0</v>
      </c>
      <c r="T106" s="234"/>
      <c r="U106" s="233">
        <f>U130</f>
        <v>0</v>
      </c>
      <c r="V106" s="234">
        <f>V130</f>
        <v>0</v>
      </c>
      <c r="W106" s="234"/>
      <c r="X106" s="233">
        <f>X130</f>
        <v>0</v>
      </c>
      <c r="Y106" s="234">
        <f>Y130</f>
        <v>0</v>
      </c>
      <c r="Z106" s="234"/>
      <c r="AA106" s="233">
        <f>AA130</f>
        <v>0</v>
      </c>
      <c r="AB106" s="234">
        <f>AB130</f>
        <v>0</v>
      </c>
      <c r="AC106" s="234"/>
      <c r="AD106" s="233">
        <f>AD130</f>
        <v>57</v>
      </c>
      <c r="AE106" s="234">
        <f>AE130</f>
        <v>56.244999999999997</v>
      </c>
      <c r="AF106" s="234"/>
      <c r="AG106" s="233">
        <f>AG130</f>
        <v>0</v>
      </c>
      <c r="AH106" s="234">
        <f>AH130</f>
        <v>0</v>
      </c>
      <c r="AI106" s="234"/>
      <c r="AJ106" s="233">
        <f>AJ130</f>
        <v>0</v>
      </c>
      <c r="AK106" s="234">
        <f>AK130</f>
        <v>0</v>
      </c>
      <c r="AL106" s="234"/>
      <c r="AM106" s="233">
        <f>AM130</f>
        <v>0</v>
      </c>
      <c r="AN106" s="234">
        <f>AN130</f>
        <v>0</v>
      </c>
      <c r="AO106" s="234"/>
      <c r="AP106" s="233">
        <f>AP130</f>
        <v>0</v>
      </c>
      <c r="AQ106" s="234">
        <f>AQ130</f>
        <v>0</v>
      </c>
      <c r="AR106" s="234"/>
      <c r="AS106" s="185"/>
      <c r="AT106" s="185"/>
      <c r="AU106" s="185"/>
    </row>
    <row r="107" spans="1:248" ht="49.5" customHeight="1">
      <c r="A107" s="316" t="s">
        <v>134</v>
      </c>
      <c r="B107" s="276" t="s">
        <v>62</v>
      </c>
      <c r="C107" s="276" t="s">
        <v>128</v>
      </c>
      <c r="D107" s="80" t="s">
        <v>17</v>
      </c>
      <c r="E107" s="224">
        <f t="shared" ref="E107:E127" si="21">I107+L107+O107+R107+U107+X107+AA107+AD107+AG107+AJ107+AM107+AP107</f>
        <v>82258.999999999985</v>
      </c>
      <c r="F107" s="224">
        <f t="shared" ref="F107:F127" si="22">J107+M107+P107+S107+V107+Y107+AB107+AE107+AH107+AK107+AN107+AQ107</f>
        <v>62878.722000000002</v>
      </c>
      <c r="G107" s="224">
        <f>F107/E107*100</f>
        <v>76.439929977266942</v>
      </c>
      <c r="H107" s="226"/>
      <c r="I107" s="226">
        <f>I108+I109</f>
        <v>10255.944</v>
      </c>
      <c r="J107" s="226">
        <f>J108+J109</f>
        <v>0</v>
      </c>
      <c r="K107" s="224">
        <f>J107/I107*100</f>
        <v>0</v>
      </c>
      <c r="L107" s="226">
        <f>L108+L109</f>
        <v>3941.4360000000001</v>
      </c>
      <c r="M107" s="226">
        <f>M108+M109</f>
        <v>10255.944</v>
      </c>
      <c r="N107" s="224">
        <f>M107/L107*100</f>
        <v>260.20830986472947</v>
      </c>
      <c r="O107" s="226">
        <f>O108+O109</f>
        <v>4345.62</v>
      </c>
      <c r="P107" s="226">
        <f>P108+P109</f>
        <v>3886.7759999999998</v>
      </c>
      <c r="Q107" s="224">
        <f>P107/O107*100</f>
        <v>89.441230480345723</v>
      </c>
      <c r="R107" s="226">
        <f>R108+R109</f>
        <v>6464.1319999999996</v>
      </c>
      <c r="S107" s="226">
        <f>S108+S109</f>
        <v>10864.412</v>
      </c>
      <c r="T107" s="224">
        <f>S107/R107*100</f>
        <v>168.07224852462792</v>
      </c>
      <c r="U107" s="226">
        <f>U108+U109</f>
        <v>6822.4560000000001</v>
      </c>
      <c r="V107" s="226">
        <f>V108+V109</f>
        <v>0</v>
      </c>
      <c r="W107" s="224">
        <f>V107/U107*100</f>
        <v>0</v>
      </c>
      <c r="X107" s="226">
        <f>X108+X109</f>
        <v>5134.68</v>
      </c>
      <c r="Y107" s="226">
        <f>Y108+Y109</f>
        <v>6822.4560000000001</v>
      </c>
      <c r="Z107" s="224">
        <f>Y107/X107*100</f>
        <v>132.87013017364276</v>
      </c>
      <c r="AA107" s="226">
        <f>AA108+AA109</f>
        <v>7561.59</v>
      </c>
      <c r="AB107" s="226">
        <f>AB108+AB109</f>
        <v>10619.282999999999</v>
      </c>
      <c r="AC107" s="224">
        <f>AB107/AA107*100</f>
        <v>140.43716996028613</v>
      </c>
      <c r="AD107" s="226">
        <f>AD108+AD109</f>
        <v>7571.3789999999999</v>
      </c>
      <c r="AE107" s="226">
        <f>AE108+AE109</f>
        <v>7571.3789999999999</v>
      </c>
      <c r="AF107" s="224">
        <f>AE107/AD107*100</f>
        <v>100</v>
      </c>
      <c r="AG107" s="226">
        <f>AG108+AG109</f>
        <v>7561.59</v>
      </c>
      <c r="AH107" s="226">
        <f>AH108+AH109</f>
        <v>7355.4579999999996</v>
      </c>
      <c r="AI107" s="224">
        <f>AH107/AG107*100</f>
        <v>97.273959577284657</v>
      </c>
      <c r="AJ107" s="226">
        <f>AJ108+AJ109</f>
        <v>7561.59</v>
      </c>
      <c r="AK107" s="226">
        <f>AK108+AK109</f>
        <v>5503.0140000000001</v>
      </c>
      <c r="AL107" s="224">
        <f>AK107/AJ107*100</f>
        <v>72.775884437003327</v>
      </c>
      <c r="AM107" s="226">
        <f>AM108+AM109</f>
        <v>7561.59</v>
      </c>
      <c r="AN107" s="226">
        <f>AN108+AN109</f>
        <v>0</v>
      </c>
      <c r="AO107" s="224">
        <f>AN107/AM107*100</f>
        <v>0</v>
      </c>
      <c r="AP107" s="226">
        <f>AP108+AP109</f>
        <v>7476.9930000000004</v>
      </c>
      <c r="AQ107" s="226">
        <f>AQ108+AQ109</f>
        <v>0</v>
      </c>
      <c r="AR107" s="224">
        <f>AQ107/AP107*100</f>
        <v>0</v>
      </c>
      <c r="AS107" s="83"/>
      <c r="AT107" s="83"/>
      <c r="AU107" s="83"/>
    </row>
    <row r="108" spans="1:248" ht="72" customHeight="1">
      <c r="A108" s="317"/>
      <c r="B108" s="301"/>
      <c r="C108" s="301"/>
      <c r="D108" s="63" t="s">
        <v>19</v>
      </c>
      <c r="E108" s="227">
        <f t="shared" si="21"/>
        <v>82258.999999999985</v>
      </c>
      <c r="F108" s="227">
        <f t="shared" si="22"/>
        <v>62878.722000000002</v>
      </c>
      <c r="G108" s="227"/>
      <c r="H108" s="227"/>
      <c r="I108" s="228">
        <v>10255.944</v>
      </c>
      <c r="J108" s="228"/>
      <c r="K108" s="228"/>
      <c r="L108" s="220">
        <v>3941.4360000000001</v>
      </c>
      <c r="M108" s="220">
        <v>10255.944</v>
      </c>
      <c r="N108" s="220"/>
      <c r="O108" s="228">
        <v>4345.62</v>
      </c>
      <c r="P108" s="228">
        <v>3886.7759999999998</v>
      </c>
      <c r="Q108" s="228"/>
      <c r="R108" s="220">
        <v>6464.1319999999996</v>
      </c>
      <c r="S108" s="220">
        <v>10864.412</v>
      </c>
      <c r="T108" s="220"/>
      <c r="U108" s="228">
        <v>6822.4560000000001</v>
      </c>
      <c r="V108" s="228"/>
      <c r="W108" s="228"/>
      <c r="X108" s="220">
        <v>5134.68</v>
      </c>
      <c r="Y108" s="220">
        <v>6822.4560000000001</v>
      </c>
      <c r="Z108" s="220"/>
      <c r="AA108" s="228">
        <v>7561.59</v>
      </c>
      <c r="AB108" s="228">
        <v>10619.282999999999</v>
      </c>
      <c r="AC108" s="228"/>
      <c r="AD108" s="220">
        <v>7571.3789999999999</v>
      </c>
      <c r="AE108" s="220">
        <v>7571.3789999999999</v>
      </c>
      <c r="AF108" s="220"/>
      <c r="AG108" s="228">
        <v>7561.59</v>
      </c>
      <c r="AH108" s="228">
        <v>7355.4579999999996</v>
      </c>
      <c r="AI108" s="228"/>
      <c r="AJ108" s="220">
        <v>7561.59</v>
      </c>
      <c r="AK108" s="220">
        <v>5503.0140000000001</v>
      </c>
      <c r="AL108" s="220"/>
      <c r="AM108" s="228">
        <v>7561.59</v>
      </c>
      <c r="AN108" s="228"/>
      <c r="AO108" s="228"/>
      <c r="AP108" s="220">
        <v>7476.9930000000004</v>
      </c>
      <c r="AQ108" s="220"/>
      <c r="AR108" s="220"/>
      <c r="AS108" s="55"/>
      <c r="AT108" s="96"/>
      <c r="AU108" s="55"/>
    </row>
    <row r="109" spans="1:248" ht="63" customHeight="1">
      <c r="A109" s="317"/>
      <c r="B109" s="301"/>
      <c r="C109" s="301"/>
      <c r="D109" s="63" t="s">
        <v>28</v>
      </c>
      <c r="E109" s="227">
        <f t="shared" si="21"/>
        <v>0</v>
      </c>
      <c r="F109" s="227">
        <f t="shared" si="22"/>
        <v>0</v>
      </c>
      <c r="G109" s="85"/>
      <c r="H109" s="84"/>
      <c r="I109" s="86"/>
      <c r="J109" s="86"/>
      <c r="K109" s="65"/>
      <c r="L109" s="87"/>
      <c r="M109" s="87"/>
      <c r="N109" s="67"/>
      <c r="O109" s="86"/>
      <c r="P109" s="86"/>
      <c r="Q109" s="65"/>
      <c r="R109" s="87"/>
      <c r="S109" s="87"/>
      <c r="T109" s="67"/>
      <c r="U109" s="86"/>
      <c r="V109" s="86"/>
      <c r="W109" s="65"/>
      <c r="X109" s="87"/>
      <c r="Y109" s="87"/>
      <c r="Z109" s="67"/>
      <c r="AA109" s="86"/>
      <c r="AB109" s="86"/>
      <c r="AC109" s="65"/>
      <c r="AD109" s="87"/>
      <c r="AE109" s="87"/>
      <c r="AF109" s="67"/>
      <c r="AG109" s="86"/>
      <c r="AH109" s="86"/>
      <c r="AI109" s="65"/>
      <c r="AJ109" s="87"/>
      <c r="AK109" s="87"/>
      <c r="AL109" s="67"/>
      <c r="AM109" s="86"/>
      <c r="AN109" s="86"/>
      <c r="AO109" s="65"/>
      <c r="AP109" s="87"/>
      <c r="AQ109" s="87"/>
      <c r="AR109" s="67"/>
      <c r="AS109" s="55"/>
      <c r="AT109" s="55"/>
      <c r="AU109" s="55"/>
    </row>
    <row r="110" spans="1:248" ht="56.25" customHeight="1">
      <c r="A110" s="316" t="s">
        <v>135</v>
      </c>
      <c r="B110" s="276" t="s">
        <v>172</v>
      </c>
      <c r="C110" s="276" t="s">
        <v>128</v>
      </c>
      <c r="D110" s="80" t="s">
        <v>17</v>
      </c>
      <c r="E110" s="224">
        <f t="shared" si="21"/>
        <v>0</v>
      </c>
      <c r="F110" s="224">
        <f t="shared" si="22"/>
        <v>0</v>
      </c>
      <c r="G110" s="224" t="e">
        <f>F110/E110*100</f>
        <v>#DIV/0!</v>
      </c>
      <c r="H110" s="81"/>
      <c r="I110" s="226">
        <f>I111+I112</f>
        <v>0</v>
      </c>
      <c r="J110" s="226">
        <f>J111+J112</f>
        <v>0</v>
      </c>
      <c r="K110" s="224" t="e">
        <f>J110/I110*100</f>
        <v>#DIV/0!</v>
      </c>
      <c r="L110" s="226">
        <f>L111+L112</f>
        <v>0</v>
      </c>
      <c r="M110" s="226">
        <f>M111+M112</f>
        <v>0</v>
      </c>
      <c r="N110" s="224" t="e">
        <f>M110/L110*100</f>
        <v>#DIV/0!</v>
      </c>
      <c r="O110" s="226">
        <f>O111+O112</f>
        <v>0</v>
      </c>
      <c r="P110" s="226">
        <f>P111+P112</f>
        <v>0</v>
      </c>
      <c r="Q110" s="224" t="e">
        <f>P110/O110*100</f>
        <v>#DIV/0!</v>
      </c>
      <c r="R110" s="226">
        <f>R111+R112</f>
        <v>0</v>
      </c>
      <c r="S110" s="226">
        <f>S111+S112</f>
        <v>0</v>
      </c>
      <c r="T110" s="224" t="e">
        <f>S110/R110*100</f>
        <v>#DIV/0!</v>
      </c>
      <c r="U110" s="226">
        <f>U111+U112</f>
        <v>0</v>
      </c>
      <c r="V110" s="226">
        <f>V111+V112</f>
        <v>0</v>
      </c>
      <c r="W110" s="224" t="e">
        <f>V110/U110*100</f>
        <v>#DIV/0!</v>
      </c>
      <c r="X110" s="226">
        <f>X111+X112</f>
        <v>0</v>
      </c>
      <c r="Y110" s="226">
        <f>Y111+Y112</f>
        <v>0</v>
      </c>
      <c r="Z110" s="224" t="e">
        <f>Y110/X110*100</f>
        <v>#DIV/0!</v>
      </c>
      <c r="AA110" s="226">
        <f>AA111+AA112</f>
        <v>0</v>
      </c>
      <c r="AB110" s="226">
        <f>AB111+AB112</f>
        <v>0</v>
      </c>
      <c r="AC110" s="224" t="e">
        <f>AB110/AA110*100</f>
        <v>#DIV/0!</v>
      </c>
      <c r="AD110" s="226">
        <f>AD111+AD112</f>
        <v>0</v>
      </c>
      <c r="AE110" s="226">
        <f>AE111+AE112</f>
        <v>0</v>
      </c>
      <c r="AF110" s="224" t="e">
        <f>AE110/AD110*100</f>
        <v>#DIV/0!</v>
      </c>
      <c r="AG110" s="226">
        <f>AG111+AG112</f>
        <v>0</v>
      </c>
      <c r="AH110" s="226">
        <f>AH111+AH112</f>
        <v>0</v>
      </c>
      <c r="AI110" s="224" t="e">
        <f>AH110/AG110*100</f>
        <v>#DIV/0!</v>
      </c>
      <c r="AJ110" s="226">
        <f>AJ111+AJ112</f>
        <v>0</v>
      </c>
      <c r="AK110" s="226">
        <f>AK111+AK112</f>
        <v>0</v>
      </c>
      <c r="AL110" s="224" t="e">
        <f>AK110/AJ110*100</f>
        <v>#DIV/0!</v>
      </c>
      <c r="AM110" s="226">
        <f>AM111+AM112</f>
        <v>0</v>
      </c>
      <c r="AN110" s="226">
        <f>AN111+AN112</f>
        <v>0</v>
      </c>
      <c r="AO110" s="224" t="e">
        <f>AN110/AM110*100</f>
        <v>#DIV/0!</v>
      </c>
      <c r="AP110" s="226">
        <f>AP111+AP112</f>
        <v>0</v>
      </c>
      <c r="AQ110" s="226">
        <f>AQ111+AQ112</f>
        <v>0</v>
      </c>
      <c r="AR110" s="224" t="e">
        <f>AQ110/AP110*100</f>
        <v>#DIV/0!</v>
      </c>
      <c r="AS110" s="83"/>
      <c r="AT110" s="83"/>
      <c r="AU110" s="83"/>
    </row>
    <row r="111" spans="1:248" ht="70.5" customHeight="1">
      <c r="A111" s="317"/>
      <c r="B111" s="301"/>
      <c r="C111" s="301"/>
      <c r="D111" s="63" t="s">
        <v>19</v>
      </c>
      <c r="E111" s="227">
        <f t="shared" si="21"/>
        <v>0</v>
      </c>
      <c r="F111" s="227">
        <f t="shared" si="22"/>
        <v>0</v>
      </c>
      <c r="G111" s="227"/>
      <c r="H111" s="84"/>
      <c r="I111" s="86"/>
      <c r="J111" s="86"/>
      <c r="K111" s="65"/>
      <c r="L111" s="87"/>
      <c r="M111" s="87"/>
      <c r="N111" s="67"/>
      <c r="O111" s="86"/>
      <c r="P111" s="86"/>
      <c r="Q111" s="65"/>
      <c r="R111" s="87"/>
      <c r="S111" s="87"/>
      <c r="T111" s="67"/>
      <c r="U111" s="86"/>
      <c r="V111" s="86"/>
      <c r="W111" s="65"/>
      <c r="X111" s="87"/>
      <c r="Y111" s="87"/>
      <c r="Z111" s="67"/>
      <c r="AA111" s="86"/>
      <c r="AB111" s="86"/>
      <c r="AC111" s="65"/>
      <c r="AD111" s="87"/>
      <c r="AE111" s="87"/>
      <c r="AF111" s="67"/>
      <c r="AG111" s="86"/>
      <c r="AH111" s="86"/>
      <c r="AI111" s="65"/>
      <c r="AJ111" s="87"/>
      <c r="AK111" s="87"/>
      <c r="AL111" s="67"/>
      <c r="AM111" s="86"/>
      <c r="AN111" s="86"/>
      <c r="AO111" s="65"/>
      <c r="AP111" s="87"/>
      <c r="AQ111" s="87"/>
      <c r="AR111" s="67"/>
      <c r="AS111" s="55"/>
      <c r="AT111" s="55"/>
      <c r="AU111" s="55"/>
    </row>
    <row r="112" spans="1:248" ht="76.5" customHeight="1">
      <c r="A112" s="317"/>
      <c r="B112" s="301"/>
      <c r="C112" s="301"/>
      <c r="D112" s="63" t="s">
        <v>28</v>
      </c>
      <c r="E112" s="227">
        <f t="shared" si="21"/>
        <v>0</v>
      </c>
      <c r="F112" s="227">
        <f t="shared" si="22"/>
        <v>0</v>
      </c>
      <c r="G112" s="85"/>
      <c r="H112" s="84"/>
      <c r="I112" s="86"/>
      <c r="J112" s="86"/>
      <c r="K112" s="65"/>
      <c r="L112" s="87"/>
      <c r="M112" s="87"/>
      <c r="N112" s="67"/>
      <c r="O112" s="86"/>
      <c r="P112" s="86"/>
      <c r="Q112" s="65"/>
      <c r="R112" s="87"/>
      <c r="S112" s="87"/>
      <c r="T112" s="67"/>
      <c r="U112" s="86"/>
      <c r="V112" s="86"/>
      <c r="W112" s="65"/>
      <c r="X112" s="87"/>
      <c r="Y112" s="87"/>
      <c r="Z112" s="67"/>
      <c r="AA112" s="86"/>
      <c r="AB112" s="86"/>
      <c r="AC112" s="65"/>
      <c r="AD112" s="87"/>
      <c r="AE112" s="87"/>
      <c r="AF112" s="67"/>
      <c r="AG112" s="86"/>
      <c r="AH112" s="86"/>
      <c r="AI112" s="65"/>
      <c r="AJ112" s="87"/>
      <c r="AK112" s="87"/>
      <c r="AL112" s="67"/>
      <c r="AM112" s="86"/>
      <c r="AN112" s="86"/>
      <c r="AO112" s="65"/>
      <c r="AP112" s="87"/>
      <c r="AQ112" s="87"/>
      <c r="AR112" s="67"/>
      <c r="AS112" s="55"/>
      <c r="AT112" s="55"/>
      <c r="AU112" s="55"/>
    </row>
    <row r="113" spans="1:47" ht="58.5" customHeight="1">
      <c r="A113" s="316" t="s">
        <v>136</v>
      </c>
      <c r="B113" s="276" t="s">
        <v>63</v>
      </c>
      <c r="C113" s="276" t="s">
        <v>128</v>
      </c>
      <c r="D113" s="80" t="s">
        <v>17</v>
      </c>
      <c r="E113" s="224">
        <f t="shared" si="21"/>
        <v>57</v>
      </c>
      <c r="F113" s="224">
        <f t="shared" si="22"/>
        <v>56.244999999999997</v>
      </c>
      <c r="G113" s="224">
        <f>F113/E113*100</f>
        <v>98.675438596491233</v>
      </c>
      <c r="H113" s="81"/>
      <c r="I113" s="226">
        <f>I114+I115</f>
        <v>0</v>
      </c>
      <c r="J113" s="226">
        <f>J114+J115</f>
        <v>0</v>
      </c>
      <c r="K113" s="224" t="e">
        <f>J113/I113*100</f>
        <v>#DIV/0!</v>
      </c>
      <c r="L113" s="226">
        <f>L114+L115</f>
        <v>0</v>
      </c>
      <c r="M113" s="226">
        <f>M114+M115</f>
        <v>0</v>
      </c>
      <c r="N113" s="224" t="e">
        <f>M113/L113*100</f>
        <v>#DIV/0!</v>
      </c>
      <c r="O113" s="226">
        <f>O114+O115</f>
        <v>0</v>
      </c>
      <c r="P113" s="226">
        <f>P114+P115</f>
        <v>0</v>
      </c>
      <c r="Q113" s="224" t="e">
        <f>P113/O113*100</f>
        <v>#DIV/0!</v>
      </c>
      <c r="R113" s="226">
        <f>R114+R115</f>
        <v>0</v>
      </c>
      <c r="S113" s="226">
        <f>S114+S115</f>
        <v>0</v>
      </c>
      <c r="T113" s="224" t="e">
        <f>S113/R113*100</f>
        <v>#DIV/0!</v>
      </c>
      <c r="U113" s="226">
        <f>U114+U115</f>
        <v>0</v>
      </c>
      <c r="V113" s="226">
        <f>V114+V115</f>
        <v>0</v>
      </c>
      <c r="W113" s="224" t="e">
        <f>V113/U113*100</f>
        <v>#DIV/0!</v>
      </c>
      <c r="X113" s="226">
        <f>X114+X115</f>
        <v>0</v>
      </c>
      <c r="Y113" s="226">
        <f>Y114+Y115</f>
        <v>0</v>
      </c>
      <c r="Z113" s="224" t="e">
        <f>Y113/X113*100</f>
        <v>#DIV/0!</v>
      </c>
      <c r="AA113" s="226">
        <f>AA114+AA115</f>
        <v>0</v>
      </c>
      <c r="AB113" s="226">
        <f>AB114+AB115</f>
        <v>0</v>
      </c>
      <c r="AC113" s="224" t="e">
        <f>AB113/AA113*100</f>
        <v>#DIV/0!</v>
      </c>
      <c r="AD113" s="226">
        <f>AD114+AD115</f>
        <v>57</v>
      </c>
      <c r="AE113" s="226">
        <f>AE114+AE115</f>
        <v>56.244999999999997</v>
      </c>
      <c r="AF113" s="224">
        <f>AE113/AD113*100</f>
        <v>98.675438596491233</v>
      </c>
      <c r="AG113" s="226">
        <f>AG114+AG115</f>
        <v>0</v>
      </c>
      <c r="AH113" s="226">
        <f>AH114+AH115</f>
        <v>0</v>
      </c>
      <c r="AI113" s="224" t="e">
        <f>AH113/AG113*100</f>
        <v>#DIV/0!</v>
      </c>
      <c r="AJ113" s="226">
        <f>AJ114+AJ115</f>
        <v>0</v>
      </c>
      <c r="AK113" s="226">
        <f>AK114+AK115</f>
        <v>0</v>
      </c>
      <c r="AL113" s="224" t="e">
        <f>AK113/AJ113*100</f>
        <v>#DIV/0!</v>
      </c>
      <c r="AM113" s="226">
        <f>AM114+AM115</f>
        <v>0</v>
      </c>
      <c r="AN113" s="226">
        <f>AN114+AN115</f>
        <v>0</v>
      </c>
      <c r="AO113" s="224" t="e">
        <f>AN113/AM113*100</f>
        <v>#DIV/0!</v>
      </c>
      <c r="AP113" s="226">
        <f>AP114+AP115</f>
        <v>0</v>
      </c>
      <c r="AQ113" s="226">
        <f>AQ114+AQ115</f>
        <v>0</v>
      </c>
      <c r="AR113" s="224" t="e">
        <f>AQ113/AP113*100</f>
        <v>#DIV/0!</v>
      </c>
      <c r="AS113" s="83"/>
      <c r="AT113" s="83"/>
      <c r="AU113" s="83"/>
    </row>
    <row r="114" spans="1:47" ht="116.25" customHeight="1">
      <c r="A114" s="317"/>
      <c r="B114" s="301"/>
      <c r="C114" s="301"/>
      <c r="D114" s="63" t="s">
        <v>19</v>
      </c>
      <c r="E114" s="227">
        <f t="shared" si="21"/>
        <v>0</v>
      </c>
      <c r="F114" s="227">
        <f t="shared" si="22"/>
        <v>0</v>
      </c>
      <c r="G114" s="227"/>
      <c r="H114" s="84"/>
      <c r="I114" s="86"/>
      <c r="J114" s="86"/>
      <c r="K114" s="65"/>
      <c r="L114" s="87"/>
      <c r="M114" s="87"/>
      <c r="N114" s="67"/>
      <c r="O114" s="86"/>
      <c r="P114" s="86"/>
      <c r="Q114" s="65"/>
      <c r="R114" s="87"/>
      <c r="S114" s="87"/>
      <c r="T114" s="67"/>
      <c r="U114" s="86"/>
      <c r="V114" s="86"/>
      <c r="W114" s="65"/>
      <c r="X114" s="87"/>
      <c r="Y114" s="87"/>
      <c r="Z114" s="67"/>
      <c r="AA114" s="86"/>
      <c r="AB114" s="86"/>
      <c r="AC114" s="65"/>
      <c r="AD114" s="87"/>
      <c r="AE114" s="87"/>
      <c r="AF114" s="67"/>
      <c r="AG114" s="86"/>
      <c r="AH114" s="86"/>
      <c r="AI114" s="65"/>
      <c r="AJ114" s="87"/>
      <c r="AK114" s="87"/>
      <c r="AL114" s="67"/>
      <c r="AM114" s="86"/>
      <c r="AN114" s="86"/>
      <c r="AO114" s="65"/>
      <c r="AP114" s="87"/>
      <c r="AQ114" s="87"/>
      <c r="AR114" s="67"/>
      <c r="AS114" s="55"/>
      <c r="AT114" s="55"/>
      <c r="AU114" s="55"/>
    </row>
    <row r="115" spans="1:47" ht="78" customHeight="1">
      <c r="A115" s="317"/>
      <c r="B115" s="301"/>
      <c r="C115" s="301"/>
      <c r="D115" s="63" t="s">
        <v>28</v>
      </c>
      <c r="E115" s="227">
        <f t="shared" si="21"/>
        <v>57</v>
      </c>
      <c r="F115" s="227">
        <f t="shared" si="22"/>
        <v>56.244999999999997</v>
      </c>
      <c r="G115" s="85"/>
      <c r="H115" s="84"/>
      <c r="I115" s="86"/>
      <c r="J115" s="86"/>
      <c r="K115" s="65"/>
      <c r="L115" s="87"/>
      <c r="M115" s="87"/>
      <c r="N115" s="67"/>
      <c r="O115" s="86"/>
      <c r="P115" s="86"/>
      <c r="Q115" s="65"/>
      <c r="R115" s="87"/>
      <c r="S115" s="87"/>
      <c r="T115" s="67"/>
      <c r="U115" s="86"/>
      <c r="V115" s="86"/>
      <c r="W115" s="65"/>
      <c r="X115" s="87"/>
      <c r="Y115" s="87"/>
      <c r="Z115" s="67"/>
      <c r="AA115" s="86"/>
      <c r="AB115" s="86"/>
      <c r="AC115" s="65"/>
      <c r="AD115" s="93">
        <v>57</v>
      </c>
      <c r="AE115" s="93">
        <v>56.244999999999997</v>
      </c>
      <c r="AF115" s="67"/>
      <c r="AG115" s="86"/>
      <c r="AH115" s="86"/>
      <c r="AI115" s="65"/>
      <c r="AJ115" s="87"/>
      <c r="AK115" s="87"/>
      <c r="AL115" s="67"/>
      <c r="AM115" s="86"/>
      <c r="AN115" s="86"/>
      <c r="AO115" s="65"/>
      <c r="AP115" s="87"/>
      <c r="AQ115" s="87"/>
      <c r="AR115" s="67"/>
      <c r="AS115" s="55"/>
      <c r="AT115" s="55"/>
      <c r="AU115" s="55"/>
    </row>
    <row r="116" spans="1:47" ht="38.25" customHeight="1">
      <c r="A116" s="316" t="s">
        <v>137</v>
      </c>
      <c r="B116" s="276" t="s">
        <v>64</v>
      </c>
      <c r="C116" s="276" t="s">
        <v>128</v>
      </c>
      <c r="D116" s="80" t="s">
        <v>17</v>
      </c>
      <c r="E116" s="224">
        <f t="shared" si="21"/>
        <v>0</v>
      </c>
      <c r="F116" s="224">
        <f t="shared" si="22"/>
        <v>0</v>
      </c>
      <c r="G116" s="224" t="e">
        <f>F116/E116*100</f>
        <v>#DIV/0!</v>
      </c>
      <c r="H116" s="81"/>
      <c r="I116" s="226">
        <f>I117+I118</f>
        <v>0</v>
      </c>
      <c r="J116" s="226">
        <f>J117+J118</f>
        <v>0</v>
      </c>
      <c r="K116" s="224" t="e">
        <f>J116/I116*100</f>
        <v>#DIV/0!</v>
      </c>
      <c r="L116" s="226">
        <f>L117+L118</f>
        <v>0</v>
      </c>
      <c r="M116" s="226">
        <f>M117+M118</f>
        <v>0</v>
      </c>
      <c r="N116" s="224" t="e">
        <f>M116/L116*100</f>
        <v>#DIV/0!</v>
      </c>
      <c r="O116" s="226">
        <f>O117+O118</f>
        <v>0</v>
      </c>
      <c r="P116" s="226">
        <f>P117+P118</f>
        <v>0</v>
      </c>
      <c r="Q116" s="224" t="e">
        <f>P116/O116*100</f>
        <v>#DIV/0!</v>
      </c>
      <c r="R116" s="226">
        <f>R117+R118</f>
        <v>0</v>
      </c>
      <c r="S116" s="226">
        <f>S117+S118</f>
        <v>0</v>
      </c>
      <c r="T116" s="224" t="e">
        <f>S116/R116*100</f>
        <v>#DIV/0!</v>
      </c>
      <c r="U116" s="226">
        <f>U117+U118</f>
        <v>0</v>
      </c>
      <c r="V116" s="226">
        <f>V117+V118</f>
        <v>0</v>
      </c>
      <c r="W116" s="224" t="e">
        <f>V116/U116*100</f>
        <v>#DIV/0!</v>
      </c>
      <c r="X116" s="226">
        <f>X117+X118</f>
        <v>0</v>
      </c>
      <c r="Y116" s="226">
        <f>Y117+Y118</f>
        <v>0</v>
      </c>
      <c r="Z116" s="224" t="e">
        <f>Y116/X116*100</f>
        <v>#DIV/0!</v>
      </c>
      <c r="AA116" s="226">
        <f>AA117+AA118</f>
        <v>0</v>
      </c>
      <c r="AB116" s="226">
        <f>AB117+AB118</f>
        <v>0</v>
      </c>
      <c r="AC116" s="224" t="e">
        <f>AB116/AA116*100</f>
        <v>#DIV/0!</v>
      </c>
      <c r="AD116" s="226">
        <f>AD117+AD118</f>
        <v>0</v>
      </c>
      <c r="AE116" s="226">
        <f>AE117+AE118</f>
        <v>0</v>
      </c>
      <c r="AF116" s="224" t="e">
        <f>AE116/AD116*100</f>
        <v>#DIV/0!</v>
      </c>
      <c r="AG116" s="226">
        <f>AG117+AG118</f>
        <v>0</v>
      </c>
      <c r="AH116" s="226">
        <f>AH117+AH118</f>
        <v>0</v>
      </c>
      <c r="AI116" s="224" t="e">
        <f>AH116/AG116*100</f>
        <v>#DIV/0!</v>
      </c>
      <c r="AJ116" s="226">
        <f>AJ117+AJ118</f>
        <v>0</v>
      </c>
      <c r="AK116" s="226">
        <f>AK117+AK118</f>
        <v>0</v>
      </c>
      <c r="AL116" s="224" t="e">
        <f>AK116/AJ116*100</f>
        <v>#DIV/0!</v>
      </c>
      <c r="AM116" s="226">
        <f>AM117+AM118</f>
        <v>0</v>
      </c>
      <c r="AN116" s="226">
        <f>AN117+AN118</f>
        <v>0</v>
      </c>
      <c r="AO116" s="224" t="e">
        <f>AN116/AM116*100</f>
        <v>#DIV/0!</v>
      </c>
      <c r="AP116" s="226">
        <f>AP117+AP118</f>
        <v>0</v>
      </c>
      <c r="AQ116" s="226">
        <f>AQ117+AQ118</f>
        <v>0</v>
      </c>
      <c r="AR116" s="224" t="e">
        <f>AQ116/AP116*100</f>
        <v>#DIV/0!</v>
      </c>
      <c r="AS116" s="83"/>
      <c r="AT116" s="83"/>
      <c r="AU116" s="83"/>
    </row>
    <row r="117" spans="1:47" ht="94.5" customHeight="1">
      <c r="A117" s="317"/>
      <c r="B117" s="301"/>
      <c r="C117" s="301"/>
      <c r="D117" s="63" t="s">
        <v>19</v>
      </c>
      <c r="E117" s="227">
        <f t="shared" si="21"/>
        <v>0</v>
      </c>
      <c r="F117" s="227">
        <f t="shared" si="22"/>
        <v>0</v>
      </c>
      <c r="G117" s="227"/>
      <c r="H117" s="84"/>
      <c r="I117" s="86"/>
      <c r="J117" s="86"/>
      <c r="K117" s="65"/>
      <c r="L117" s="87"/>
      <c r="M117" s="87"/>
      <c r="N117" s="67"/>
      <c r="O117" s="86"/>
      <c r="P117" s="86"/>
      <c r="Q117" s="65"/>
      <c r="R117" s="87"/>
      <c r="S117" s="87"/>
      <c r="T117" s="67"/>
      <c r="U117" s="86"/>
      <c r="V117" s="86"/>
      <c r="W117" s="65"/>
      <c r="X117" s="87"/>
      <c r="Y117" s="87"/>
      <c r="Z117" s="67"/>
      <c r="AA117" s="86"/>
      <c r="AB117" s="86"/>
      <c r="AC117" s="65"/>
      <c r="AD117" s="87"/>
      <c r="AE117" s="87"/>
      <c r="AF117" s="67"/>
      <c r="AG117" s="86"/>
      <c r="AH117" s="86"/>
      <c r="AI117" s="65"/>
      <c r="AJ117" s="87"/>
      <c r="AK117" s="87"/>
      <c r="AL117" s="67"/>
      <c r="AM117" s="86"/>
      <c r="AN117" s="86"/>
      <c r="AO117" s="65"/>
      <c r="AP117" s="87"/>
      <c r="AQ117" s="87"/>
      <c r="AR117" s="67"/>
      <c r="AS117" s="55"/>
      <c r="AT117" s="55"/>
      <c r="AU117" s="55"/>
    </row>
    <row r="118" spans="1:47" ht="64.8">
      <c r="A118" s="317"/>
      <c r="B118" s="301"/>
      <c r="C118" s="301"/>
      <c r="D118" s="63" t="s">
        <v>28</v>
      </c>
      <c r="E118" s="227">
        <f t="shared" si="21"/>
        <v>0</v>
      </c>
      <c r="F118" s="227">
        <f t="shared" si="22"/>
        <v>0</v>
      </c>
      <c r="G118" s="85"/>
      <c r="H118" s="84"/>
      <c r="I118" s="86"/>
      <c r="J118" s="86"/>
      <c r="K118" s="65"/>
      <c r="L118" s="87"/>
      <c r="M118" s="87"/>
      <c r="N118" s="67"/>
      <c r="O118" s="86"/>
      <c r="P118" s="86"/>
      <c r="Q118" s="65"/>
      <c r="R118" s="87"/>
      <c r="S118" s="87"/>
      <c r="T118" s="67"/>
      <c r="U118" s="86"/>
      <c r="V118" s="86"/>
      <c r="W118" s="65"/>
      <c r="X118" s="87"/>
      <c r="Y118" s="87"/>
      <c r="Z118" s="67"/>
      <c r="AA118" s="86"/>
      <c r="AB118" s="86"/>
      <c r="AC118" s="65"/>
      <c r="AD118" s="87"/>
      <c r="AE118" s="87"/>
      <c r="AF118" s="67"/>
      <c r="AG118" s="86"/>
      <c r="AH118" s="86"/>
      <c r="AI118" s="65"/>
      <c r="AJ118" s="87"/>
      <c r="AK118" s="87"/>
      <c r="AL118" s="67"/>
      <c r="AM118" s="86"/>
      <c r="AN118" s="86"/>
      <c r="AO118" s="65"/>
      <c r="AP118" s="87"/>
      <c r="AQ118" s="87"/>
      <c r="AR118" s="67"/>
      <c r="AS118" s="55"/>
      <c r="AT118" s="55"/>
      <c r="AU118" s="55"/>
    </row>
    <row r="119" spans="1:47" ht="34.5" customHeight="1">
      <c r="A119" s="316" t="s">
        <v>138</v>
      </c>
      <c r="B119" s="276" t="s">
        <v>96</v>
      </c>
      <c r="C119" s="276" t="s">
        <v>128</v>
      </c>
      <c r="D119" s="80" t="s">
        <v>17</v>
      </c>
      <c r="E119" s="224">
        <f t="shared" si="21"/>
        <v>0</v>
      </c>
      <c r="F119" s="224">
        <f t="shared" si="22"/>
        <v>0</v>
      </c>
      <c r="G119" s="224" t="e">
        <f>F119/E119*100</f>
        <v>#DIV/0!</v>
      </c>
      <c r="H119" s="81"/>
      <c r="I119" s="226">
        <f>I120+I121</f>
        <v>0</v>
      </c>
      <c r="J119" s="226">
        <f>J120+J121</f>
        <v>0</v>
      </c>
      <c r="K119" s="224" t="e">
        <f>J119/I119*100</f>
        <v>#DIV/0!</v>
      </c>
      <c r="L119" s="226">
        <f>L120+L121</f>
        <v>0</v>
      </c>
      <c r="M119" s="226">
        <f>M120+M121</f>
        <v>0</v>
      </c>
      <c r="N119" s="224" t="e">
        <f>M119/L119*100</f>
        <v>#DIV/0!</v>
      </c>
      <c r="O119" s="226">
        <f>O120+O121</f>
        <v>0</v>
      </c>
      <c r="P119" s="226">
        <f>P120+P121</f>
        <v>0</v>
      </c>
      <c r="Q119" s="224" t="e">
        <f>P119/O119*100</f>
        <v>#DIV/0!</v>
      </c>
      <c r="R119" s="226">
        <f>R120+R121</f>
        <v>0</v>
      </c>
      <c r="S119" s="226">
        <f>S120+S121</f>
        <v>0</v>
      </c>
      <c r="T119" s="224" t="e">
        <f>S119/R119*100</f>
        <v>#DIV/0!</v>
      </c>
      <c r="U119" s="226">
        <f>U120+U121</f>
        <v>0</v>
      </c>
      <c r="V119" s="226">
        <f>V120+V121</f>
        <v>0</v>
      </c>
      <c r="W119" s="224" t="e">
        <f>V119/U119*100</f>
        <v>#DIV/0!</v>
      </c>
      <c r="X119" s="226">
        <f>X120+X121</f>
        <v>0</v>
      </c>
      <c r="Y119" s="226">
        <f>Y120+Y121</f>
        <v>0</v>
      </c>
      <c r="Z119" s="224" t="e">
        <f>Y119/X119*100</f>
        <v>#DIV/0!</v>
      </c>
      <c r="AA119" s="226">
        <f>AA120+AA121</f>
        <v>0</v>
      </c>
      <c r="AB119" s="226">
        <f>AB120+AB121</f>
        <v>0</v>
      </c>
      <c r="AC119" s="224" t="e">
        <f>AB119/AA119*100</f>
        <v>#DIV/0!</v>
      </c>
      <c r="AD119" s="226">
        <f>AD120+AD121</f>
        <v>0</v>
      </c>
      <c r="AE119" s="226">
        <f>AE120+AE121</f>
        <v>0</v>
      </c>
      <c r="AF119" s="224" t="e">
        <f>AE119/AD119*100</f>
        <v>#DIV/0!</v>
      </c>
      <c r="AG119" s="226">
        <f>AG120+AG121</f>
        <v>0</v>
      </c>
      <c r="AH119" s="226">
        <f>AH120+AH121</f>
        <v>0</v>
      </c>
      <c r="AI119" s="224" t="e">
        <f>AH119/AG119*100</f>
        <v>#DIV/0!</v>
      </c>
      <c r="AJ119" s="226">
        <f>AJ120+AJ121</f>
        <v>0</v>
      </c>
      <c r="AK119" s="226">
        <f>AK120+AK121</f>
        <v>0</v>
      </c>
      <c r="AL119" s="224" t="e">
        <f>AK119/AJ119*100</f>
        <v>#DIV/0!</v>
      </c>
      <c r="AM119" s="226">
        <f>AM120+AM121</f>
        <v>0</v>
      </c>
      <c r="AN119" s="226">
        <f>AN120+AN121</f>
        <v>0</v>
      </c>
      <c r="AO119" s="224" t="e">
        <f>AN119/AM119*100</f>
        <v>#DIV/0!</v>
      </c>
      <c r="AP119" s="226">
        <f>AP120+AP121</f>
        <v>0</v>
      </c>
      <c r="AQ119" s="226">
        <f>AQ120+AQ121</f>
        <v>0</v>
      </c>
      <c r="AR119" s="224" t="e">
        <f>AQ119/AP119*100</f>
        <v>#DIV/0!</v>
      </c>
      <c r="AS119" s="83"/>
      <c r="AT119" s="83"/>
      <c r="AU119" s="83"/>
    </row>
    <row r="120" spans="1:47" ht="75.75" customHeight="1">
      <c r="A120" s="317"/>
      <c r="B120" s="301"/>
      <c r="C120" s="301"/>
      <c r="D120" s="63" t="s">
        <v>19</v>
      </c>
      <c r="E120" s="227">
        <f t="shared" si="21"/>
        <v>0</v>
      </c>
      <c r="F120" s="227">
        <f t="shared" si="22"/>
        <v>0</v>
      </c>
      <c r="G120" s="227"/>
      <c r="H120" s="84"/>
      <c r="I120" s="86"/>
      <c r="J120" s="86"/>
      <c r="K120" s="65"/>
      <c r="L120" s="87"/>
      <c r="M120" s="87"/>
      <c r="N120" s="67"/>
      <c r="O120" s="86"/>
      <c r="P120" s="86"/>
      <c r="Q120" s="65"/>
      <c r="R120" s="87"/>
      <c r="S120" s="87"/>
      <c r="T120" s="67"/>
      <c r="U120" s="86"/>
      <c r="V120" s="86"/>
      <c r="W120" s="65"/>
      <c r="X120" s="87"/>
      <c r="Y120" s="87"/>
      <c r="Z120" s="67"/>
      <c r="AA120" s="86"/>
      <c r="AB120" s="86"/>
      <c r="AC120" s="65"/>
      <c r="AD120" s="87"/>
      <c r="AE120" s="87"/>
      <c r="AF120" s="67"/>
      <c r="AG120" s="86"/>
      <c r="AH120" s="86"/>
      <c r="AI120" s="65"/>
      <c r="AJ120" s="87"/>
      <c r="AK120" s="87"/>
      <c r="AL120" s="67"/>
      <c r="AM120" s="86"/>
      <c r="AN120" s="86"/>
      <c r="AO120" s="65"/>
      <c r="AP120" s="87"/>
      <c r="AQ120" s="87"/>
      <c r="AR120" s="67"/>
      <c r="AS120" s="55"/>
      <c r="AT120" s="55"/>
      <c r="AU120" s="55"/>
    </row>
    <row r="121" spans="1:47" ht="64.8">
      <c r="A121" s="317"/>
      <c r="B121" s="301"/>
      <c r="C121" s="301"/>
      <c r="D121" s="63" t="s">
        <v>28</v>
      </c>
      <c r="E121" s="227">
        <f t="shared" si="21"/>
        <v>0</v>
      </c>
      <c r="F121" s="227">
        <f t="shared" si="22"/>
        <v>0</v>
      </c>
      <c r="G121" s="85"/>
      <c r="H121" s="84"/>
      <c r="I121" s="86"/>
      <c r="J121" s="86"/>
      <c r="K121" s="65"/>
      <c r="L121" s="87"/>
      <c r="M121" s="87"/>
      <c r="N121" s="67"/>
      <c r="O121" s="86"/>
      <c r="P121" s="86"/>
      <c r="Q121" s="65"/>
      <c r="R121" s="87"/>
      <c r="S121" s="87"/>
      <c r="T121" s="67"/>
      <c r="U121" s="86"/>
      <c r="V121" s="86"/>
      <c r="W121" s="65"/>
      <c r="X121" s="87"/>
      <c r="Y121" s="87"/>
      <c r="Z121" s="67"/>
      <c r="AA121" s="86"/>
      <c r="AB121" s="86"/>
      <c r="AC121" s="65"/>
      <c r="AD121" s="87"/>
      <c r="AE121" s="87"/>
      <c r="AF121" s="67"/>
      <c r="AG121" s="86"/>
      <c r="AH121" s="86"/>
      <c r="AI121" s="65"/>
      <c r="AJ121" s="87"/>
      <c r="AK121" s="87"/>
      <c r="AL121" s="67"/>
      <c r="AM121" s="86"/>
      <c r="AN121" s="86"/>
      <c r="AO121" s="65"/>
      <c r="AP121" s="87"/>
      <c r="AQ121" s="87"/>
      <c r="AR121" s="67"/>
      <c r="AS121" s="55"/>
      <c r="AT121" s="55"/>
      <c r="AU121" s="55"/>
    </row>
    <row r="122" spans="1:47" ht="35.25" customHeight="1">
      <c r="A122" s="316" t="s">
        <v>173</v>
      </c>
      <c r="B122" s="276" t="s">
        <v>174</v>
      </c>
      <c r="C122" s="276" t="s">
        <v>128</v>
      </c>
      <c r="D122" s="80" t="s">
        <v>17</v>
      </c>
      <c r="E122" s="224">
        <f t="shared" si="21"/>
        <v>0</v>
      </c>
      <c r="F122" s="224">
        <f t="shared" si="22"/>
        <v>0</v>
      </c>
      <c r="G122" s="224" t="e">
        <f>F122/E122*100</f>
        <v>#DIV/0!</v>
      </c>
      <c r="H122" s="81"/>
      <c r="I122" s="226">
        <f>I123+I124</f>
        <v>0</v>
      </c>
      <c r="J122" s="226">
        <f>J123+J124</f>
        <v>0</v>
      </c>
      <c r="K122" s="224" t="e">
        <f>J122/I122*100</f>
        <v>#DIV/0!</v>
      </c>
      <c r="L122" s="226">
        <f>L123+L124</f>
        <v>0</v>
      </c>
      <c r="M122" s="226">
        <f>M123+M124</f>
        <v>0</v>
      </c>
      <c r="N122" s="224" t="e">
        <f>M122/L122*100</f>
        <v>#DIV/0!</v>
      </c>
      <c r="O122" s="226">
        <f>O123+O124</f>
        <v>0</v>
      </c>
      <c r="P122" s="226">
        <f>P123+P124</f>
        <v>0</v>
      </c>
      <c r="Q122" s="224" t="e">
        <f>P122/O122*100</f>
        <v>#DIV/0!</v>
      </c>
      <c r="R122" s="226">
        <f>R123+R124</f>
        <v>0</v>
      </c>
      <c r="S122" s="226">
        <f>S123+S124</f>
        <v>0</v>
      </c>
      <c r="T122" s="224" t="e">
        <f>S122/R122*100</f>
        <v>#DIV/0!</v>
      </c>
      <c r="U122" s="226">
        <f>U123+U124</f>
        <v>0</v>
      </c>
      <c r="V122" s="226">
        <f>V123+V124</f>
        <v>0</v>
      </c>
      <c r="W122" s="224" t="e">
        <f>V122/U122*100</f>
        <v>#DIV/0!</v>
      </c>
      <c r="X122" s="226">
        <f>X123+X124</f>
        <v>0</v>
      </c>
      <c r="Y122" s="226">
        <f>Y123+Y124</f>
        <v>0</v>
      </c>
      <c r="Z122" s="224" t="e">
        <f>Y122/X122*100</f>
        <v>#DIV/0!</v>
      </c>
      <c r="AA122" s="226">
        <f>AA123+AA124</f>
        <v>0</v>
      </c>
      <c r="AB122" s="226">
        <f>AB123+AB124</f>
        <v>0</v>
      </c>
      <c r="AC122" s="224" t="e">
        <f>AB122/AA122*100</f>
        <v>#DIV/0!</v>
      </c>
      <c r="AD122" s="226">
        <f>AD123+AD124</f>
        <v>0</v>
      </c>
      <c r="AE122" s="226">
        <f>AE123+AE124</f>
        <v>0</v>
      </c>
      <c r="AF122" s="224" t="e">
        <f>AE122/AD122*100</f>
        <v>#DIV/0!</v>
      </c>
      <c r="AG122" s="226">
        <f>AG123+AG124</f>
        <v>0</v>
      </c>
      <c r="AH122" s="226">
        <f>AH123+AH124</f>
        <v>0</v>
      </c>
      <c r="AI122" s="224" t="e">
        <f>AH122/AG122*100</f>
        <v>#DIV/0!</v>
      </c>
      <c r="AJ122" s="226">
        <f>AJ123+AJ124</f>
        <v>0</v>
      </c>
      <c r="AK122" s="226">
        <f>AK123+AK124</f>
        <v>0</v>
      </c>
      <c r="AL122" s="224" t="e">
        <f>AK122/AJ122*100</f>
        <v>#DIV/0!</v>
      </c>
      <c r="AM122" s="226">
        <f>AM123+AM124</f>
        <v>0</v>
      </c>
      <c r="AN122" s="226">
        <f>AN123+AN124</f>
        <v>0</v>
      </c>
      <c r="AO122" s="224" t="e">
        <f>AN122/AM122*100</f>
        <v>#DIV/0!</v>
      </c>
      <c r="AP122" s="226">
        <f>AP123+AP124</f>
        <v>0</v>
      </c>
      <c r="AQ122" s="226">
        <f>AQ123+AQ124</f>
        <v>0</v>
      </c>
      <c r="AR122" s="224" t="e">
        <f>AQ122/AP122*100</f>
        <v>#DIV/0!</v>
      </c>
      <c r="AS122" s="55"/>
      <c r="AT122" s="55"/>
      <c r="AU122" s="55"/>
    </row>
    <row r="123" spans="1:47" ht="64.5" customHeight="1">
      <c r="A123" s="317"/>
      <c r="B123" s="301"/>
      <c r="C123" s="301"/>
      <c r="D123" s="63" t="s">
        <v>19</v>
      </c>
      <c r="E123" s="227">
        <f t="shared" si="21"/>
        <v>0</v>
      </c>
      <c r="F123" s="227">
        <f t="shared" si="22"/>
        <v>0</v>
      </c>
      <c r="G123" s="227"/>
      <c r="H123" s="84"/>
      <c r="I123" s="86"/>
      <c r="J123" s="86"/>
      <c r="K123" s="65"/>
      <c r="L123" s="87"/>
      <c r="M123" s="87"/>
      <c r="N123" s="67"/>
      <c r="O123" s="86"/>
      <c r="P123" s="86"/>
      <c r="Q123" s="65"/>
      <c r="R123" s="87"/>
      <c r="S123" s="87"/>
      <c r="T123" s="67"/>
      <c r="U123" s="86"/>
      <c r="V123" s="86"/>
      <c r="W123" s="65"/>
      <c r="X123" s="87"/>
      <c r="Y123" s="87"/>
      <c r="Z123" s="67"/>
      <c r="AA123" s="86"/>
      <c r="AB123" s="86"/>
      <c r="AC123" s="65"/>
      <c r="AD123" s="87"/>
      <c r="AE123" s="87"/>
      <c r="AF123" s="67"/>
      <c r="AG123" s="86"/>
      <c r="AH123" s="86"/>
      <c r="AI123" s="65"/>
      <c r="AJ123" s="87"/>
      <c r="AK123" s="87"/>
      <c r="AL123" s="67"/>
      <c r="AM123" s="86"/>
      <c r="AN123" s="86"/>
      <c r="AO123" s="65"/>
      <c r="AP123" s="87"/>
      <c r="AQ123" s="87"/>
      <c r="AR123" s="67"/>
      <c r="AS123" s="55"/>
      <c r="AT123" s="55"/>
      <c r="AU123" s="55"/>
    </row>
    <row r="124" spans="1:47" ht="73.5" customHeight="1">
      <c r="A124" s="317"/>
      <c r="B124" s="301"/>
      <c r="C124" s="301"/>
      <c r="D124" s="63" t="s">
        <v>28</v>
      </c>
      <c r="E124" s="227">
        <f t="shared" si="21"/>
        <v>0</v>
      </c>
      <c r="F124" s="227">
        <f t="shared" si="22"/>
        <v>0</v>
      </c>
      <c r="G124" s="85"/>
      <c r="H124" s="84"/>
      <c r="I124" s="86"/>
      <c r="J124" s="86"/>
      <c r="K124" s="65"/>
      <c r="L124" s="87"/>
      <c r="M124" s="87"/>
      <c r="N124" s="67"/>
      <c r="O124" s="86"/>
      <c r="P124" s="86"/>
      <c r="Q124" s="65"/>
      <c r="R124" s="87"/>
      <c r="S124" s="87"/>
      <c r="T124" s="67"/>
      <c r="U124" s="86"/>
      <c r="V124" s="86"/>
      <c r="W124" s="65"/>
      <c r="X124" s="87"/>
      <c r="Y124" s="87"/>
      <c r="Z124" s="67"/>
      <c r="AA124" s="86"/>
      <c r="AB124" s="86"/>
      <c r="AC124" s="65"/>
      <c r="AD124" s="87"/>
      <c r="AE124" s="87"/>
      <c r="AF124" s="67"/>
      <c r="AG124" s="86"/>
      <c r="AH124" s="86"/>
      <c r="AI124" s="65"/>
      <c r="AJ124" s="87"/>
      <c r="AK124" s="87"/>
      <c r="AL124" s="67"/>
      <c r="AM124" s="86"/>
      <c r="AN124" s="86"/>
      <c r="AO124" s="65"/>
      <c r="AP124" s="87"/>
      <c r="AQ124" s="87"/>
      <c r="AR124" s="67"/>
      <c r="AS124" s="55"/>
      <c r="AT124" s="55"/>
      <c r="AU124" s="55"/>
    </row>
    <row r="125" spans="1:47" ht="75" customHeight="1">
      <c r="A125" s="327" t="s">
        <v>214</v>
      </c>
      <c r="B125" s="382" t="s">
        <v>215</v>
      </c>
      <c r="C125" s="276" t="s">
        <v>128</v>
      </c>
      <c r="D125" s="80" t="s">
        <v>17</v>
      </c>
      <c r="E125" s="224">
        <f t="shared" si="21"/>
        <v>0</v>
      </c>
      <c r="F125" s="224">
        <f t="shared" si="22"/>
        <v>0</v>
      </c>
      <c r="G125" s="224" t="e">
        <f>F125/E125*100</f>
        <v>#DIV/0!</v>
      </c>
      <c r="H125" s="81"/>
      <c r="I125" s="226">
        <f>I126+I127</f>
        <v>0</v>
      </c>
      <c r="J125" s="226">
        <f>J126+J127</f>
        <v>0</v>
      </c>
      <c r="K125" s="224" t="e">
        <f>J125/I125*100</f>
        <v>#DIV/0!</v>
      </c>
      <c r="L125" s="226">
        <f>L126+L127</f>
        <v>0</v>
      </c>
      <c r="M125" s="226">
        <f>M126+M127</f>
        <v>0</v>
      </c>
      <c r="N125" s="224" t="e">
        <f>M125/L125*100</f>
        <v>#DIV/0!</v>
      </c>
      <c r="O125" s="226">
        <f>O126+O127</f>
        <v>0</v>
      </c>
      <c r="P125" s="226">
        <f>P126+P127</f>
        <v>0</v>
      </c>
      <c r="Q125" s="224" t="e">
        <f>P125/O125*100</f>
        <v>#DIV/0!</v>
      </c>
      <c r="R125" s="226">
        <f>R126+R127</f>
        <v>0</v>
      </c>
      <c r="S125" s="226">
        <f>S126+S127</f>
        <v>0</v>
      </c>
      <c r="T125" s="224" t="e">
        <f>S125/R125*100</f>
        <v>#DIV/0!</v>
      </c>
      <c r="U125" s="226">
        <f>U126+U127</f>
        <v>0</v>
      </c>
      <c r="V125" s="226">
        <f>V126+V127</f>
        <v>0</v>
      </c>
      <c r="W125" s="224" t="e">
        <f>V125/U125*100</f>
        <v>#DIV/0!</v>
      </c>
      <c r="X125" s="226">
        <f>X126+X127</f>
        <v>0</v>
      </c>
      <c r="Y125" s="226">
        <f>Y126+Y127</f>
        <v>0</v>
      </c>
      <c r="Z125" s="224" t="e">
        <f>Y125/X125*100</f>
        <v>#DIV/0!</v>
      </c>
      <c r="AA125" s="226">
        <f>AA126+AA127</f>
        <v>0</v>
      </c>
      <c r="AB125" s="226">
        <f>AB126+AB127</f>
        <v>0</v>
      </c>
      <c r="AC125" s="224" t="e">
        <f>AB125/AA125*100</f>
        <v>#DIV/0!</v>
      </c>
      <c r="AD125" s="226">
        <f>AD126+AD127</f>
        <v>0</v>
      </c>
      <c r="AE125" s="226">
        <f>AE126+AE127</f>
        <v>0</v>
      </c>
      <c r="AF125" s="224" t="e">
        <f>AE125/AD125*100</f>
        <v>#DIV/0!</v>
      </c>
      <c r="AG125" s="226">
        <f>AG126+AG127</f>
        <v>0</v>
      </c>
      <c r="AH125" s="226">
        <f>AH126+AH127</f>
        <v>0</v>
      </c>
      <c r="AI125" s="224" t="e">
        <f>AH125/AG125*100</f>
        <v>#DIV/0!</v>
      </c>
      <c r="AJ125" s="226">
        <f>AJ126+AJ127</f>
        <v>0</v>
      </c>
      <c r="AK125" s="226">
        <f>AK126+AK127</f>
        <v>0</v>
      </c>
      <c r="AL125" s="224" t="e">
        <f>AK125/AJ125*100</f>
        <v>#DIV/0!</v>
      </c>
      <c r="AM125" s="226">
        <f>AM126+AM127</f>
        <v>0</v>
      </c>
      <c r="AN125" s="226">
        <f>AN126+AN127</f>
        <v>0</v>
      </c>
      <c r="AO125" s="224" t="e">
        <f>AN125/AM125*100</f>
        <v>#DIV/0!</v>
      </c>
      <c r="AP125" s="226">
        <f>AP126+AP127</f>
        <v>0</v>
      </c>
      <c r="AQ125" s="226">
        <f>AQ126+AQ127</f>
        <v>0</v>
      </c>
      <c r="AR125" s="224" t="e">
        <f>AQ125/AP125*100</f>
        <v>#DIV/0!</v>
      </c>
      <c r="AS125" s="55"/>
      <c r="AT125" s="55"/>
      <c r="AU125" s="55"/>
    </row>
    <row r="126" spans="1:47" ht="87.75" customHeight="1">
      <c r="A126" s="381"/>
      <c r="B126" s="382"/>
      <c r="C126" s="301"/>
      <c r="D126" s="63" t="s">
        <v>19</v>
      </c>
      <c r="E126" s="227">
        <f t="shared" si="21"/>
        <v>0</v>
      </c>
      <c r="F126" s="227">
        <f t="shared" si="22"/>
        <v>0</v>
      </c>
      <c r="G126" s="227"/>
      <c r="H126" s="84"/>
      <c r="I126" s="86"/>
      <c r="J126" s="86"/>
      <c r="K126" s="65"/>
      <c r="L126" s="87"/>
      <c r="M126" s="87"/>
      <c r="N126" s="67"/>
      <c r="O126" s="86"/>
      <c r="P126" s="86"/>
      <c r="Q126" s="65"/>
      <c r="R126" s="87"/>
      <c r="S126" s="87"/>
      <c r="T126" s="67"/>
      <c r="U126" s="86"/>
      <c r="V126" s="86"/>
      <c r="W126" s="65"/>
      <c r="X126" s="87"/>
      <c r="Y126" s="87"/>
      <c r="Z126" s="67"/>
      <c r="AA126" s="86"/>
      <c r="AB126" s="86"/>
      <c r="AC126" s="65"/>
      <c r="AD126" s="87"/>
      <c r="AE126" s="87"/>
      <c r="AF126" s="67"/>
      <c r="AG126" s="86"/>
      <c r="AH126" s="86"/>
      <c r="AI126" s="65"/>
      <c r="AJ126" s="87"/>
      <c r="AK126" s="87"/>
      <c r="AL126" s="67"/>
      <c r="AM126" s="86"/>
      <c r="AN126" s="86"/>
      <c r="AO126" s="65"/>
      <c r="AP126" s="87"/>
      <c r="AQ126" s="87"/>
      <c r="AR126" s="67"/>
      <c r="AS126" s="55"/>
      <c r="AT126" s="55"/>
      <c r="AU126" s="55"/>
    </row>
    <row r="127" spans="1:47" ht="76.5" customHeight="1">
      <c r="A127" s="381"/>
      <c r="B127" s="382"/>
      <c r="C127" s="301"/>
      <c r="D127" s="63" t="s">
        <v>28</v>
      </c>
      <c r="E127" s="227">
        <f t="shared" si="21"/>
        <v>0</v>
      </c>
      <c r="F127" s="227">
        <f t="shared" si="22"/>
        <v>0</v>
      </c>
      <c r="G127" s="85"/>
      <c r="H127" s="84"/>
      <c r="I127" s="86"/>
      <c r="J127" s="86"/>
      <c r="K127" s="65"/>
      <c r="L127" s="87"/>
      <c r="M127" s="87"/>
      <c r="N127" s="67"/>
      <c r="O127" s="86"/>
      <c r="P127" s="86"/>
      <c r="Q127" s="65"/>
      <c r="R127" s="87"/>
      <c r="S127" s="87"/>
      <c r="T127" s="67"/>
      <c r="U127" s="86"/>
      <c r="V127" s="86"/>
      <c r="W127" s="65"/>
      <c r="X127" s="87"/>
      <c r="Y127" s="87"/>
      <c r="Z127" s="67"/>
      <c r="AA127" s="86"/>
      <c r="AB127" s="86"/>
      <c r="AC127" s="65"/>
      <c r="AD127" s="87"/>
      <c r="AE127" s="87"/>
      <c r="AF127" s="67"/>
      <c r="AG127" s="86"/>
      <c r="AH127" s="86"/>
      <c r="AI127" s="65"/>
      <c r="AJ127" s="87"/>
      <c r="AK127" s="87"/>
      <c r="AL127" s="67"/>
      <c r="AM127" s="86"/>
      <c r="AN127" s="86"/>
      <c r="AO127" s="65"/>
      <c r="AP127" s="87"/>
      <c r="AQ127" s="87"/>
      <c r="AR127" s="67"/>
      <c r="AS127" s="55"/>
      <c r="AT127" s="55"/>
      <c r="AU127" s="55"/>
    </row>
    <row r="128" spans="1:47" ht="45.75" customHeight="1">
      <c r="A128" s="280" t="s">
        <v>216</v>
      </c>
      <c r="B128" s="306"/>
      <c r="C128" s="307"/>
      <c r="D128" s="56" t="s">
        <v>17</v>
      </c>
      <c r="E128" s="97">
        <f>E129+E130</f>
        <v>82315.999999999985</v>
      </c>
      <c r="F128" s="97">
        <f>F129+F130</f>
        <v>62934.967000000004</v>
      </c>
      <c r="G128" s="229">
        <f>F128/E128*100</f>
        <v>76.455327032411702</v>
      </c>
      <c r="H128" s="97"/>
      <c r="I128" s="97">
        <f>I129+I130</f>
        <v>10255.944</v>
      </c>
      <c r="J128" s="97">
        <f>J129+J130</f>
        <v>0</v>
      </c>
      <c r="K128" s="229">
        <f>J128/I128*100</f>
        <v>0</v>
      </c>
      <c r="L128" s="97">
        <f>L129+L130</f>
        <v>3941.4360000000001</v>
      </c>
      <c r="M128" s="97">
        <f>M129+M130</f>
        <v>10255.944</v>
      </c>
      <c r="N128" s="229">
        <f>M128/L128*100</f>
        <v>260.20830986472947</v>
      </c>
      <c r="O128" s="97">
        <f>O129+O130</f>
        <v>4345.62</v>
      </c>
      <c r="P128" s="97">
        <f>P129+P130</f>
        <v>3886.7759999999998</v>
      </c>
      <c r="Q128" s="229">
        <f>P128/O128*100</f>
        <v>89.441230480345723</v>
      </c>
      <c r="R128" s="97">
        <f>R129+R130</f>
        <v>6464.1319999999996</v>
      </c>
      <c r="S128" s="97">
        <f>S129+S130</f>
        <v>10864.412</v>
      </c>
      <c r="T128" s="229">
        <f>S128/R128*100</f>
        <v>168.07224852462792</v>
      </c>
      <c r="U128" s="97">
        <f>U129+U130</f>
        <v>6822.4560000000001</v>
      </c>
      <c r="V128" s="97">
        <f>V129+V130</f>
        <v>0</v>
      </c>
      <c r="W128" s="229">
        <f>V128/U128*100</f>
        <v>0</v>
      </c>
      <c r="X128" s="97">
        <f>X129+X130</f>
        <v>5134.68</v>
      </c>
      <c r="Y128" s="97">
        <f>Y129+Y130</f>
        <v>6822.4560000000001</v>
      </c>
      <c r="Z128" s="229">
        <f>Y128/X128*100</f>
        <v>132.87013017364276</v>
      </c>
      <c r="AA128" s="97">
        <f>AA129+AA130</f>
        <v>7561.59</v>
      </c>
      <c r="AB128" s="97">
        <f>AB129+AB130</f>
        <v>10619.282999999999</v>
      </c>
      <c r="AC128" s="229">
        <f>AB128/AA128*100</f>
        <v>140.43716996028613</v>
      </c>
      <c r="AD128" s="97">
        <f>AD129+AD130</f>
        <v>7628.3789999999999</v>
      </c>
      <c r="AE128" s="97">
        <f>AE129+AE130</f>
        <v>7627.6239999999998</v>
      </c>
      <c r="AF128" s="229">
        <f>AE128/AD128*100</f>
        <v>99.990102746599234</v>
      </c>
      <c r="AG128" s="97">
        <f>AG129+AG130</f>
        <v>7561.59</v>
      </c>
      <c r="AH128" s="97">
        <f>AH129+AH130</f>
        <v>7355.4579999999996</v>
      </c>
      <c r="AI128" s="229">
        <f>AH128/AG128*100</f>
        <v>97.273959577284657</v>
      </c>
      <c r="AJ128" s="97">
        <f>AJ129+AJ130</f>
        <v>7561.59</v>
      </c>
      <c r="AK128" s="97">
        <f>AK129+AK130</f>
        <v>5503.0140000000001</v>
      </c>
      <c r="AL128" s="229">
        <f>AK128/AJ128*100</f>
        <v>72.775884437003327</v>
      </c>
      <c r="AM128" s="97">
        <f>AM129+AM130</f>
        <v>7561.59</v>
      </c>
      <c r="AN128" s="97">
        <f>AN129+AN130</f>
        <v>0</v>
      </c>
      <c r="AO128" s="229">
        <f>AN128/AM128*100</f>
        <v>0</v>
      </c>
      <c r="AP128" s="97">
        <f>AP129+AP130</f>
        <v>7476.9930000000004</v>
      </c>
      <c r="AQ128" s="97">
        <f>AQ129+AQ130</f>
        <v>0</v>
      </c>
      <c r="AR128" s="229">
        <f>AQ128/AP128*100</f>
        <v>0</v>
      </c>
      <c r="AS128" s="55"/>
      <c r="AT128" s="55"/>
      <c r="AU128" s="55"/>
    </row>
    <row r="129" spans="1:248" ht="129.6">
      <c r="A129" s="308"/>
      <c r="B129" s="309"/>
      <c r="C129" s="310"/>
      <c r="D129" s="63" t="s">
        <v>19</v>
      </c>
      <c r="E129" s="60">
        <f>E108+E111+E114+E117+E120+E123+E126</f>
        <v>82258.999999999985</v>
      </c>
      <c r="F129" s="60">
        <f>F108+F111+F114+F117+F120+F123+F126</f>
        <v>62878.722000000002</v>
      </c>
      <c r="G129" s="60"/>
      <c r="H129" s="60"/>
      <c r="I129" s="61">
        <f>I108+I111+I114+I117+I120+I123+I126</f>
        <v>10255.944</v>
      </c>
      <c r="J129" s="61">
        <f>J108+J111+J114+J117+J120+J123+J126</f>
        <v>0</v>
      </c>
      <c r="K129" s="61"/>
      <c r="L129" s="62">
        <f>L108+L111+L114+L117+L120+L123+L126</f>
        <v>3941.4360000000001</v>
      </c>
      <c r="M129" s="62">
        <f>M108+M111+M114+M117+M120+M123+M126</f>
        <v>10255.944</v>
      </c>
      <c r="N129" s="62"/>
      <c r="O129" s="61">
        <f>O108+O111+O114+O117+O120+O123+O126</f>
        <v>4345.62</v>
      </c>
      <c r="P129" s="61">
        <f>P108+P111+P114+P117+P120+P123+P126</f>
        <v>3886.7759999999998</v>
      </c>
      <c r="Q129" s="61"/>
      <c r="R129" s="62">
        <f>R108+R111+R114+R117+R120+R123+R126</f>
        <v>6464.1319999999996</v>
      </c>
      <c r="S129" s="62">
        <f>S108+S111+S114+S117+S120+S123+S126</f>
        <v>10864.412</v>
      </c>
      <c r="T129" s="62"/>
      <c r="U129" s="61">
        <f>U108+U111+U114+U117+U120+U123+U126</f>
        <v>6822.4560000000001</v>
      </c>
      <c r="V129" s="61">
        <f>V108+V111+V114+V117+V120+V123+V126</f>
        <v>0</v>
      </c>
      <c r="W129" s="61"/>
      <c r="X129" s="62">
        <f>X108+X111+X114+X117+X120+X123+X126</f>
        <v>5134.68</v>
      </c>
      <c r="Y129" s="62">
        <f>Y108+Y111+Y114+Y117+Y120+Y123+Y126</f>
        <v>6822.4560000000001</v>
      </c>
      <c r="Z129" s="62"/>
      <c r="AA129" s="61">
        <f>AA108+AA111+AA114+AA117+AA120+AA123+AA126</f>
        <v>7561.59</v>
      </c>
      <c r="AB129" s="61">
        <f>AB108+AB111+AB114+AB117+AB120+AB123+AB126</f>
        <v>10619.282999999999</v>
      </c>
      <c r="AC129" s="61"/>
      <c r="AD129" s="62">
        <f>AD108+AD111+AD114+AD117+AD120+AD123+AD126</f>
        <v>7571.3789999999999</v>
      </c>
      <c r="AE129" s="62">
        <f>AE108+AE111+AE114+AE117+AE120+AE123+AE126</f>
        <v>7571.3789999999999</v>
      </c>
      <c r="AF129" s="62"/>
      <c r="AG129" s="61">
        <f>AG108+AG111+AG114+AG117+AG120+AG123+AG126</f>
        <v>7561.59</v>
      </c>
      <c r="AH129" s="61">
        <f>AH108+AH111+AH114+AH117+AH120+AH123+AH126</f>
        <v>7355.4579999999996</v>
      </c>
      <c r="AI129" s="61"/>
      <c r="AJ129" s="62">
        <f>AJ108+AJ111+AJ114+AJ117+AJ120+AJ123+AJ126</f>
        <v>7561.59</v>
      </c>
      <c r="AK129" s="62">
        <f>AK108+AK111+AK114+AK117+AK120+AK123+AK126</f>
        <v>5503.0140000000001</v>
      </c>
      <c r="AL129" s="62"/>
      <c r="AM129" s="61">
        <f>AM108+AM111+AM114+AM117+AM120+AM123+AM126</f>
        <v>7561.59</v>
      </c>
      <c r="AN129" s="61">
        <f>AN108+AN111+AN114+AN117+AN120+AN123+AN126</f>
        <v>0</v>
      </c>
      <c r="AO129" s="61"/>
      <c r="AP129" s="62">
        <f>AP108+AP111+AP114+AP117+AP120+AP123+AP126</f>
        <v>7476.9930000000004</v>
      </c>
      <c r="AQ129" s="62">
        <f>AQ108+AQ111+AQ114+AQ117+AQ120+AQ123+AQ126</f>
        <v>0</v>
      </c>
      <c r="AR129" s="62"/>
      <c r="AS129" s="55"/>
      <c r="AT129" s="55"/>
      <c r="AU129" s="55"/>
    </row>
    <row r="130" spans="1:248" ht="64.8">
      <c r="A130" s="308"/>
      <c r="B130" s="309"/>
      <c r="C130" s="310"/>
      <c r="D130" s="63" t="s">
        <v>28</v>
      </c>
      <c r="E130" s="60">
        <f>E109+E112+E115+E118+E121+E124+E127</f>
        <v>57</v>
      </c>
      <c r="F130" s="60">
        <f>F109+F112+F115+F118+F121+F124+F127</f>
        <v>56.244999999999997</v>
      </c>
      <c r="G130" s="60"/>
      <c r="H130" s="98"/>
      <c r="I130" s="61">
        <f>I109+I112+I115+I118+I121+I124+I127</f>
        <v>0</v>
      </c>
      <c r="J130" s="61">
        <f>J109+J112+J115+J118+J121+J124+J127</f>
        <v>0</v>
      </c>
      <c r="K130" s="61"/>
      <c r="L130" s="62">
        <f>L109+L112+L115+L118+L121+L124+L127</f>
        <v>0</v>
      </c>
      <c r="M130" s="62">
        <f>M109+M112+M115+M118+M121+M124+M127</f>
        <v>0</v>
      </c>
      <c r="N130" s="62"/>
      <c r="O130" s="61">
        <f>O109+O112+O115+O118+O121+O124+O127</f>
        <v>0</v>
      </c>
      <c r="P130" s="61">
        <f>P109+P112+P115+P118+P121+P124+P127</f>
        <v>0</v>
      </c>
      <c r="Q130" s="61"/>
      <c r="R130" s="62">
        <f>R109+R112+R115+R118+R121+R124+R127</f>
        <v>0</v>
      </c>
      <c r="S130" s="62">
        <f>S109+S112+S115+S118+S121+S124+S127</f>
        <v>0</v>
      </c>
      <c r="T130" s="62"/>
      <c r="U130" s="61">
        <f>U109+U112+U115+U118+U121+U124+U127</f>
        <v>0</v>
      </c>
      <c r="V130" s="61">
        <f>V109+V112+V115+V118+V121+V124+V127</f>
        <v>0</v>
      </c>
      <c r="W130" s="61"/>
      <c r="X130" s="62">
        <f>X109+X112+X115+X118+X121+X124+X127</f>
        <v>0</v>
      </c>
      <c r="Y130" s="62">
        <f>Y109+Y112+Y115+Y118+Y121+Y124+Y127</f>
        <v>0</v>
      </c>
      <c r="Z130" s="62"/>
      <c r="AA130" s="61">
        <f>AA109+AA112+AA115+AA118+AA121+AA124+AA127</f>
        <v>0</v>
      </c>
      <c r="AB130" s="61">
        <f>AB109+AB112+AB115+AB118+AB121+AB124+AB127</f>
        <v>0</v>
      </c>
      <c r="AC130" s="61"/>
      <c r="AD130" s="62">
        <f>AD109+AD112+AD115+AD118+AD121+AD124+AD127</f>
        <v>57</v>
      </c>
      <c r="AE130" s="62">
        <f>AE109+AE112+AE115+AE118+AE121+AE124+AE127</f>
        <v>56.244999999999997</v>
      </c>
      <c r="AF130" s="62"/>
      <c r="AG130" s="61">
        <f>AG109+AG112+AG115+AG118+AG121+AG124+AG127</f>
        <v>0</v>
      </c>
      <c r="AH130" s="61">
        <f>AH109+AH112+AH115+AH118+AH121+AH124+AH127</f>
        <v>0</v>
      </c>
      <c r="AI130" s="61"/>
      <c r="AJ130" s="62">
        <f>AJ109+AJ112+AJ115+AJ118+AJ121+AJ124+AJ127</f>
        <v>0</v>
      </c>
      <c r="AK130" s="62">
        <f>AK109+AK112+AK115+AK118+AK121+AK124+AK127</f>
        <v>0</v>
      </c>
      <c r="AL130" s="62"/>
      <c r="AM130" s="61">
        <f>AM109+AM112+AM115+AM118+AM121+AM124+AM127</f>
        <v>0</v>
      </c>
      <c r="AN130" s="61">
        <f>AN109+AN112+AN115+AN118+AN121+AN124+AN127</f>
        <v>0</v>
      </c>
      <c r="AO130" s="61"/>
      <c r="AP130" s="62">
        <f>AP109+AP112+AP115+AP118+AP121+AP124+AP127</f>
        <v>0</v>
      </c>
      <c r="AQ130" s="62">
        <f>AQ109+AQ112+AQ115+AQ118+AQ121+AQ124+AQ127</f>
        <v>0</v>
      </c>
      <c r="AR130" s="62"/>
      <c r="AS130" s="55"/>
      <c r="AT130" s="55"/>
      <c r="AU130" s="55"/>
    </row>
    <row r="131" spans="1:248" s="20" customFormat="1" ht="45" customHeight="1">
      <c r="A131" s="274" t="s">
        <v>160</v>
      </c>
      <c r="B131" s="274" t="s">
        <v>217</v>
      </c>
      <c r="C131" s="276" t="s">
        <v>128</v>
      </c>
      <c r="D131" s="80" t="s">
        <v>17</v>
      </c>
      <c r="E131" s="197">
        <f>E132+E133</f>
        <v>4827.1000000000004</v>
      </c>
      <c r="F131" s="201">
        <f>F132+F133</f>
        <v>3097</v>
      </c>
      <c r="G131" s="82">
        <f>F131/E131*100</f>
        <v>64.158604545172054</v>
      </c>
      <c r="H131" s="198"/>
      <c r="I131" s="197">
        <f>I132+I133</f>
        <v>132.5</v>
      </c>
      <c r="J131" s="197">
        <f>J132+J133</f>
        <v>0</v>
      </c>
      <c r="K131" s="82">
        <f>J131/I131*100</f>
        <v>0</v>
      </c>
      <c r="L131" s="197">
        <f>L132+L133</f>
        <v>0</v>
      </c>
      <c r="M131" s="197">
        <f>M132+M133</f>
        <v>132.5</v>
      </c>
      <c r="N131" s="82" t="e">
        <f>M131/L131*100</f>
        <v>#DIV/0!</v>
      </c>
      <c r="O131" s="197">
        <f>O132+O133</f>
        <v>665</v>
      </c>
      <c r="P131" s="201">
        <f>P132+P133</f>
        <v>665</v>
      </c>
      <c r="Q131" s="82">
        <f>P131/O131*100</f>
        <v>100</v>
      </c>
      <c r="R131" s="201">
        <f>R132+R133</f>
        <v>257.98599999999999</v>
      </c>
      <c r="S131" s="201">
        <f>S132+S133</f>
        <v>257.98599999999999</v>
      </c>
      <c r="T131" s="82">
        <f>S131/R131*100</f>
        <v>100</v>
      </c>
      <c r="U131" s="201">
        <f>U132+U133</f>
        <v>447.85</v>
      </c>
      <c r="V131" s="197">
        <f>V132+V133</f>
        <v>0</v>
      </c>
      <c r="W131" s="82">
        <f>V131/U131*100</f>
        <v>0</v>
      </c>
      <c r="X131" s="201">
        <f>X132+X133</f>
        <v>161.66399999999999</v>
      </c>
      <c r="Y131" s="197">
        <f>Y132+Y133</f>
        <v>447.85</v>
      </c>
      <c r="Z131" s="82">
        <f>Y131/X131*100</f>
        <v>277.02518804433896</v>
      </c>
      <c r="AA131" s="197">
        <f>AA132+AA133</f>
        <v>0</v>
      </c>
      <c r="AB131" s="201">
        <f>AB132+AB133</f>
        <v>161.66399999999999</v>
      </c>
      <c r="AC131" s="82" t="e">
        <f>AB131/AA131*100</f>
        <v>#DIV/0!</v>
      </c>
      <c r="AD131" s="201">
        <f>AD132+AD133</f>
        <v>755.81700000000001</v>
      </c>
      <c r="AE131" s="201">
        <f>AE132+AE133</f>
        <v>755.81700000000001</v>
      </c>
      <c r="AF131" s="82">
        <f>AE131/AD131*100</f>
        <v>100</v>
      </c>
      <c r="AG131" s="197">
        <f>AG132+AG133</f>
        <v>676.18299999999999</v>
      </c>
      <c r="AH131" s="201">
        <f>AH132+AH133</f>
        <v>676.18299999999999</v>
      </c>
      <c r="AI131" s="82">
        <f>AH131/AG131*100</f>
        <v>100</v>
      </c>
      <c r="AJ131" s="197">
        <f>AJ132+AJ133</f>
        <v>0</v>
      </c>
      <c r="AK131" s="197">
        <f>AK132+AK133</f>
        <v>0</v>
      </c>
      <c r="AL131" s="82" t="e">
        <f>AK131/AJ131*100</f>
        <v>#DIV/0!</v>
      </c>
      <c r="AM131" s="197">
        <f>AM132+AM133</f>
        <v>0</v>
      </c>
      <c r="AN131" s="197">
        <f>AN132+AN133</f>
        <v>0</v>
      </c>
      <c r="AO131" s="82" t="e">
        <f>AN131/AM131*100</f>
        <v>#DIV/0!</v>
      </c>
      <c r="AP131" s="197">
        <f>AP132+AP133</f>
        <v>1730.1</v>
      </c>
      <c r="AQ131" s="197">
        <f>AQ132+AQ133</f>
        <v>0</v>
      </c>
      <c r="AR131" s="82">
        <f>AQ131/AP131*100</f>
        <v>0</v>
      </c>
      <c r="AS131" s="79"/>
      <c r="AT131" s="79"/>
      <c r="AU131" s="79"/>
      <c r="AV131" s="11"/>
      <c r="AW131" s="11"/>
      <c r="AX131" s="10"/>
      <c r="AY131" s="10"/>
      <c r="AZ131" s="11"/>
      <c r="BA131" s="10"/>
      <c r="BB131" s="10"/>
      <c r="BC131" s="11"/>
      <c r="BD131" s="10"/>
      <c r="BE131" s="10"/>
      <c r="BF131" s="11"/>
      <c r="BG131" s="11"/>
      <c r="BH131" s="11"/>
      <c r="BI131" s="10"/>
      <c r="BJ131" s="10"/>
      <c r="BK131" s="11"/>
      <c r="BL131" s="10"/>
      <c r="BM131" s="10"/>
      <c r="BN131" s="11"/>
      <c r="BO131" s="10"/>
      <c r="BP131" s="10"/>
      <c r="BQ131" s="11"/>
      <c r="BR131" s="11"/>
      <c r="BS131" s="11"/>
      <c r="BT131" s="10"/>
      <c r="BU131" s="10"/>
      <c r="BV131" s="11"/>
      <c r="BW131" s="10"/>
      <c r="BX131" s="10"/>
      <c r="BY131" s="11"/>
      <c r="BZ131" s="10"/>
      <c r="CA131" s="10"/>
      <c r="CB131" s="11"/>
      <c r="CC131" s="11"/>
      <c r="CD131" s="11"/>
      <c r="CE131" s="10"/>
      <c r="CF131" s="10"/>
      <c r="CG131" s="11"/>
      <c r="CH131" s="10"/>
      <c r="CI131" s="10"/>
      <c r="CJ131" s="11"/>
      <c r="CK131" s="10"/>
      <c r="CL131" s="10"/>
      <c r="CM131" s="11"/>
      <c r="CN131" s="12"/>
      <c r="CO131" s="12"/>
      <c r="CP131" s="12"/>
      <c r="CQ131" s="12"/>
      <c r="CR131" s="12"/>
      <c r="CS131" s="13"/>
      <c r="CT131" s="11"/>
      <c r="CU131" s="11"/>
      <c r="CV131" s="11"/>
      <c r="CW131" s="10"/>
      <c r="CX131" s="10"/>
      <c r="CY131" s="11"/>
      <c r="CZ131" s="10"/>
      <c r="DA131" s="10"/>
      <c r="DB131" s="11"/>
      <c r="DC131" s="10"/>
      <c r="DD131" s="10"/>
      <c r="DE131" s="11"/>
      <c r="DF131" s="14"/>
      <c r="DG131" s="14"/>
      <c r="DH131" s="15"/>
      <c r="DI131" s="15"/>
      <c r="DJ131" s="14"/>
      <c r="DK131" s="15"/>
      <c r="DL131" s="15"/>
      <c r="DM131" s="14"/>
      <c r="DN131" s="15"/>
      <c r="DO131" s="15"/>
      <c r="DP131" s="14"/>
      <c r="DQ131" s="14"/>
      <c r="DR131" s="14"/>
      <c r="DS131" s="15"/>
      <c r="DT131" s="15"/>
      <c r="DU131" s="14"/>
      <c r="DV131" s="15"/>
      <c r="DW131" s="15"/>
      <c r="DX131" s="14"/>
      <c r="DY131" s="15"/>
      <c r="DZ131" s="15"/>
      <c r="EA131" s="14"/>
      <c r="EB131" s="14"/>
      <c r="EC131" s="14"/>
      <c r="ED131" s="15"/>
      <c r="EE131" s="15"/>
      <c r="EF131" s="14"/>
      <c r="EG131" s="15"/>
      <c r="EH131" s="15"/>
      <c r="EI131" s="14"/>
      <c r="EJ131" s="15"/>
      <c r="EK131" s="15"/>
      <c r="EL131" s="14"/>
      <c r="EM131" s="23"/>
      <c r="EN131" s="23"/>
      <c r="EO131" s="23"/>
      <c r="EP131" s="23"/>
      <c r="EQ131" s="23"/>
      <c r="ER131" s="17"/>
      <c r="ES131" s="14"/>
      <c r="ET131" s="14"/>
      <c r="EU131" s="14"/>
      <c r="EV131" s="15"/>
      <c r="EW131" s="15"/>
      <c r="EX131" s="14"/>
      <c r="EY131" s="15"/>
      <c r="EZ131" s="15"/>
      <c r="FA131" s="14"/>
      <c r="FB131" s="15"/>
      <c r="FC131" s="15"/>
      <c r="FD131" s="14"/>
      <c r="FE131" s="14"/>
      <c r="FF131" s="14"/>
      <c r="FG131" s="15"/>
      <c r="FH131" s="15"/>
      <c r="FI131" s="14"/>
      <c r="FJ131" s="15"/>
      <c r="FK131" s="15"/>
      <c r="FL131" s="14"/>
      <c r="FM131" s="15"/>
      <c r="FN131" s="15"/>
      <c r="FO131" s="14"/>
      <c r="FP131" s="14"/>
      <c r="FQ131" s="14"/>
      <c r="FR131" s="15"/>
      <c r="FS131" s="15"/>
      <c r="FT131" s="14"/>
      <c r="FU131" s="15"/>
      <c r="FV131" s="15"/>
      <c r="FW131" s="14"/>
      <c r="FX131" s="15"/>
      <c r="FY131" s="15"/>
      <c r="FZ131" s="14"/>
      <c r="GA131" s="14"/>
      <c r="GB131" s="14"/>
      <c r="GC131" s="15"/>
      <c r="GD131" s="15"/>
      <c r="GE131" s="14"/>
      <c r="GF131" s="15"/>
      <c r="GG131" s="15"/>
      <c r="GH131" s="14"/>
      <c r="GI131" s="15"/>
      <c r="GJ131" s="15"/>
      <c r="GK131" s="14"/>
      <c r="GL131" s="23"/>
      <c r="GM131" s="23"/>
      <c r="GN131" s="23"/>
      <c r="GO131" s="23"/>
      <c r="GP131" s="23"/>
      <c r="GQ131" s="17"/>
      <c r="GR131" s="14"/>
      <c r="GS131" s="14"/>
      <c r="GT131" s="14"/>
      <c r="GU131" s="15"/>
      <c r="GV131" s="15"/>
      <c r="GW131" s="14"/>
      <c r="GX131" s="15"/>
      <c r="GY131" s="15"/>
      <c r="GZ131" s="14"/>
      <c r="HA131" s="15"/>
      <c r="HB131" s="15"/>
      <c r="HC131" s="14"/>
      <c r="HD131" s="14"/>
      <c r="HE131" s="14"/>
      <c r="HF131" s="15"/>
      <c r="HG131" s="15"/>
      <c r="HH131" s="14"/>
      <c r="HI131" s="15"/>
      <c r="HJ131" s="15"/>
      <c r="HK131" s="14"/>
      <c r="HL131" s="15"/>
      <c r="HM131" s="15"/>
      <c r="HN131" s="14"/>
      <c r="HO131" s="14"/>
      <c r="HP131" s="14"/>
      <c r="HQ131" s="15"/>
      <c r="HR131" s="15"/>
      <c r="HS131" s="14"/>
      <c r="HT131" s="15"/>
      <c r="HU131" s="15"/>
      <c r="HV131" s="14"/>
      <c r="HW131" s="15"/>
      <c r="HX131" s="15"/>
      <c r="HY131" s="14"/>
      <c r="HZ131" s="14"/>
      <c r="IA131" s="14"/>
      <c r="IB131" s="15"/>
      <c r="IC131" s="15"/>
      <c r="ID131" s="14"/>
      <c r="IE131" s="15"/>
      <c r="IF131" s="15"/>
      <c r="IG131" s="14"/>
      <c r="IH131" s="15"/>
      <c r="II131" s="15"/>
      <c r="IJ131" s="14"/>
      <c r="IK131" s="23"/>
      <c r="IL131" s="23"/>
      <c r="IM131" s="23"/>
      <c r="IN131" s="23"/>
    </row>
    <row r="132" spans="1:248" s="20" customFormat="1" ht="66" customHeight="1">
      <c r="A132" s="302"/>
      <c r="B132" s="302"/>
      <c r="C132" s="301"/>
      <c r="D132" s="63" t="s">
        <v>19</v>
      </c>
      <c r="E132" s="200">
        <f>E147</f>
        <v>2730.1</v>
      </c>
      <c r="F132" s="225">
        <f>F147</f>
        <v>1000</v>
      </c>
      <c r="G132" s="67"/>
      <c r="H132" s="199"/>
      <c r="I132" s="200">
        <f>I147</f>
        <v>132.5</v>
      </c>
      <c r="J132" s="200">
        <f>J147</f>
        <v>0</v>
      </c>
      <c r="K132" s="67"/>
      <c r="L132" s="200">
        <f>L147</f>
        <v>0</v>
      </c>
      <c r="M132" s="200">
        <f>M147</f>
        <v>132.5</v>
      </c>
      <c r="N132" s="67"/>
      <c r="O132" s="200">
        <f>O147</f>
        <v>0</v>
      </c>
      <c r="P132" s="200">
        <f>P147</f>
        <v>0</v>
      </c>
      <c r="Q132" s="67"/>
      <c r="R132" s="225">
        <f>R147</f>
        <v>257.98599999999999</v>
      </c>
      <c r="S132" s="225">
        <f>S147</f>
        <v>257.98599999999999</v>
      </c>
      <c r="T132" s="67"/>
      <c r="U132" s="225">
        <f>U147</f>
        <v>447.85</v>
      </c>
      <c r="V132" s="200">
        <f>V147</f>
        <v>0</v>
      </c>
      <c r="W132" s="67"/>
      <c r="X132" s="225">
        <f>X147</f>
        <v>161.66399999999999</v>
      </c>
      <c r="Y132" s="200">
        <f>Y147</f>
        <v>447.85</v>
      </c>
      <c r="Z132" s="67"/>
      <c r="AA132" s="200">
        <f>AA147</f>
        <v>0</v>
      </c>
      <c r="AB132" s="225">
        <f>AB147</f>
        <v>161.66399999999999</v>
      </c>
      <c r="AC132" s="67"/>
      <c r="AD132" s="225">
        <f>AD147</f>
        <v>0</v>
      </c>
      <c r="AE132" s="225">
        <f>AE147</f>
        <v>0</v>
      </c>
      <c r="AF132" s="67"/>
      <c r="AG132" s="200">
        <f>AG147</f>
        <v>0</v>
      </c>
      <c r="AH132" s="225">
        <f>AH147</f>
        <v>0</v>
      </c>
      <c r="AI132" s="67"/>
      <c r="AJ132" s="200">
        <f>AJ147</f>
        <v>0</v>
      </c>
      <c r="AK132" s="200">
        <f>AK147</f>
        <v>0</v>
      </c>
      <c r="AL132" s="67"/>
      <c r="AM132" s="200">
        <f>AM147</f>
        <v>0</v>
      </c>
      <c r="AN132" s="200">
        <f>AN147</f>
        <v>0</v>
      </c>
      <c r="AO132" s="67"/>
      <c r="AP132" s="200">
        <f>AP147</f>
        <v>1730.1</v>
      </c>
      <c r="AQ132" s="200">
        <f>AQ147</f>
        <v>0</v>
      </c>
      <c r="AR132" s="67"/>
      <c r="AS132" s="79"/>
      <c r="AT132" s="79"/>
      <c r="AU132" s="79"/>
      <c r="AV132" s="14"/>
      <c r="AW132" s="14"/>
      <c r="AX132" s="15"/>
      <c r="AY132" s="15"/>
      <c r="AZ132" s="14"/>
      <c r="BA132" s="15"/>
      <c r="BB132" s="15"/>
      <c r="BC132" s="14"/>
      <c r="BD132" s="15"/>
      <c r="BE132" s="15"/>
      <c r="BF132" s="14"/>
      <c r="BG132" s="14"/>
      <c r="BH132" s="14"/>
      <c r="BI132" s="15"/>
      <c r="BJ132" s="15"/>
      <c r="BK132" s="14"/>
      <c r="BL132" s="15"/>
      <c r="BM132" s="15"/>
      <c r="BN132" s="14"/>
      <c r="BO132" s="15"/>
      <c r="BP132" s="15"/>
      <c r="BQ132" s="14"/>
      <c r="BR132" s="14"/>
      <c r="BS132" s="14"/>
      <c r="BT132" s="15"/>
      <c r="BU132" s="15"/>
      <c r="BV132" s="14"/>
      <c r="BW132" s="15"/>
      <c r="BX132" s="15"/>
      <c r="BY132" s="14"/>
      <c r="BZ132" s="15"/>
      <c r="CA132" s="15"/>
      <c r="CB132" s="14"/>
      <c r="CC132" s="14"/>
      <c r="CD132" s="14"/>
      <c r="CE132" s="15"/>
      <c r="CF132" s="15"/>
      <c r="CG132" s="14"/>
      <c r="CH132" s="15"/>
      <c r="CI132" s="15"/>
      <c r="CJ132" s="14"/>
      <c r="CK132" s="15"/>
      <c r="CL132" s="15"/>
      <c r="CM132" s="14"/>
      <c r="CN132" s="23"/>
      <c r="CO132" s="23"/>
      <c r="CP132" s="23"/>
      <c r="CQ132" s="23"/>
      <c r="CR132" s="23"/>
      <c r="CS132" s="17"/>
      <c r="CT132" s="14"/>
      <c r="CU132" s="14"/>
      <c r="CV132" s="14"/>
      <c r="CW132" s="15"/>
      <c r="CX132" s="15"/>
      <c r="CY132" s="14"/>
      <c r="CZ132" s="15"/>
      <c r="DA132" s="15"/>
      <c r="DB132" s="14"/>
      <c r="DC132" s="15"/>
      <c r="DD132" s="15"/>
      <c r="DE132" s="14"/>
      <c r="DF132" s="14"/>
      <c r="DG132" s="14"/>
      <c r="DH132" s="15"/>
      <c r="DI132" s="15"/>
      <c r="DJ132" s="14"/>
      <c r="DK132" s="15"/>
      <c r="DL132" s="15"/>
      <c r="DM132" s="14"/>
      <c r="DN132" s="15"/>
      <c r="DO132" s="15"/>
      <c r="DP132" s="14"/>
      <c r="DQ132" s="14"/>
      <c r="DR132" s="14"/>
      <c r="DS132" s="15"/>
      <c r="DT132" s="15"/>
      <c r="DU132" s="14"/>
      <c r="DV132" s="15"/>
      <c r="DW132" s="15"/>
      <c r="DX132" s="14"/>
      <c r="DY132" s="15"/>
      <c r="DZ132" s="15"/>
      <c r="EA132" s="14"/>
      <c r="EB132" s="14"/>
      <c r="EC132" s="14"/>
      <c r="ED132" s="15"/>
      <c r="EE132" s="15"/>
      <c r="EF132" s="14"/>
      <c r="EG132" s="15"/>
      <c r="EH132" s="15"/>
      <c r="EI132" s="14"/>
      <c r="EJ132" s="15"/>
      <c r="EK132" s="15"/>
      <c r="EL132" s="14"/>
      <c r="EM132" s="23"/>
      <c r="EN132" s="23"/>
      <c r="EO132" s="23"/>
      <c r="EP132" s="23"/>
      <c r="EQ132" s="23"/>
      <c r="ER132" s="17"/>
      <c r="ES132" s="14"/>
      <c r="ET132" s="14"/>
      <c r="EU132" s="14"/>
      <c r="EV132" s="15"/>
      <c r="EW132" s="15"/>
      <c r="EX132" s="14"/>
      <c r="EY132" s="15"/>
      <c r="EZ132" s="15"/>
      <c r="FA132" s="14"/>
      <c r="FB132" s="15"/>
      <c r="FC132" s="15"/>
      <c r="FD132" s="14"/>
      <c r="FE132" s="14"/>
      <c r="FF132" s="14"/>
      <c r="FG132" s="15"/>
      <c r="FH132" s="15"/>
      <c r="FI132" s="14"/>
      <c r="FJ132" s="15"/>
      <c r="FK132" s="15"/>
      <c r="FL132" s="14"/>
      <c r="FM132" s="15"/>
      <c r="FN132" s="15"/>
      <c r="FO132" s="14"/>
      <c r="FP132" s="14"/>
      <c r="FQ132" s="14"/>
      <c r="FR132" s="15"/>
      <c r="FS132" s="15"/>
      <c r="FT132" s="14"/>
      <c r="FU132" s="15"/>
      <c r="FV132" s="15"/>
      <c r="FW132" s="14"/>
      <c r="FX132" s="15"/>
      <c r="FY132" s="15"/>
      <c r="FZ132" s="14"/>
      <c r="GA132" s="14"/>
      <c r="GB132" s="14"/>
      <c r="GC132" s="15"/>
      <c r="GD132" s="15"/>
      <c r="GE132" s="14"/>
      <c r="GF132" s="15"/>
      <c r="GG132" s="15"/>
      <c r="GH132" s="14"/>
      <c r="GI132" s="15"/>
      <c r="GJ132" s="15"/>
      <c r="GK132" s="14"/>
      <c r="GL132" s="23"/>
      <c r="GM132" s="23"/>
      <c r="GN132" s="23"/>
      <c r="GO132" s="23"/>
      <c r="GP132" s="23"/>
      <c r="GQ132" s="17"/>
      <c r="GR132" s="14"/>
      <c r="GS132" s="14"/>
      <c r="GT132" s="14"/>
      <c r="GU132" s="15"/>
      <c r="GV132" s="15"/>
      <c r="GW132" s="14"/>
      <c r="GX132" s="15"/>
      <c r="GY132" s="15"/>
      <c r="GZ132" s="14"/>
      <c r="HA132" s="15"/>
      <c r="HB132" s="15"/>
      <c r="HC132" s="14"/>
      <c r="HD132" s="14"/>
      <c r="HE132" s="14"/>
      <c r="HF132" s="15"/>
      <c r="HG132" s="15"/>
      <c r="HH132" s="14"/>
      <c r="HI132" s="15"/>
      <c r="HJ132" s="15"/>
      <c r="HK132" s="14"/>
      <c r="HL132" s="15"/>
      <c r="HM132" s="15"/>
      <c r="HN132" s="14"/>
      <c r="HO132" s="14"/>
      <c r="HP132" s="14"/>
      <c r="HQ132" s="15"/>
      <c r="HR132" s="15"/>
      <c r="HS132" s="14"/>
      <c r="HT132" s="15"/>
      <c r="HU132" s="15"/>
      <c r="HV132" s="14"/>
      <c r="HW132" s="15"/>
      <c r="HX132" s="15"/>
      <c r="HY132" s="14"/>
      <c r="HZ132" s="14"/>
      <c r="IA132" s="14"/>
      <c r="IB132" s="15"/>
      <c r="IC132" s="15"/>
      <c r="ID132" s="14"/>
      <c r="IE132" s="15"/>
      <c r="IF132" s="15"/>
      <c r="IG132" s="14"/>
      <c r="IH132" s="15"/>
      <c r="II132" s="15"/>
      <c r="IJ132" s="14"/>
      <c r="IK132" s="23"/>
      <c r="IL132" s="23"/>
      <c r="IM132" s="23"/>
      <c r="IN132" s="23"/>
    </row>
    <row r="133" spans="1:248" s="20" customFormat="1" ht="76.5" customHeight="1">
      <c r="A133" s="275"/>
      <c r="B133" s="275"/>
      <c r="C133" s="277"/>
      <c r="D133" s="63" t="s">
        <v>28</v>
      </c>
      <c r="E133" s="200">
        <f>E148</f>
        <v>2097</v>
      </c>
      <c r="F133" s="200">
        <f>F148</f>
        <v>2097</v>
      </c>
      <c r="G133" s="67"/>
      <c r="H133" s="199"/>
      <c r="I133" s="200">
        <f>I148</f>
        <v>0</v>
      </c>
      <c r="J133" s="200">
        <f>J148</f>
        <v>0</v>
      </c>
      <c r="K133" s="67"/>
      <c r="L133" s="200">
        <f>L148</f>
        <v>0</v>
      </c>
      <c r="M133" s="200">
        <f>M148</f>
        <v>0</v>
      </c>
      <c r="N133" s="67"/>
      <c r="O133" s="200">
        <f>O148</f>
        <v>665</v>
      </c>
      <c r="P133" s="225">
        <f>P148</f>
        <v>665</v>
      </c>
      <c r="Q133" s="67"/>
      <c r="R133" s="200">
        <f>R148</f>
        <v>0</v>
      </c>
      <c r="S133" s="200">
        <f>S148</f>
        <v>0</v>
      </c>
      <c r="T133" s="67"/>
      <c r="U133" s="225">
        <f>U148</f>
        <v>0</v>
      </c>
      <c r="V133" s="200">
        <f>V148</f>
        <v>0</v>
      </c>
      <c r="W133" s="67"/>
      <c r="X133" s="200">
        <f>X148</f>
        <v>0</v>
      </c>
      <c r="Y133" s="200">
        <f>Y148</f>
        <v>0</v>
      </c>
      <c r="Z133" s="67"/>
      <c r="AA133" s="200">
        <f>AA148</f>
        <v>0</v>
      </c>
      <c r="AB133" s="200">
        <f>AB148</f>
        <v>0</v>
      </c>
      <c r="AC133" s="67"/>
      <c r="AD133" s="225">
        <f>AD148</f>
        <v>755.81700000000001</v>
      </c>
      <c r="AE133" s="225">
        <f>AE148</f>
        <v>755.81700000000001</v>
      </c>
      <c r="AF133" s="67"/>
      <c r="AG133" s="200">
        <f>AG148</f>
        <v>676.18299999999999</v>
      </c>
      <c r="AH133" s="225">
        <f>AH148</f>
        <v>676.18299999999999</v>
      </c>
      <c r="AI133" s="67"/>
      <c r="AJ133" s="200">
        <f>AJ148</f>
        <v>0</v>
      </c>
      <c r="AK133" s="200">
        <f>AK148</f>
        <v>0</v>
      </c>
      <c r="AL133" s="67"/>
      <c r="AM133" s="200">
        <f>AM148</f>
        <v>0</v>
      </c>
      <c r="AN133" s="200">
        <f>AN148</f>
        <v>0</v>
      </c>
      <c r="AO133" s="67"/>
      <c r="AP133" s="200">
        <f>AP148</f>
        <v>0</v>
      </c>
      <c r="AQ133" s="200">
        <f>AQ148</f>
        <v>0</v>
      </c>
      <c r="AR133" s="67"/>
      <c r="AS133" s="79"/>
      <c r="AT133" s="79"/>
      <c r="AU133" s="79"/>
    </row>
    <row r="134" spans="1:248" ht="42" customHeight="1">
      <c r="A134" s="316" t="s">
        <v>139</v>
      </c>
      <c r="B134" s="276" t="s">
        <v>65</v>
      </c>
      <c r="C134" s="276" t="s">
        <v>128</v>
      </c>
      <c r="D134" s="80" t="s">
        <v>17</v>
      </c>
      <c r="E134" s="224">
        <f t="shared" ref="E134:E145" si="23">I134+L134+O134+R134+U134+X134+AA134+AD134+AG134+AJ134+AM134+AP134</f>
        <v>2730.1</v>
      </c>
      <c r="F134" s="224">
        <f t="shared" ref="F134:F145" si="24">J134+M134+P134+S134+V134+Y134+AB134+AE134+AH134+AK134+AN134+AQ134</f>
        <v>1000</v>
      </c>
      <c r="G134" s="224">
        <f>F134/E134*100</f>
        <v>36.628694919600015</v>
      </c>
      <c r="H134" s="81"/>
      <c r="I134" s="226">
        <f>I135+I136</f>
        <v>132.5</v>
      </c>
      <c r="J134" s="226">
        <f>J135+J136</f>
        <v>0</v>
      </c>
      <c r="K134" s="224">
        <f>J134/I134*100</f>
        <v>0</v>
      </c>
      <c r="L134" s="226">
        <f>L135+L136</f>
        <v>0</v>
      </c>
      <c r="M134" s="226">
        <f>M135+M136</f>
        <v>132.5</v>
      </c>
      <c r="N134" s="224" t="e">
        <f>M134/L134*100</f>
        <v>#DIV/0!</v>
      </c>
      <c r="O134" s="226">
        <f>O135+O136</f>
        <v>0</v>
      </c>
      <c r="P134" s="226">
        <f>P135+P136</f>
        <v>0</v>
      </c>
      <c r="Q134" s="224" t="e">
        <f>P134/O134*100</f>
        <v>#DIV/0!</v>
      </c>
      <c r="R134" s="226">
        <f>R135+R136</f>
        <v>257.98599999999999</v>
      </c>
      <c r="S134" s="250">
        <f>S135+S136</f>
        <v>257.98599999999999</v>
      </c>
      <c r="T134" s="224">
        <f>S134/R134*100</f>
        <v>100</v>
      </c>
      <c r="U134" s="226">
        <f>U135+U136</f>
        <v>447.85</v>
      </c>
      <c r="V134" s="226">
        <f>V135+V136</f>
        <v>0</v>
      </c>
      <c r="W134" s="224">
        <f>V134/U134*100</f>
        <v>0</v>
      </c>
      <c r="X134" s="226">
        <f>X135+X136</f>
        <v>161.66399999999999</v>
      </c>
      <c r="Y134" s="226">
        <f>Y135+Y136</f>
        <v>447.85</v>
      </c>
      <c r="Z134" s="224">
        <f>Y134/X134*100</f>
        <v>277.02518804433896</v>
      </c>
      <c r="AA134" s="226">
        <f>AA135+AA136</f>
        <v>0</v>
      </c>
      <c r="AB134" s="226">
        <f>AB135+AB136</f>
        <v>161.66399999999999</v>
      </c>
      <c r="AC134" s="224" t="e">
        <f>AB134/AA134*100</f>
        <v>#DIV/0!</v>
      </c>
      <c r="AD134" s="226">
        <f>AD135+AD136</f>
        <v>0</v>
      </c>
      <c r="AE134" s="226">
        <f>AE135+AE136</f>
        <v>0</v>
      </c>
      <c r="AF134" s="224" t="e">
        <f>AE134/AD134*100</f>
        <v>#DIV/0!</v>
      </c>
      <c r="AG134" s="226">
        <f>AG135+AG136</f>
        <v>0</v>
      </c>
      <c r="AH134" s="226">
        <f>AH135+AH136</f>
        <v>0</v>
      </c>
      <c r="AI134" s="224" t="e">
        <f>AH134/AG134*100</f>
        <v>#DIV/0!</v>
      </c>
      <c r="AJ134" s="226">
        <f>AJ135+AJ136</f>
        <v>0</v>
      </c>
      <c r="AK134" s="226">
        <f>AK135+AK136</f>
        <v>0</v>
      </c>
      <c r="AL134" s="224" t="e">
        <f>AK134/AJ134*100</f>
        <v>#DIV/0!</v>
      </c>
      <c r="AM134" s="226">
        <f>AM135+AM136</f>
        <v>0</v>
      </c>
      <c r="AN134" s="226">
        <f>AN135+AN136</f>
        <v>0</v>
      </c>
      <c r="AO134" s="224" t="e">
        <f>AN134/AM134*100</f>
        <v>#DIV/0!</v>
      </c>
      <c r="AP134" s="226">
        <f>AP135+AP136</f>
        <v>1730.1</v>
      </c>
      <c r="AQ134" s="226">
        <f>AQ135+AQ136</f>
        <v>0</v>
      </c>
      <c r="AR134" s="224">
        <f>AQ134/AP134*100</f>
        <v>0</v>
      </c>
      <c r="AS134" s="83"/>
      <c r="AT134" s="83"/>
      <c r="AU134" s="83"/>
    </row>
    <row r="135" spans="1:248" ht="129.6">
      <c r="A135" s="317"/>
      <c r="B135" s="301"/>
      <c r="C135" s="301"/>
      <c r="D135" s="63" t="s">
        <v>19</v>
      </c>
      <c r="E135" s="227">
        <f>I135+L135+O135+R135+U135+X135+AA135+AD135+AG135+AJ135+AM135+AP135</f>
        <v>2730.1</v>
      </c>
      <c r="F135" s="227">
        <f t="shared" si="24"/>
        <v>1000</v>
      </c>
      <c r="G135" s="227"/>
      <c r="H135" s="84"/>
      <c r="I135" s="86">
        <v>132.5</v>
      </c>
      <c r="J135" s="86"/>
      <c r="K135" s="65"/>
      <c r="L135" s="87"/>
      <c r="M135" s="87">
        <v>132.5</v>
      </c>
      <c r="N135" s="67"/>
      <c r="O135" s="86"/>
      <c r="P135" s="86"/>
      <c r="Q135" s="65"/>
      <c r="R135" s="93">
        <v>257.98599999999999</v>
      </c>
      <c r="S135" s="220">
        <v>257.98599999999999</v>
      </c>
      <c r="T135" s="67"/>
      <c r="U135" s="228">
        <v>447.85</v>
      </c>
      <c r="V135" s="86"/>
      <c r="W135" s="65"/>
      <c r="X135" s="93">
        <v>161.66399999999999</v>
      </c>
      <c r="Y135" s="93">
        <v>447.85</v>
      </c>
      <c r="Z135" s="67"/>
      <c r="AA135" s="86"/>
      <c r="AB135" s="101">
        <v>161.66399999999999</v>
      </c>
      <c r="AC135" s="65"/>
      <c r="AD135" s="87"/>
      <c r="AE135" s="87"/>
      <c r="AF135" s="67"/>
      <c r="AG135" s="86"/>
      <c r="AH135" s="86"/>
      <c r="AI135" s="65"/>
      <c r="AJ135" s="87"/>
      <c r="AK135" s="87"/>
      <c r="AL135" s="67"/>
      <c r="AM135" s="86"/>
      <c r="AN135" s="86"/>
      <c r="AO135" s="65"/>
      <c r="AP135" s="93">
        <v>1730.1</v>
      </c>
      <c r="AQ135" s="87"/>
      <c r="AR135" s="67"/>
      <c r="AS135" s="55"/>
      <c r="AT135" s="96"/>
      <c r="AU135" s="55"/>
    </row>
    <row r="136" spans="1:248" ht="54" customHeight="1">
      <c r="A136" s="317"/>
      <c r="B136" s="301"/>
      <c r="C136" s="301"/>
      <c r="D136" s="63" t="s">
        <v>28</v>
      </c>
      <c r="E136" s="227">
        <f t="shared" si="23"/>
        <v>0</v>
      </c>
      <c r="F136" s="227">
        <f t="shared" si="24"/>
        <v>0</v>
      </c>
      <c r="G136" s="85"/>
      <c r="H136" s="84"/>
      <c r="I136" s="86"/>
      <c r="J136" s="86"/>
      <c r="K136" s="65"/>
      <c r="L136" s="87"/>
      <c r="M136" s="87"/>
      <c r="N136" s="67"/>
      <c r="O136" s="86"/>
      <c r="P136" s="86"/>
      <c r="Q136" s="65"/>
      <c r="R136" s="87"/>
      <c r="S136" s="87"/>
      <c r="T136" s="67"/>
      <c r="U136" s="86"/>
      <c r="V136" s="86"/>
      <c r="W136" s="65"/>
      <c r="X136" s="87"/>
      <c r="Y136" s="87"/>
      <c r="Z136" s="67"/>
      <c r="AA136" s="86"/>
      <c r="AB136" s="86"/>
      <c r="AC136" s="65"/>
      <c r="AD136" s="87"/>
      <c r="AE136" s="87"/>
      <c r="AF136" s="67"/>
      <c r="AG136" s="86"/>
      <c r="AH136" s="86"/>
      <c r="AI136" s="65"/>
      <c r="AJ136" s="87"/>
      <c r="AK136" s="87"/>
      <c r="AL136" s="67"/>
      <c r="AM136" s="86"/>
      <c r="AN136" s="86"/>
      <c r="AO136" s="65"/>
      <c r="AP136" s="87"/>
      <c r="AQ136" s="87"/>
      <c r="AR136" s="67"/>
      <c r="AS136" s="55"/>
      <c r="AT136" s="55"/>
      <c r="AU136" s="55"/>
    </row>
    <row r="137" spans="1:248" ht="33" customHeight="1">
      <c r="A137" s="316" t="s">
        <v>140</v>
      </c>
      <c r="B137" s="276" t="s">
        <v>66</v>
      </c>
      <c r="C137" s="276" t="s">
        <v>128</v>
      </c>
      <c r="D137" s="80" t="s">
        <v>17</v>
      </c>
      <c r="E137" s="224">
        <f t="shared" si="23"/>
        <v>2097</v>
      </c>
      <c r="F137" s="224">
        <f t="shared" si="24"/>
        <v>2097</v>
      </c>
      <c r="G137" s="224">
        <f>F137/E137*100</f>
        <v>100</v>
      </c>
      <c r="H137" s="81"/>
      <c r="I137" s="226">
        <f>I138+I139</f>
        <v>0</v>
      </c>
      <c r="J137" s="226">
        <f>J138+J139</f>
        <v>0</v>
      </c>
      <c r="K137" s="224" t="e">
        <f>J137/I137*100</f>
        <v>#DIV/0!</v>
      </c>
      <c r="L137" s="226">
        <f>L138+L139</f>
        <v>0</v>
      </c>
      <c r="M137" s="226">
        <f>M138+M139</f>
        <v>0</v>
      </c>
      <c r="N137" s="224" t="e">
        <f>M137/L137*100</f>
        <v>#DIV/0!</v>
      </c>
      <c r="O137" s="226">
        <f>O138+O139</f>
        <v>665</v>
      </c>
      <c r="P137" s="226">
        <f>P138+P139</f>
        <v>665</v>
      </c>
      <c r="Q137" s="224">
        <f>P137/O137*100</f>
        <v>100</v>
      </c>
      <c r="R137" s="226">
        <f>R138+R139</f>
        <v>0</v>
      </c>
      <c r="S137" s="226">
        <f>S138+S139</f>
        <v>0</v>
      </c>
      <c r="T137" s="224" t="e">
        <f>S137/R137*100</f>
        <v>#DIV/0!</v>
      </c>
      <c r="U137" s="226">
        <f>U138+U139</f>
        <v>0</v>
      </c>
      <c r="V137" s="226">
        <f>V138+V139</f>
        <v>0</v>
      </c>
      <c r="W137" s="224" t="e">
        <f>V137/U137*100</f>
        <v>#DIV/0!</v>
      </c>
      <c r="X137" s="226">
        <f>X138+X139</f>
        <v>0</v>
      </c>
      <c r="Y137" s="226">
        <f>Y138+Y139</f>
        <v>0</v>
      </c>
      <c r="Z137" s="224" t="e">
        <f>Y137/X137*100</f>
        <v>#DIV/0!</v>
      </c>
      <c r="AA137" s="226">
        <f>AA138+AA139</f>
        <v>0</v>
      </c>
      <c r="AB137" s="226">
        <f>AB138+AB139</f>
        <v>0</v>
      </c>
      <c r="AC137" s="224" t="e">
        <f>AB137/AA137*100</f>
        <v>#DIV/0!</v>
      </c>
      <c r="AD137" s="226">
        <f>AD138+AD139</f>
        <v>755.81700000000001</v>
      </c>
      <c r="AE137" s="226">
        <f>AE138+AE139</f>
        <v>755.81700000000001</v>
      </c>
      <c r="AF137" s="224">
        <f>AE137/AD137*100</f>
        <v>100</v>
      </c>
      <c r="AG137" s="226">
        <f>AG138+AG139</f>
        <v>676.18299999999999</v>
      </c>
      <c r="AH137" s="226">
        <f>AH138+AH139</f>
        <v>676.18299999999999</v>
      </c>
      <c r="AI137" s="224">
        <f>AH137/AG137*100</f>
        <v>100</v>
      </c>
      <c r="AJ137" s="226">
        <f>AJ138+AJ139</f>
        <v>0</v>
      </c>
      <c r="AK137" s="226">
        <f>AK138+AK139</f>
        <v>0</v>
      </c>
      <c r="AL137" s="224" t="e">
        <f>AK137/AJ137*100</f>
        <v>#DIV/0!</v>
      </c>
      <c r="AM137" s="226">
        <f>AM138+AM139</f>
        <v>0</v>
      </c>
      <c r="AN137" s="226">
        <f>AN138+AN139</f>
        <v>0</v>
      </c>
      <c r="AO137" s="224" t="e">
        <f>AN137/AM137*100</f>
        <v>#DIV/0!</v>
      </c>
      <c r="AP137" s="226">
        <f>AP138+AP139</f>
        <v>0</v>
      </c>
      <c r="AQ137" s="226">
        <f>AQ138+AQ139</f>
        <v>0</v>
      </c>
      <c r="AR137" s="224" t="e">
        <f>AQ137/AP137*100</f>
        <v>#DIV/0!</v>
      </c>
      <c r="AS137" s="83"/>
      <c r="AT137" s="83"/>
      <c r="AU137" s="83"/>
    </row>
    <row r="138" spans="1:248" ht="67.5" customHeight="1">
      <c r="A138" s="317"/>
      <c r="B138" s="301"/>
      <c r="C138" s="301"/>
      <c r="D138" s="63" t="s">
        <v>19</v>
      </c>
      <c r="E138" s="227">
        <f t="shared" si="23"/>
        <v>0</v>
      </c>
      <c r="F138" s="227">
        <f t="shared" si="24"/>
        <v>0</v>
      </c>
      <c r="G138" s="227"/>
      <c r="H138" s="84"/>
      <c r="I138" s="86"/>
      <c r="J138" s="86"/>
      <c r="K138" s="65"/>
      <c r="L138" s="87"/>
      <c r="M138" s="87"/>
      <c r="N138" s="67"/>
      <c r="O138" s="86"/>
      <c r="P138" s="86"/>
      <c r="Q138" s="65"/>
      <c r="R138" s="87"/>
      <c r="S138" s="87"/>
      <c r="T138" s="67"/>
      <c r="U138" s="86"/>
      <c r="V138" s="86"/>
      <c r="W138" s="65"/>
      <c r="X138" s="87"/>
      <c r="Y138" s="87"/>
      <c r="Z138" s="67"/>
      <c r="AA138" s="86"/>
      <c r="AB138" s="86"/>
      <c r="AC138" s="65"/>
      <c r="AD138" s="87"/>
      <c r="AE138" s="87"/>
      <c r="AF138" s="67"/>
      <c r="AG138" s="86"/>
      <c r="AH138" s="86"/>
      <c r="AI138" s="65"/>
      <c r="AJ138" s="87"/>
      <c r="AK138" s="87"/>
      <c r="AL138" s="67"/>
      <c r="AM138" s="86"/>
      <c r="AN138" s="86"/>
      <c r="AO138" s="65"/>
      <c r="AP138" s="87"/>
      <c r="AQ138" s="87"/>
      <c r="AR138" s="67"/>
      <c r="AS138" s="55"/>
      <c r="AT138" s="55"/>
      <c r="AU138" s="55"/>
    </row>
    <row r="139" spans="1:248" ht="64.8">
      <c r="A139" s="317"/>
      <c r="B139" s="301"/>
      <c r="C139" s="301"/>
      <c r="D139" s="63" t="s">
        <v>28</v>
      </c>
      <c r="E139" s="227">
        <f t="shared" si="23"/>
        <v>2097</v>
      </c>
      <c r="F139" s="227">
        <f t="shared" si="24"/>
        <v>2097</v>
      </c>
      <c r="G139" s="85"/>
      <c r="H139" s="84"/>
      <c r="I139" s="86"/>
      <c r="J139" s="86"/>
      <c r="K139" s="65"/>
      <c r="L139" s="87"/>
      <c r="M139" s="87"/>
      <c r="N139" s="67"/>
      <c r="O139" s="86">
        <v>665</v>
      </c>
      <c r="P139" s="86">
        <v>665</v>
      </c>
      <c r="Q139" s="65"/>
      <c r="R139" s="87"/>
      <c r="S139" s="87"/>
      <c r="T139" s="67"/>
      <c r="U139" s="86"/>
      <c r="V139" s="86"/>
      <c r="W139" s="65"/>
      <c r="X139" s="87"/>
      <c r="Y139" s="87"/>
      <c r="Z139" s="67"/>
      <c r="AA139" s="86"/>
      <c r="AB139" s="86"/>
      <c r="AC139" s="65"/>
      <c r="AD139" s="93">
        <v>755.81700000000001</v>
      </c>
      <c r="AE139" s="93">
        <v>755.81700000000001</v>
      </c>
      <c r="AF139" s="67"/>
      <c r="AG139" s="101">
        <v>676.18299999999999</v>
      </c>
      <c r="AH139" s="101">
        <v>676.18299999999999</v>
      </c>
      <c r="AI139" s="65"/>
      <c r="AJ139" s="87"/>
      <c r="AK139" s="87"/>
      <c r="AL139" s="67"/>
      <c r="AM139" s="86"/>
      <c r="AN139" s="86"/>
      <c r="AO139" s="65"/>
      <c r="AP139" s="87"/>
      <c r="AQ139" s="87"/>
      <c r="AR139" s="67"/>
      <c r="AS139" s="55"/>
      <c r="AT139" s="55"/>
      <c r="AU139" s="55"/>
    </row>
    <row r="140" spans="1:248" ht="32.4">
      <c r="A140" s="316" t="s">
        <v>141</v>
      </c>
      <c r="B140" s="276" t="s">
        <v>67</v>
      </c>
      <c r="C140" s="276" t="s">
        <v>128</v>
      </c>
      <c r="D140" s="56" t="s">
        <v>17</v>
      </c>
      <c r="E140" s="224">
        <f t="shared" si="23"/>
        <v>0</v>
      </c>
      <c r="F140" s="224">
        <f t="shared" si="24"/>
        <v>0</v>
      </c>
      <c r="G140" s="224" t="e">
        <f>F140/E140*100</f>
        <v>#DIV/0!</v>
      </c>
      <c r="H140" s="81"/>
      <c r="I140" s="226">
        <f>I141+I142</f>
        <v>0</v>
      </c>
      <c r="J140" s="226">
        <f>J141+J142</f>
        <v>0</v>
      </c>
      <c r="K140" s="224" t="e">
        <f>J140/I140*100</f>
        <v>#DIV/0!</v>
      </c>
      <c r="L140" s="226">
        <f>L141+L142</f>
        <v>0</v>
      </c>
      <c r="M140" s="226">
        <f>M141+M142</f>
        <v>0</v>
      </c>
      <c r="N140" s="224" t="e">
        <f>M140/L140*100</f>
        <v>#DIV/0!</v>
      </c>
      <c r="O140" s="226">
        <f>O141+O142</f>
        <v>0</v>
      </c>
      <c r="P140" s="226">
        <f>P141+P142</f>
        <v>0</v>
      </c>
      <c r="Q140" s="224" t="e">
        <f>P140/O140*100</f>
        <v>#DIV/0!</v>
      </c>
      <c r="R140" s="226">
        <f>R141+R142</f>
        <v>0</v>
      </c>
      <c r="S140" s="226">
        <f>S141+S142</f>
        <v>0</v>
      </c>
      <c r="T140" s="224" t="e">
        <f>S140/R140*100</f>
        <v>#DIV/0!</v>
      </c>
      <c r="U140" s="226">
        <f>U141+U142</f>
        <v>0</v>
      </c>
      <c r="V140" s="226">
        <f>V141+V142</f>
        <v>0</v>
      </c>
      <c r="W140" s="224" t="e">
        <f>V140/U140*100</f>
        <v>#DIV/0!</v>
      </c>
      <c r="X140" s="226">
        <f>X141+X142</f>
        <v>0</v>
      </c>
      <c r="Y140" s="226">
        <f>Y141+Y142</f>
        <v>0</v>
      </c>
      <c r="Z140" s="224" t="e">
        <f>Y140/X140*100</f>
        <v>#DIV/0!</v>
      </c>
      <c r="AA140" s="226">
        <f>AA141+AA142</f>
        <v>0</v>
      </c>
      <c r="AB140" s="226">
        <f>AB141+AB142</f>
        <v>0</v>
      </c>
      <c r="AC140" s="224" t="e">
        <f>AB140/AA140*100</f>
        <v>#DIV/0!</v>
      </c>
      <c r="AD140" s="226">
        <f>AD141+AD142</f>
        <v>0</v>
      </c>
      <c r="AE140" s="226">
        <f>AE141+AE142</f>
        <v>0</v>
      </c>
      <c r="AF140" s="224" t="e">
        <f>AE140/AD140*100</f>
        <v>#DIV/0!</v>
      </c>
      <c r="AG140" s="226">
        <f>AG141+AG142</f>
        <v>0</v>
      </c>
      <c r="AH140" s="226">
        <f>AH141+AH142</f>
        <v>0</v>
      </c>
      <c r="AI140" s="224" t="e">
        <f>AH140/AG140*100</f>
        <v>#DIV/0!</v>
      </c>
      <c r="AJ140" s="226">
        <f>AJ141+AJ142</f>
        <v>0</v>
      </c>
      <c r="AK140" s="226">
        <f>AK141+AK142</f>
        <v>0</v>
      </c>
      <c r="AL140" s="224" t="e">
        <f>AK140/AJ140*100</f>
        <v>#DIV/0!</v>
      </c>
      <c r="AM140" s="226">
        <f>AM141+AM142</f>
        <v>0</v>
      </c>
      <c r="AN140" s="226">
        <f>AN141+AN142</f>
        <v>0</v>
      </c>
      <c r="AO140" s="224" t="e">
        <f>AN140/AM140*100</f>
        <v>#DIV/0!</v>
      </c>
      <c r="AP140" s="226">
        <f>AP141+AP142</f>
        <v>0</v>
      </c>
      <c r="AQ140" s="226">
        <f>AQ141+AQ142</f>
        <v>0</v>
      </c>
      <c r="AR140" s="224" t="e">
        <f>AQ140/AP140*100</f>
        <v>#DIV/0!</v>
      </c>
      <c r="AS140" s="83"/>
      <c r="AT140" s="83"/>
      <c r="AU140" s="83"/>
    </row>
    <row r="141" spans="1:248" ht="209.25" customHeight="1">
      <c r="A141" s="317"/>
      <c r="B141" s="301"/>
      <c r="C141" s="301"/>
      <c r="D141" s="63" t="s">
        <v>19</v>
      </c>
      <c r="E141" s="227">
        <f t="shared" si="23"/>
        <v>0</v>
      </c>
      <c r="F141" s="227">
        <f t="shared" si="24"/>
        <v>0</v>
      </c>
      <c r="G141" s="227"/>
      <c r="H141" s="84"/>
      <c r="I141" s="86"/>
      <c r="J141" s="86"/>
      <c r="K141" s="65"/>
      <c r="L141" s="87"/>
      <c r="M141" s="87"/>
      <c r="N141" s="67"/>
      <c r="O141" s="86"/>
      <c r="P141" s="86"/>
      <c r="Q141" s="65"/>
      <c r="R141" s="87"/>
      <c r="S141" s="87"/>
      <c r="T141" s="67"/>
      <c r="U141" s="86"/>
      <c r="V141" s="86"/>
      <c r="W141" s="65"/>
      <c r="X141" s="87"/>
      <c r="Y141" s="87"/>
      <c r="Z141" s="67"/>
      <c r="AA141" s="86"/>
      <c r="AB141" s="86"/>
      <c r="AC141" s="65"/>
      <c r="AD141" s="87"/>
      <c r="AE141" s="87"/>
      <c r="AF141" s="67"/>
      <c r="AG141" s="86"/>
      <c r="AH141" s="86"/>
      <c r="AI141" s="65"/>
      <c r="AJ141" s="87"/>
      <c r="AK141" s="87"/>
      <c r="AL141" s="67"/>
      <c r="AM141" s="86"/>
      <c r="AN141" s="86"/>
      <c r="AO141" s="65"/>
      <c r="AP141" s="87"/>
      <c r="AQ141" s="87"/>
      <c r="AR141" s="67"/>
      <c r="AS141" s="55"/>
      <c r="AT141" s="55"/>
      <c r="AU141" s="55"/>
    </row>
    <row r="142" spans="1:248" ht="318" customHeight="1">
      <c r="A142" s="317"/>
      <c r="B142" s="301"/>
      <c r="C142" s="301"/>
      <c r="D142" s="63" t="s">
        <v>28</v>
      </c>
      <c r="E142" s="227">
        <f t="shared" si="23"/>
        <v>0</v>
      </c>
      <c r="F142" s="227">
        <f t="shared" si="24"/>
        <v>0</v>
      </c>
      <c r="G142" s="85"/>
      <c r="H142" s="84"/>
      <c r="I142" s="86"/>
      <c r="J142" s="86"/>
      <c r="K142" s="65"/>
      <c r="L142" s="87"/>
      <c r="M142" s="87"/>
      <c r="N142" s="67"/>
      <c r="O142" s="86"/>
      <c r="P142" s="86"/>
      <c r="Q142" s="65"/>
      <c r="R142" s="87"/>
      <c r="S142" s="87"/>
      <c r="T142" s="67"/>
      <c r="U142" s="86"/>
      <c r="V142" s="86"/>
      <c r="W142" s="65"/>
      <c r="X142" s="87"/>
      <c r="Y142" s="87"/>
      <c r="Z142" s="67"/>
      <c r="AA142" s="86"/>
      <c r="AB142" s="86"/>
      <c r="AC142" s="65"/>
      <c r="AD142" s="87"/>
      <c r="AE142" s="87"/>
      <c r="AF142" s="67"/>
      <c r="AG142" s="86"/>
      <c r="AH142" s="86"/>
      <c r="AI142" s="65"/>
      <c r="AJ142" s="87"/>
      <c r="AK142" s="87"/>
      <c r="AL142" s="67"/>
      <c r="AM142" s="86"/>
      <c r="AN142" s="86"/>
      <c r="AO142" s="65"/>
      <c r="AP142" s="87"/>
      <c r="AQ142" s="87"/>
      <c r="AR142" s="67"/>
      <c r="AS142" s="55"/>
      <c r="AT142" s="55"/>
      <c r="AU142" s="55"/>
    </row>
    <row r="143" spans="1:248" ht="72.75" customHeight="1">
      <c r="A143" s="316" t="s">
        <v>142</v>
      </c>
      <c r="B143" s="276" t="s">
        <v>68</v>
      </c>
      <c r="C143" s="276" t="s">
        <v>128</v>
      </c>
      <c r="D143" s="56" t="s">
        <v>17</v>
      </c>
      <c r="E143" s="224">
        <f t="shared" si="23"/>
        <v>0</v>
      </c>
      <c r="F143" s="224">
        <f t="shared" si="24"/>
        <v>0</v>
      </c>
      <c r="G143" s="224" t="e">
        <f>F143/E143*100</f>
        <v>#DIV/0!</v>
      </c>
      <c r="H143" s="81"/>
      <c r="I143" s="226">
        <f>I144+I145</f>
        <v>0</v>
      </c>
      <c r="J143" s="226">
        <f>J144+J145</f>
        <v>0</v>
      </c>
      <c r="K143" s="224" t="e">
        <f>J143/I143*100</f>
        <v>#DIV/0!</v>
      </c>
      <c r="L143" s="226">
        <f>L144+L145</f>
        <v>0</v>
      </c>
      <c r="M143" s="226">
        <f>M144+M145</f>
        <v>0</v>
      </c>
      <c r="N143" s="224" t="e">
        <f>M143/L143*100</f>
        <v>#DIV/0!</v>
      </c>
      <c r="O143" s="226">
        <f>O144+O145</f>
        <v>0</v>
      </c>
      <c r="P143" s="226">
        <f>P144+P145</f>
        <v>0</v>
      </c>
      <c r="Q143" s="224" t="e">
        <f>P143/O143*100</f>
        <v>#DIV/0!</v>
      </c>
      <c r="R143" s="226">
        <f>R144+R145</f>
        <v>0</v>
      </c>
      <c r="S143" s="226">
        <f>S144+S145</f>
        <v>0</v>
      </c>
      <c r="T143" s="224" t="e">
        <f>S143/R143*100</f>
        <v>#DIV/0!</v>
      </c>
      <c r="U143" s="226">
        <f>U144+U145</f>
        <v>0</v>
      </c>
      <c r="V143" s="226">
        <f>V144+V145</f>
        <v>0</v>
      </c>
      <c r="W143" s="224" t="e">
        <f>V143/U143*100</f>
        <v>#DIV/0!</v>
      </c>
      <c r="X143" s="226">
        <f>X144+X145</f>
        <v>0</v>
      </c>
      <c r="Y143" s="226">
        <f>Y144+Y145</f>
        <v>0</v>
      </c>
      <c r="Z143" s="224" t="e">
        <f>Y143/X143*100</f>
        <v>#DIV/0!</v>
      </c>
      <c r="AA143" s="226">
        <f>AA144+AA145</f>
        <v>0</v>
      </c>
      <c r="AB143" s="226">
        <f>AB144+AB145</f>
        <v>0</v>
      </c>
      <c r="AC143" s="224" t="e">
        <f>AB143/AA143*100</f>
        <v>#DIV/0!</v>
      </c>
      <c r="AD143" s="226">
        <f>AD144+AD145</f>
        <v>0</v>
      </c>
      <c r="AE143" s="226">
        <f>AE144+AE145</f>
        <v>0</v>
      </c>
      <c r="AF143" s="224" t="e">
        <f>AE143/AD143*100</f>
        <v>#DIV/0!</v>
      </c>
      <c r="AG143" s="226">
        <f>AG144+AG145</f>
        <v>0</v>
      </c>
      <c r="AH143" s="226">
        <f>AH144+AH145</f>
        <v>0</v>
      </c>
      <c r="AI143" s="224" t="e">
        <f>AH143/AG143*100</f>
        <v>#DIV/0!</v>
      </c>
      <c r="AJ143" s="226">
        <f>AJ144+AJ145</f>
        <v>0</v>
      </c>
      <c r="AK143" s="226">
        <f>AK144+AK145</f>
        <v>0</v>
      </c>
      <c r="AL143" s="224" t="e">
        <f>AK143/AJ143*100</f>
        <v>#DIV/0!</v>
      </c>
      <c r="AM143" s="226">
        <f>AM144+AM145</f>
        <v>0</v>
      </c>
      <c r="AN143" s="226">
        <f>AN144+AN145</f>
        <v>0</v>
      </c>
      <c r="AO143" s="224" t="e">
        <f>AN143/AM143*100</f>
        <v>#DIV/0!</v>
      </c>
      <c r="AP143" s="226">
        <f>AP144+AP145</f>
        <v>0</v>
      </c>
      <c r="AQ143" s="226">
        <f>AQ144+AQ145</f>
        <v>0</v>
      </c>
      <c r="AR143" s="224" t="e">
        <f>AQ143/AP143*100</f>
        <v>#DIV/0!</v>
      </c>
      <c r="AS143" s="83"/>
      <c r="AT143" s="83"/>
      <c r="AU143" s="83"/>
    </row>
    <row r="144" spans="1:248" ht="129.6">
      <c r="A144" s="317"/>
      <c r="B144" s="301"/>
      <c r="C144" s="301"/>
      <c r="D144" s="63" t="s">
        <v>19</v>
      </c>
      <c r="E144" s="227">
        <f t="shared" si="23"/>
        <v>0</v>
      </c>
      <c r="F144" s="227">
        <f t="shared" si="24"/>
        <v>0</v>
      </c>
      <c r="G144" s="227"/>
      <c r="H144" s="84"/>
      <c r="I144" s="86"/>
      <c r="J144" s="86"/>
      <c r="K144" s="65"/>
      <c r="L144" s="87"/>
      <c r="M144" s="87"/>
      <c r="N144" s="67"/>
      <c r="O144" s="86"/>
      <c r="P144" s="86"/>
      <c r="Q144" s="65"/>
      <c r="R144" s="87"/>
      <c r="S144" s="87"/>
      <c r="T144" s="67"/>
      <c r="U144" s="86"/>
      <c r="V144" s="86"/>
      <c r="W144" s="65"/>
      <c r="X144" s="87"/>
      <c r="Y144" s="87"/>
      <c r="Z144" s="67"/>
      <c r="AA144" s="86"/>
      <c r="AB144" s="86"/>
      <c r="AC144" s="65"/>
      <c r="AD144" s="87"/>
      <c r="AE144" s="87"/>
      <c r="AF144" s="67"/>
      <c r="AG144" s="86"/>
      <c r="AH144" s="86"/>
      <c r="AI144" s="65"/>
      <c r="AJ144" s="87"/>
      <c r="AK144" s="87"/>
      <c r="AL144" s="67"/>
      <c r="AM144" s="86"/>
      <c r="AN144" s="86"/>
      <c r="AO144" s="65"/>
      <c r="AP144" s="87"/>
      <c r="AQ144" s="87"/>
      <c r="AR144" s="67"/>
      <c r="AS144" s="55"/>
      <c r="AT144" s="55"/>
      <c r="AU144" s="55"/>
    </row>
    <row r="145" spans="1:248" ht="270.75" customHeight="1">
      <c r="A145" s="317"/>
      <c r="B145" s="301"/>
      <c r="C145" s="301"/>
      <c r="D145" s="63" t="s">
        <v>28</v>
      </c>
      <c r="E145" s="227">
        <f t="shared" si="23"/>
        <v>0</v>
      </c>
      <c r="F145" s="227">
        <f t="shared" si="24"/>
        <v>0</v>
      </c>
      <c r="G145" s="85"/>
      <c r="H145" s="84"/>
      <c r="I145" s="86"/>
      <c r="J145" s="86"/>
      <c r="K145" s="65"/>
      <c r="L145" s="87"/>
      <c r="M145" s="87"/>
      <c r="N145" s="67"/>
      <c r="O145" s="86"/>
      <c r="P145" s="86"/>
      <c r="Q145" s="65"/>
      <c r="R145" s="87"/>
      <c r="S145" s="87"/>
      <c r="T145" s="67"/>
      <c r="U145" s="86"/>
      <c r="V145" s="86"/>
      <c r="W145" s="65"/>
      <c r="X145" s="87"/>
      <c r="Y145" s="87"/>
      <c r="Z145" s="67"/>
      <c r="AA145" s="86"/>
      <c r="AB145" s="86"/>
      <c r="AC145" s="65"/>
      <c r="AD145" s="87"/>
      <c r="AE145" s="87"/>
      <c r="AF145" s="67"/>
      <c r="AG145" s="86"/>
      <c r="AH145" s="86"/>
      <c r="AI145" s="65"/>
      <c r="AJ145" s="87"/>
      <c r="AK145" s="87"/>
      <c r="AL145" s="67"/>
      <c r="AM145" s="86"/>
      <c r="AN145" s="86"/>
      <c r="AO145" s="65"/>
      <c r="AP145" s="87"/>
      <c r="AQ145" s="87"/>
      <c r="AR145" s="67"/>
      <c r="AS145" s="55"/>
      <c r="AT145" s="55"/>
      <c r="AU145" s="55"/>
    </row>
    <row r="146" spans="1:248" ht="38.25" customHeight="1">
      <c r="A146" s="280" t="s">
        <v>218</v>
      </c>
      <c r="B146" s="306"/>
      <c r="C146" s="307"/>
      <c r="D146" s="80" t="s">
        <v>17</v>
      </c>
      <c r="E146" s="203">
        <f>E147+E148</f>
        <v>4827.1000000000004</v>
      </c>
      <c r="F146" s="97">
        <f>F147+F148</f>
        <v>3097</v>
      </c>
      <c r="G146" s="82">
        <f>F146/E146*100</f>
        <v>64.158604545172054</v>
      </c>
      <c r="H146" s="81"/>
      <c r="I146" s="203">
        <f>I147+I148</f>
        <v>132.5</v>
      </c>
      <c r="J146" s="203">
        <f>J147+J148</f>
        <v>0</v>
      </c>
      <c r="K146" s="82">
        <f>J146/I146*100</f>
        <v>0</v>
      </c>
      <c r="L146" s="203">
        <f>L147+L148</f>
        <v>0</v>
      </c>
      <c r="M146" s="203">
        <f>M147+M148</f>
        <v>132.5</v>
      </c>
      <c r="N146" s="82" t="e">
        <f>M146/L146*100</f>
        <v>#DIV/0!</v>
      </c>
      <c r="O146" s="203">
        <f>O147+O148</f>
        <v>665</v>
      </c>
      <c r="P146" s="203">
        <f>P147+P148</f>
        <v>665</v>
      </c>
      <c r="Q146" s="82">
        <f>P146/O146*100</f>
        <v>100</v>
      </c>
      <c r="R146" s="203">
        <f>R147+R148</f>
        <v>257.98599999999999</v>
      </c>
      <c r="S146" s="203">
        <f>S147+S148</f>
        <v>257.98599999999999</v>
      </c>
      <c r="T146" s="82">
        <f>S146/R146*100</f>
        <v>100</v>
      </c>
      <c r="U146" s="203">
        <f>U147+U148</f>
        <v>447.85</v>
      </c>
      <c r="V146" s="203">
        <f>V147+V148</f>
        <v>0</v>
      </c>
      <c r="W146" s="82">
        <f>V146/U146*100</f>
        <v>0</v>
      </c>
      <c r="X146" s="97">
        <f>X147+X148</f>
        <v>161.66399999999999</v>
      </c>
      <c r="Y146" s="97">
        <f>Y147+Y148</f>
        <v>447.85</v>
      </c>
      <c r="Z146" s="82">
        <f>Y146/X146*100</f>
        <v>277.02518804433896</v>
      </c>
      <c r="AA146" s="203">
        <f>AA147+AA148</f>
        <v>0</v>
      </c>
      <c r="AB146" s="203">
        <f>AB147+AB148</f>
        <v>161.66399999999999</v>
      </c>
      <c r="AC146" s="82" t="e">
        <f>AB146/AA146*100</f>
        <v>#DIV/0!</v>
      </c>
      <c r="AD146" s="97">
        <f>AD147+AD148</f>
        <v>755.81700000000001</v>
      </c>
      <c r="AE146" s="97">
        <f>AE147+AE148</f>
        <v>755.81700000000001</v>
      </c>
      <c r="AF146" s="82">
        <f>AE146/AD146*100</f>
        <v>100</v>
      </c>
      <c r="AG146" s="203">
        <f>AG147+AG148</f>
        <v>676.18299999999999</v>
      </c>
      <c r="AH146" s="97">
        <f>AH147+AH148</f>
        <v>676.18299999999999</v>
      </c>
      <c r="AI146" s="82">
        <f>AH146/AG146*100</f>
        <v>100</v>
      </c>
      <c r="AJ146" s="203">
        <f>AJ147+AJ148</f>
        <v>0</v>
      </c>
      <c r="AK146" s="203">
        <f>AK147+AK148</f>
        <v>0</v>
      </c>
      <c r="AL146" s="82" t="e">
        <f>AK146/AJ146*100</f>
        <v>#DIV/0!</v>
      </c>
      <c r="AM146" s="203">
        <f>AM147+AM148</f>
        <v>0</v>
      </c>
      <c r="AN146" s="203">
        <f>AN147+AN148</f>
        <v>0</v>
      </c>
      <c r="AO146" s="82" t="e">
        <f>AN146/AM146*100</f>
        <v>#DIV/0!</v>
      </c>
      <c r="AP146" s="203">
        <f>AP147+AP148</f>
        <v>1730.1</v>
      </c>
      <c r="AQ146" s="203">
        <f>AQ147+AQ148</f>
        <v>0</v>
      </c>
      <c r="AR146" s="82">
        <f>AQ146/AP146*100</f>
        <v>0</v>
      </c>
      <c r="AS146" s="55"/>
      <c r="AT146" s="55"/>
      <c r="AU146" s="55"/>
    </row>
    <row r="147" spans="1:248" ht="78.75" customHeight="1">
      <c r="A147" s="308"/>
      <c r="B147" s="309"/>
      <c r="C147" s="310"/>
      <c r="D147" s="63" t="s">
        <v>19</v>
      </c>
      <c r="E147" s="202">
        <f>E135+E138+E141+E144</f>
        <v>2730.1</v>
      </c>
      <c r="F147" s="60">
        <f>F135+F138+F141+F144</f>
        <v>1000</v>
      </c>
      <c r="G147" s="59"/>
      <c r="H147" s="60"/>
      <c r="I147" s="108">
        <f>I135+I138+I141+I144</f>
        <v>132.5</v>
      </c>
      <c r="J147" s="108">
        <f>J135+J138+J141+J144</f>
        <v>0</v>
      </c>
      <c r="K147" s="65"/>
      <c r="L147" s="104">
        <f>L135+L138+L141+L144</f>
        <v>0</v>
      </c>
      <c r="M147" s="104">
        <f>M135+M138+M141+M144</f>
        <v>132.5</v>
      </c>
      <c r="N147" s="67"/>
      <c r="O147" s="108">
        <f>O135+O138+O141+O144</f>
        <v>0</v>
      </c>
      <c r="P147" s="108">
        <f>P135+P138+P141+P144</f>
        <v>0</v>
      </c>
      <c r="Q147" s="65"/>
      <c r="R147" s="104">
        <f>R135+R138+R141+R144</f>
        <v>257.98599999999999</v>
      </c>
      <c r="S147" s="104">
        <f>S135+S138+S141+S144</f>
        <v>257.98599999999999</v>
      </c>
      <c r="T147" s="67"/>
      <c r="U147" s="108">
        <f>U135+U138+U141+U144</f>
        <v>447.85</v>
      </c>
      <c r="V147" s="108">
        <f>V135+V138+V141+V144</f>
        <v>0</v>
      </c>
      <c r="W147" s="65"/>
      <c r="X147" s="62">
        <f>X135+X138+X141+X144</f>
        <v>161.66399999999999</v>
      </c>
      <c r="Y147" s="62">
        <f>Y135+Y138+Y141+Y144</f>
        <v>447.85</v>
      </c>
      <c r="Z147" s="67"/>
      <c r="AA147" s="108">
        <f>AA135+AA138+AA141+AA144</f>
        <v>0</v>
      </c>
      <c r="AB147" s="108">
        <f>AB135+AB138+AB141+AB144</f>
        <v>161.66399999999999</v>
      </c>
      <c r="AC147" s="65"/>
      <c r="AD147" s="62">
        <f>AD135+AD138+AD141+AD144</f>
        <v>0</v>
      </c>
      <c r="AE147" s="62">
        <f>AE135+AE138+AE141+AE144</f>
        <v>0</v>
      </c>
      <c r="AF147" s="67"/>
      <c r="AG147" s="108">
        <f>AG135+AG138+AG141+AG144</f>
        <v>0</v>
      </c>
      <c r="AH147" s="61">
        <f>AH135+AH138+AH141+AH144</f>
        <v>0</v>
      </c>
      <c r="AI147" s="65"/>
      <c r="AJ147" s="104">
        <f>AJ135+AJ138+AJ141+AJ144</f>
        <v>0</v>
      </c>
      <c r="AK147" s="104">
        <f>AK135+AK138+AK141+AK144</f>
        <v>0</v>
      </c>
      <c r="AL147" s="67"/>
      <c r="AM147" s="108">
        <f>AM135+AM138+AM141+AM144</f>
        <v>0</v>
      </c>
      <c r="AN147" s="108">
        <f>AN135+AN138+AN141+AN144</f>
        <v>0</v>
      </c>
      <c r="AO147" s="65"/>
      <c r="AP147" s="104">
        <f>AP135+AP138+AP141+AP144</f>
        <v>1730.1</v>
      </c>
      <c r="AQ147" s="104">
        <f>AQ135+AQ138+AQ141+AQ144</f>
        <v>0</v>
      </c>
      <c r="AR147" s="67"/>
      <c r="AS147" s="55"/>
      <c r="AT147" s="55"/>
      <c r="AU147" s="55"/>
    </row>
    <row r="148" spans="1:248" ht="64.8">
      <c r="A148" s="308"/>
      <c r="B148" s="309"/>
      <c r="C148" s="310"/>
      <c r="D148" s="63" t="s">
        <v>28</v>
      </c>
      <c r="E148" s="202">
        <f>E136+E139+E142+E145</f>
        <v>2097</v>
      </c>
      <c r="F148" s="60">
        <f>F136+F139+F142+F145</f>
        <v>2097</v>
      </c>
      <c r="G148" s="59"/>
      <c r="H148" s="98"/>
      <c r="I148" s="108">
        <f>I136+I139+I142+I145</f>
        <v>0</v>
      </c>
      <c r="J148" s="108">
        <f>J136+J139+J142+J145</f>
        <v>0</v>
      </c>
      <c r="K148" s="65"/>
      <c r="L148" s="104">
        <f>L136+L139+L142+L145</f>
        <v>0</v>
      </c>
      <c r="M148" s="104">
        <f>M136+M139+M142+M145</f>
        <v>0</v>
      </c>
      <c r="N148" s="67"/>
      <c r="O148" s="108">
        <f>O136+O139+O142+O145</f>
        <v>665</v>
      </c>
      <c r="P148" s="108">
        <f>P136+P139+P142+P145</f>
        <v>665</v>
      </c>
      <c r="Q148" s="65"/>
      <c r="R148" s="104">
        <f>R136+R139+R142+R145</f>
        <v>0</v>
      </c>
      <c r="S148" s="104">
        <f>S136+S139+S142+S145</f>
        <v>0</v>
      </c>
      <c r="T148" s="67"/>
      <c r="U148" s="108">
        <f>U136+U139+U142+U145</f>
        <v>0</v>
      </c>
      <c r="V148" s="108">
        <f>V136+V139+V142+V145</f>
        <v>0</v>
      </c>
      <c r="W148" s="65"/>
      <c r="X148" s="62">
        <f>X136+X139+X142+X145</f>
        <v>0</v>
      </c>
      <c r="Y148" s="62">
        <f>Y136+Y139+Y142+Y145</f>
        <v>0</v>
      </c>
      <c r="Z148" s="67"/>
      <c r="AA148" s="108">
        <f>AA136+AA139+AA142+AA145</f>
        <v>0</v>
      </c>
      <c r="AB148" s="108">
        <f>AB136+AB139+AB142+AB145</f>
        <v>0</v>
      </c>
      <c r="AC148" s="65"/>
      <c r="AD148" s="62">
        <f>AD136+AD139+AD142+AD145</f>
        <v>755.81700000000001</v>
      </c>
      <c r="AE148" s="62">
        <f>AE136+AE139+AE142+AE145</f>
        <v>755.81700000000001</v>
      </c>
      <c r="AF148" s="67"/>
      <c r="AG148" s="108">
        <f>AG136+AG139+AG142+AG145</f>
        <v>676.18299999999999</v>
      </c>
      <c r="AH148" s="61">
        <f>AH136+AH139+AH142+AH145</f>
        <v>676.18299999999999</v>
      </c>
      <c r="AI148" s="65"/>
      <c r="AJ148" s="104">
        <f>AJ136+AJ139+AJ142+AJ145</f>
        <v>0</v>
      </c>
      <c r="AK148" s="104">
        <f>AK136+AK139+AK142+AK145</f>
        <v>0</v>
      </c>
      <c r="AL148" s="67"/>
      <c r="AM148" s="108">
        <f>AM136+AM139+AM142+AM145</f>
        <v>0</v>
      </c>
      <c r="AN148" s="108">
        <f>AN136+AN139+AN142+AN145</f>
        <v>0</v>
      </c>
      <c r="AO148" s="65"/>
      <c r="AP148" s="104">
        <f>AP136+AP139+AP142+AP145</f>
        <v>0</v>
      </c>
      <c r="AQ148" s="104">
        <f>AQ136+AQ139+AQ142+AQ145</f>
        <v>0</v>
      </c>
      <c r="AR148" s="67"/>
      <c r="AS148" s="55"/>
      <c r="AT148" s="55"/>
      <c r="AU148" s="55"/>
    </row>
    <row r="149" spans="1:248" s="20" customFormat="1" ht="54" customHeight="1">
      <c r="A149" s="274" t="s">
        <v>161</v>
      </c>
      <c r="B149" s="274" t="s">
        <v>230</v>
      </c>
      <c r="C149" s="276" t="s">
        <v>128</v>
      </c>
      <c r="D149" s="80" t="s">
        <v>17</v>
      </c>
      <c r="E149" s="198">
        <f>E150+E151</f>
        <v>4030</v>
      </c>
      <c r="F149" s="198">
        <f>F150+F151</f>
        <v>1830</v>
      </c>
      <c r="G149" s="82">
        <f>F149/E149*100</f>
        <v>45.409429280397021</v>
      </c>
      <c r="H149" s="198"/>
      <c r="I149" s="198">
        <f>I150+I151</f>
        <v>389.30399999999997</v>
      </c>
      <c r="J149" s="198">
        <f>J150+J151</f>
        <v>0</v>
      </c>
      <c r="K149" s="82">
        <f>J149/I149*100</f>
        <v>0</v>
      </c>
      <c r="L149" s="243">
        <f>L150+L151</f>
        <v>266.245</v>
      </c>
      <c r="M149" s="198">
        <f>M150+M151</f>
        <v>389.30399999999997</v>
      </c>
      <c r="N149" s="82">
        <f>M149/L149*100</f>
        <v>146.22021070818229</v>
      </c>
      <c r="O149" s="201">
        <f>O150+O151</f>
        <v>489.84199999999998</v>
      </c>
      <c r="P149" s="247">
        <f>P150+P151</f>
        <v>266.245</v>
      </c>
      <c r="Q149" s="248">
        <f>P149/O149*100</f>
        <v>54.353240432629299</v>
      </c>
      <c r="R149" s="247">
        <f>R150+R151</f>
        <v>520.11400000000003</v>
      </c>
      <c r="S149" s="247">
        <f>S150+S151</f>
        <v>1009.956</v>
      </c>
      <c r="T149" s="82">
        <f>S149/R149*100</f>
        <v>194.17973751908235</v>
      </c>
      <c r="U149" s="198">
        <f>U150+U151</f>
        <v>164.495</v>
      </c>
      <c r="V149" s="198">
        <f>V150+V151</f>
        <v>0</v>
      </c>
      <c r="W149" s="82">
        <f>V149/U149*100</f>
        <v>0</v>
      </c>
      <c r="X149" s="198">
        <f>X150+X151</f>
        <v>0</v>
      </c>
      <c r="Y149" s="198">
        <f>Y150+Y151</f>
        <v>164.495</v>
      </c>
      <c r="Z149" s="82" t="e">
        <f>Y149/X149*100</f>
        <v>#DIV/0!</v>
      </c>
      <c r="AA149" s="198">
        <f>AA150+AA151</f>
        <v>0</v>
      </c>
      <c r="AB149" s="198">
        <f>AB150+AB151</f>
        <v>0</v>
      </c>
      <c r="AC149" s="82" t="e">
        <f>AB149/AA149*100</f>
        <v>#DIV/0!</v>
      </c>
      <c r="AD149" s="198">
        <f>AD150+AD151</f>
        <v>0</v>
      </c>
      <c r="AE149" s="198">
        <f>AE150+AE151</f>
        <v>0</v>
      </c>
      <c r="AF149" s="82" t="e">
        <f>AE149/AD149*100</f>
        <v>#DIV/0!</v>
      </c>
      <c r="AG149" s="198">
        <f>AG150+AG151</f>
        <v>0</v>
      </c>
      <c r="AH149" s="198">
        <f>AH150+AH151</f>
        <v>0</v>
      </c>
      <c r="AI149" s="82" t="e">
        <f>AH149/AG149*100</f>
        <v>#DIV/0!</v>
      </c>
      <c r="AJ149" s="198">
        <f>AJ150+AJ151</f>
        <v>0</v>
      </c>
      <c r="AK149" s="198">
        <f>AK150+AK151</f>
        <v>0</v>
      </c>
      <c r="AL149" s="82" t="e">
        <f>AK149/AJ149*100</f>
        <v>#DIV/0!</v>
      </c>
      <c r="AM149" s="198">
        <f>AM150+AM151</f>
        <v>0</v>
      </c>
      <c r="AN149" s="198">
        <f>AN150+AN151</f>
        <v>0</v>
      </c>
      <c r="AO149" s="82" t="e">
        <f>AN149/AM149*100</f>
        <v>#DIV/0!</v>
      </c>
      <c r="AP149" s="198">
        <f>AP150+AP151</f>
        <v>2200</v>
      </c>
      <c r="AQ149" s="198">
        <f>AQ150+AQ151</f>
        <v>0</v>
      </c>
      <c r="AR149" s="82">
        <f>AQ149/AP149*100</f>
        <v>0</v>
      </c>
      <c r="AS149" s="79"/>
      <c r="AT149" s="79"/>
      <c r="AU149" s="79"/>
      <c r="AV149" s="11"/>
      <c r="AW149" s="11"/>
      <c r="AX149" s="10"/>
      <c r="AY149" s="10"/>
      <c r="AZ149" s="11"/>
      <c r="BA149" s="10"/>
      <c r="BB149" s="10"/>
      <c r="BC149" s="11"/>
      <c r="BD149" s="10"/>
      <c r="BE149" s="10"/>
      <c r="BF149" s="11"/>
      <c r="BG149" s="11"/>
      <c r="BH149" s="11"/>
      <c r="BI149" s="10"/>
      <c r="BJ149" s="10"/>
      <c r="BK149" s="11"/>
      <c r="BL149" s="10"/>
      <c r="BM149" s="10"/>
      <c r="BN149" s="11"/>
      <c r="BO149" s="10"/>
      <c r="BP149" s="10"/>
      <c r="BQ149" s="11"/>
      <c r="BR149" s="11"/>
      <c r="BS149" s="11"/>
      <c r="BT149" s="10"/>
      <c r="BU149" s="10"/>
      <c r="BV149" s="11"/>
      <c r="BW149" s="10"/>
      <c r="BX149" s="10"/>
      <c r="BY149" s="11"/>
      <c r="BZ149" s="10"/>
      <c r="CA149" s="10"/>
      <c r="CB149" s="11"/>
      <c r="CC149" s="11"/>
      <c r="CD149" s="11"/>
      <c r="CE149" s="10"/>
      <c r="CF149" s="10"/>
      <c r="CG149" s="11"/>
      <c r="CH149" s="10"/>
      <c r="CI149" s="10"/>
      <c r="CJ149" s="11"/>
      <c r="CK149" s="10"/>
      <c r="CL149" s="10"/>
      <c r="CM149" s="11"/>
      <c r="CN149" s="12"/>
      <c r="CO149" s="12"/>
      <c r="CP149" s="12"/>
      <c r="CQ149" s="12"/>
      <c r="CR149" s="12"/>
      <c r="CS149" s="13"/>
      <c r="CT149" s="11"/>
      <c r="CU149" s="11"/>
      <c r="CV149" s="11"/>
      <c r="CW149" s="10"/>
      <c r="CX149" s="10"/>
      <c r="CY149" s="11"/>
      <c r="CZ149" s="10"/>
      <c r="DA149" s="10"/>
      <c r="DB149" s="11"/>
      <c r="DC149" s="10"/>
      <c r="DD149" s="10"/>
      <c r="DE149" s="11"/>
      <c r="DF149" s="14"/>
      <c r="DG149" s="14"/>
      <c r="DH149" s="15"/>
      <c r="DI149" s="15"/>
      <c r="DJ149" s="14"/>
      <c r="DK149" s="15"/>
      <c r="DL149" s="15"/>
      <c r="DM149" s="14"/>
      <c r="DN149" s="15"/>
      <c r="DO149" s="15"/>
      <c r="DP149" s="14"/>
      <c r="DQ149" s="14"/>
      <c r="DR149" s="14"/>
      <c r="DS149" s="15"/>
      <c r="DT149" s="15"/>
      <c r="DU149" s="14"/>
      <c r="DV149" s="15"/>
      <c r="DW149" s="15"/>
      <c r="DX149" s="14"/>
      <c r="DY149" s="15"/>
      <c r="DZ149" s="15"/>
      <c r="EA149" s="14"/>
      <c r="EB149" s="14"/>
      <c r="EC149" s="14"/>
      <c r="ED149" s="15"/>
      <c r="EE149" s="15"/>
      <c r="EF149" s="14"/>
      <c r="EG149" s="15"/>
      <c r="EH149" s="15"/>
      <c r="EI149" s="14"/>
      <c r="EJ149" s="15"/>
      <c r="EK149" s="15"/>
      <c r="EL149" s="14"/>
      <c r="EM149" s="23"/>
      <c r="EN149" s="23"/>
      <c r="EO149" s="23"/>
      <c r="EP149" s="23"/>
      <c r="EQ149" s="23"/>
      <c r="ER149" s="17"/>
      <c r="ES149" s="14"/>
      <c r="ET149" s="14"/>
      <c r="EU149" s="14"/>
      <c r="EV149" s="15"/>
      <c r="EW149" s="15"/>
      <c r="EX149" s="14"/>
      <c r="EY149" s="15"/>
      <c r="EZ149" s="15"/>
      <c r="FA149" s="14"/>
      <c r="FB149" s="15"/>
      <c r="FC149" s="15"/>
      <c r="FD149" s="14"/>
      <c r="FE149" s="14"/>
      <c r="FF149" s="14"/>
      <c r="FG149" s="15"/>
      <c r="FH149" s="15"/>
      <c r="FI149" s="14"/>
      <c r="FJ149" s="15"/>
      <c r="FK149" s="15"/>
      <c r="FL149" s="14"/>
      <c r="FM149" s="15"/>
      <c r="FN149" s="15"/>
      <c r="FO149" s="14"/>
      <c r="FP149" s="14"/>
      <c r="FQ149" s="14"/>
      <c r="FR149" s="15"/>
      <c r="FS149" s="15"/>
      <c r="FT149" s="14"/>
      <c r="FU149" s="15"/>
      <c r="FV149" s="15"/>
      <c r="FW149" s="14"/>
      <c r="FX149" s="15"/>
      <c r="FY149" s="15"/>
      <c r="FZ149" s="14"/>
      <c r="GA149" s="14"/>
      <c r="GB149" s="14"/>
      <c r="GC149" s="15"/>
      <c r="GD149" s="15"/>
      <c r="GE149" s="14"/>
      <c r="GF149" s="15"/>
      <c r="GG149" s="15"/>
      <c r="GH149" s="14"/>
      <c r="GI149" s="15"/>
      <c r="GJ149" s="15"/>
      <c r="GK149" s="14"/>
      <c r="GL149" s="23"/>
      <c r="GM149" s="23"/>
      <c r="GN149" s="23"/>
      <c r="GO149" s="23"/>
      <c r="GP149" s="23"/>
      <c r="GQ149" s="17"/>
      <c r="GR149" s="14"/>
      <c r="GS149" s="14"/>
      <c r="GT149" s="14"/>
      <c r="GU149" s="15"/>
      <c r="GV149" s="15"/>
      <c r="GW149" s="14"/>
      <c r="GX149" s="15"/>
      <c r="GY149" s="15"/>
      <c r="GZ149" s="14"/>
      <c r="HA149" s="15"/>
      <c r="HB149" s="15"/>
      <c r="HC149" s="14"/>
      <c r="HD149" s="14"/>
      <c r="HE149" s="14"/>
      <c r="HF149" s="15"/>
      <c r="HG149" s="15"/>
      <c r="HH149" s="14"/>
      <c r="HI149" s="15"/>
      <c r="HJ149" s="15"/>
      <c r="HK149" s="14"/>
      <c r="HL149" s="15"/>
      <c r="HM149" s="15"/>
      <c r="HN149" s="14"/>
      <c r="HO149" s="14"/>
      <c r="HP149" s="14"/>
      <c r="HQ149" s="15"/>
      <c r="HR149" s="15"/>
      <c r="HS149" s="14"/>
      <c r="HT149" s="15"/>
      <c r="HU149" s="15"/>
      <c r="HV149" s="14"/>
      <c r="HW149" s="15"/>
      <c r="HX149" s="15"/>
      <c r="HY149" s="14"/>
      <c r="HZ149" s="14"/>
      <c r="IA149" s="14"/>
      <c r="IB149" s="15"/>
      <c r="IC149" s="15"/>
      <c r="ID149" s="14"/>
      <c r="IE149" s="15"/>
      <c r="IF149" s="15"/>
      <c r="IG149" s="14"/>
      <c r="IH149" s="15"/>
      <c r="II149" s="15"/>
      <c r="IJ149" s="14"/>
      <c r="IK149" s="23"/>
      <c r="IL149" s="23"/>
      <c r="IM149" s="23"/>
      <c r="IN149" s="23"/>
    </row>
    <row r="150" spans="1:248" s="20" customFormat="1" ht="66" customHeight="1">
      <c r="A150" s="302"/>
      <c r="B150" s="302"/>
      <c r="C150" s="301"/>
      <c r="D150" s="63" t="s">
        <v>19</v>
      </c>
      <c r="E150" s="199">
        <f>E156</f>
        <v>4030</v>
      </c>
      <c r="F150" s="199">
        <f>F156</f>
        <v>1830</v>
      </c>
      <c r="G150" s="67"/>
      <c r="H150" s="199"/>
      <c r="I150" s="225">
        <f>I156</f>
        <v>389.30399999999997</v>
      </c>
      <c r="J150" s="199">
        <f>J156</f>
        <v>0</v>
      </c>
      <c r="K150" s="67"/>
      <c r="L150" s="244">
        <f>L156</f>
        <v>266.245</v>
      </c>
      <c r="M150" s="199">
        <f>M156</f>
        <v>389.30399999999997</v>
      </c>
      <c r="N150" s="67"/>
      <c r="O150" s="225">
        <f>O156</f>
        <v>489.84199999999998</v>
      </c>
      <c r="P150" s="249">
        <f>P156</f>
        <v>266.245</v>
      </c>
      <c r="Q150" s="93"/>
      <c r="R150" s="249">
        <f>R156</f>
        <v>520.11400000000003</v>
      </c>
      <c r="S150" s="249">
        <f>S156</f>
        <v>1009.956</v>
      </c>
      <c r="T150" s="67"/>
      <c r="U150" s="199">
        <f>U156</f>
        <v>164.495</v>
      </c>
      <c r="V150" s="199">
        <f>V156</f>
        <v>0</v>
      </c>
      <c r="W150" s="67"/>
      <c r="X150" s="199">
        <f>X156</f>
        <v>0</v>
      </c>
      <c r="Y150" s="199">
        <f>Y156</f>
        <v>164.495</v>
      </c>
      <c r="Z150" s="67"/>
      <c r="AA150" s="199">
        <f>AA156</f>
        <v>0</v>
      </c>
      <c r="AB150" s="199">
        <f>AB156</f>
        <v>0</v>
      </c>
      <c r="AC150" s="67"/>
      <c r="AD150" s="199">
        <f>AD156</f>
        <v>0</v>
      </c>
      <c r="AE150" s="199">
        <f>AE156</f>
        <v>0</v>
      </c>
      <c r="AF150" s="67"/>
      <c r="AG150" s="199">
        <f>AG156</f>
        <v>0</v>
      </c>
      <c r="AH150" s="199">
        <f>AH156</f>
        <v>0</v>
      </c>
      <c r="AI150" s="67"/>
      <c r="AJ150" s="199">
        <f>AJ156</f>
        <v>0</v>
      </c>
      <c r="AK150" s="199">
        <f>AK156</f>
        <v>0</v>
      </c>
      <c r="AL150" s="67"/>
      <c r="AM150" s="199">
        <f>AM156</f>
        <v>0</v>
      </c>
      <c r="AN150" s="199">
        <f>AN156</f>
        <v>0</v>
      </c>
      <c r="AO150" s="67"/>
      <c r="AP150" s="199">
        <f>AP156</f>
        <v>2200</v>
      </c>
      <c r="AQ150" s="199">
        <f>AQ156</f>
        <v>0</v>
      </c>
      <c r="AR150" s="67"/>
      <c r="AS150" s="79"/>
      <c r="AT150" s="79"/>
      <c r="AU150" s="79"/>
      <c r="AV150" s="14"/>
      <c r="AW150" s="14"/>
      <c r="AX150" s="15"/>
      <c r="AY150" s="15"/>
      <c r="AZ150" s="14"/>
      <c r="BA150" s="15"/>
      <c r="BB150" s="15"/>
      <c r="BC150" s="14"/>
      <c r="BD150" s="15"/>
      <c r="BE150" s="15"/>
      <c r="BF150" s="14"/>
      <c r="BG150" s="14"/>
      <c r="BH150" s="14"/>
      <c r="BI150" s="15"/>
      <c r="BJ150" s="15"/>
      <c r="BK150" s="14"/>
      <c r="BL150" s="15"/>
      <c r="BM150" s="15"/>
      <c r="BN150" s="14"/>
      <c r="BO150" s="15"/>
      <c r="BP150" s="15"/>
      <c r="BQ150" s="14"/>
      <c r="BR150" s="14"/>
      <c r="BS150" s="14"/>
      <c r="BT150" s="15"/>
      <c r="BU150" s="15"/>
      <c r="BV150" s="14"/>
      <c r="BW150" s="15"/>
      <c r="BX150" s="15"/>
      <c r="BY150" s="14"/>
      <c r="BZ150" s="15"/>
      <c r="CA150" s="15"/>
      <c r="CB150" s="14"/>
      <c r="CC150" s="14"/>
      <c r="CD150" s="14"/>
      <c r="CE150" s="15"/>
      <c r="CF150" s="15"/>
      <c r="CG150" s="14"/>
      <c r="CH150" s="15"/>
      <c r="CI150" s="15"/>
      <c r="CJ150" s="14"/>
      <c r="CK150" s="15"/>
      <c r="CL150" s="15"/>
      <c r="CM150" s="14"/>
      <c r="CN150" s="23"/>
      <c r="CO150" s="23"/>
      <c r="CP150" s="23"/>
      <c r="CQ150" s="23"/>
      <c r="CR150" s="23"/>
      <c r="CS150" s="17"/>
      <c r="CT150" s="14"/>
      <c r="CU150" s="14"/>
      <c r="CV150" s="14"/>
      <c r="CW150" s="15"/>
      <c r="CX150" s="15"/>
      <c r="CY150" s="14"/>
      <c r="CZ150" s="15"/>
      <c r="DA150" s="15"/>
      <c r="DB150" s="14"/>
      <c r="DC150" s="15"/>
      <c r="DD150" s="15"/>
      <c r="DE150" s="14"/>
      <c r="DF150" s="14"/>
      <c r="DG150" s="14"/>
      <c r="DH150" s="15"/>
      <c r="DI150" s="15"/>
      <c r="DJ150" s="14"/>
      <c r="DK150" s="15"/>
      <c r="DL150" s="15"/>
      <c r="DM150" s="14"/>
      <c r="DN150" s="15"/>
      <c r="DO150" s="15"/>
      <c r="DP150" s="14"/>
      <c r="DQ150" s="14"/>
      <c r="DR150" s="14"/>
      <c r="DS150" s="15"/>
      <c r="DT150" s="15"/>
      <c r="DU150" s="14"/>
      <c r="DV150" s="15"/>
      <c r="DW150" s="15"/>
      <c r="DX150" s="14"/>
      <c r="DY150" s="15"/>
      <c r="DZ150" s="15"/>
      <c r="EA150" s="14"/>
      <c r="EB150" s="14"/>
      <c r="EC150" s="14"/>
      <c r="ED150" s="15"/>
      <c r="EE150" s="15"/>
      <c r="EF150" s="14"/>
      <c r="EG150" s="15"/>
      <c r="EH150" s="15"/>
      <c r="EI150" s="14"/>
      <c r="EJ150" s="15"/>
      <c r="EK150" s="15"/>
      <c r="EL150" s="14"/>
      <c r="EM150" s="23"/>
      <c r="EN150" s="23"/>
      <c r="EO150" s="23"/>
      <c r="EP150" s="23"/>
      <c r="EQ150" s="23"/>
      <c r="ER150" s="17"/>
      <c r="ES150" s="14"/>
      <c r="ET150" s="14"/>
      <c r="EU150" s="14"/>
      <c r="EV150" s="15"/>
      <c r="EW150" s="15"/>
      <c r="EX150" s="14"/>
      <c r="EY150" s="15"/>
      <c r="EZ150" s="15"/>
      <c r="FA150" s="14"/>
      <c r="FB150" s="15"/>
      <c r="FC150" s="15"/>
      <c r="FD150" s="14"/>
      <c r="FE150" s="14"/>
      <c r="FF150" s="14"/>
      <c r="FG150" s="15"/>
      <c r="FH150" s="15"/>
      <c r="FI150" s="14"/>
      <c r="FJ150" s="15"/>
      <c r="FK150" s="15"/>
      <c r="FL150" s="14"/>
      <c r="FM150" s="15"/>
      <c r="FN150" s="15"/>
      <c r="FO150" s="14"/>
      <c r="FP150" s="14"/>
      <c r="FQ150" s="14"/>
      <c r="FR150" s="15"/>
      <c r="FS150" s="15"/>
      <c r="FT150" s="14"/>
      <c r="FU150" s="15"/>
      <c r="FV150" s="15"/>
      <c r="FW150" s="14"/>
      <c r="FX150" s="15"/>
      <c r="FY150" s="15"/>
      <c r="FZ150" s="14"/>
      <c r="GA150" s="14"/>
      <c r="GB150" s="14"/>
      <c r="GC150" s="15"/>
      <c r="GD150" s="15"/>
      <c r="GE150" s="14"/>
      <c r="GF150" s="15"/>
      <c r="GG150" s="15"/>
      <c r="GH150" s="14"/>
      <c r="GI150" s="15"/>
      <c r="GJ150" s="15"/>
      <c r="GK150" s="14"/>
      <c r="GL150" s="23"/>
      <c r="GM150" s="23"/>
      <c r="GN150" s="23"/>
      <c r="GO150" s="23"/>
      <c r="GP150" s="23"/>
      <c r="GQ150" s="17"/>
      <c r="GR150" s="14"/>
      <c r="GS150" s="14"/>
      <c r="GT150" s="14"/>
      <c r="GU150" s="15"/>
      <c r="GV150" s="15"/>
      <c r="GW150" s="14"/>
      <c r="GX150" s="15"/>
      <c r="GY150" s="15"/>
      <c r="GZ150" s="14"/>
      <c r="HA150" s="15"/>
      <c r="HB150" s="15"/>
      <c r="HC150" s="14"/>
      <c r="HD150" s="14"/>
      <c r="HE150" s="14"/>
      <c r="HF150" s="15"/>
      <c r="HG150" s="15"/>
      <c r="HH150" s="14"/>
      <c r="HI150" s="15"/>
      <c r="HJ150" s="15"/>
      <c r="HK150" s="14"/>
      <c r="HL150" s="15"/>
      <c r="HM150" s="15"/>
      <c r="HN150" s="14"/>
      <c r="HO150" s="14"/>
      <c r="HP150" s="14"/>
      <c r="HQ150" s="15"/>
      <c r="HR150" s="15"/>
      <c r="HS150" s="14"/>
      <c r="HT150" s="15"/>
      <c r="HU150" s="15"/>
      <c r="HV150" s="14"/>
      <c r="HW150" s="15"/>
      <c r="HX150" s="15"/>
      <c r="HY150" s="14"/>
      <c r="HZ150" s="14"/>
      <c r="IA150" s="14"/>
      <c r="IB150" s="15"/>
      <c r="IC150" s="15"/>
      <c r="ID150" s="14"/>
      <c r="IE150" s="15"/>
      <c r="IF150" s="15"/>
      <c r="IG150" s="14"/>
      <c r="IH150" s="15"/>
      <c r="II150" s="15"/>
      <c r="IJ150" s="14"/>
      <c r="IK150" s="23"/>
      <c r="IL150" s="23"/>
      <c r="IM150" s="23"/>
      <c r="IN150" s="23"/>
    </row>
    <row r="151" spans="1:248" s="20" customFormat="1" ht="72.75" customHeight="1">
      <c r="A151" s="275"/>
      <c r="B151" s="275"/>
      <c r="C151" s="277"/>
      <c r="D151" s="63" t="s">
        <v>28</v>
      </c>
      <c r="E151" s="199">
        <f>E157</f>
        <v>0</v>
      </c>
      <c r="F151" s="199">
        <f>F157</f>
        <v>0</v>
      </c>
      <c r="G151" s="67"/>
      <c r="H151" s="199"/>
      <c r="I151" s="225">
        <f>I157</f>
        <v>0</v>
      </c>
      <c r="J151" s="199">
        <f>J157</f>
        <v>0</v>
      </c>
      <c r="K151" s="67"/>
      <c r="L151" s="244">
        <f>L157</f>
        <v>0</v>
      </c>
      <c r="M151" s="199">
        <f>M157</f>
        <v>0</v>
      </c>
      <c r="N151" s="67"/>
      <c r="O151" s="199">
        <f>O157</f>
        <v>0</v>
      </c>
      <c r="P151" s="249">
        <f>P157</f>
        <v>0</v>
      </c>
      <c r="Q151" s="93"/>
      <c r="R151" s="249">
        <f>R157</f>
        <v>0</v>
      </c>
      <c r="S151" s="249">
        <f>S157</f>
        <v>0</v>
      </c>
      <c r="T151" s="67"/>
      <c r="U151" s="199">
        <f>U157</f>
        <v>0</v>
      </c>
      <c r="V151" s="199">
        <f>V157</f>
        <v>0</v>
      </c>
      <c r="W151" s="67"/>
      <c r="X151" s="199">
        <f>X157</f>
        <v>0</v>
      </c>
      <c r="Y151" s="199">
        <f>Y157</f>
        <v>0</v>
      </c>
      <c r="Z151" s="67"/>
      <c r="AA151" s="199">
        <f>AA157</f>
        <v>0</v>
      </c>
      <c r="AB151" s="199">
        <f>AB157</f>
        <v>0</v>
      </c>
      <c r="AC151" s="67"/>
      <c r="AD151" s="199">
        <f>AD157</f>
        <v>0</v>
      </c>
      <c r="AE151" s="199">
        <f>AE157</f>
        <v>0</v>
      </c>
      <c r="AF151" s="67"/>
      <c r="AG151" s="199">
        <f>AG157</f>
        <v>0</v>
      </c>
      <c r="AH151" s="199">
        <f>AH157</f>
        <v>0</v>
      </c>
      <c r="AI151" s="67"/>
      <c r="AJ151" s="199">
        <f>AJ157</f>
        <v>0</v>
      </c>
      <c r="AK151" s="199">
        <f>AK157</f>
        <v>0</v>
      </c>
      <c r="AL151" s="67"/>
      <c r="AM151" s="199">
        <f>AM157</f>
        <v>0</v>
      </c>
      <c r="AN151" s="199">
        <f>AN157</f>
        <v>0</v>
      </c>
      <c r="AO151" s="67"/>
      <c r="AP151" s="199">
        <f>AP157</f>
        <v>0</v>
      </c>
      <c r="AQ151" s="199">
        <f>AQ157</f>
        <v>0</v>
      </c>
      <c r="AR151" s="67"/>
      <c r="AS151" s="79"/>
      <c r="AT151" s="79"/>
      <c r="AU151" s="79"/>
    </row>
    <row r="152" spans="1:248" ht="36.75" customHeight="1">
      <c r="A152" s="317" t="s">
        <v>143</v>
      </c>
      <c r="B152" s="301" t="s">
        <v>69</v>
      </c>
      <c r="C152" s="276" t="s">
        <v>128</v>
      </c>
      <c r="D152" s="80" t="s">
        <v>17</v>
      </c>
      <c r="E152" s="224">
        <f t="shared" ref="E152:F154" si="25">I152+L152+O152+R152+U152+X152+AA152+AD152+AG152+AJ152+AM152+AP152</f>
        <v>4030</v>
      </c>
      <c r="F152" s="224">
        <f t="shared" si="25"/>
        <v>1830</v>
      </c>
      <c r="G152" s="224">
        <f>F152/E152*100</f>
        <v>45.409429280397021</v>
      </c>
      <c r="H152" s="81"/>
      <c r="I152" s="226">
        <f>I153+I154</f>
        <v>389.30399999999997</v>
      </c>
      <c r="J152" s="226">
        <f>J153+J154</f>
        <v>0</v>
      </c>
      <c r="K152" s="224">
        <f>J152/I152*100</f>
        <v>0</v>
      </c>
      <c r="L152" s="226">
        <f>L153+L154</f>
        <v>266.245</v>
      </c>
      <c r="M152" s="226">
        <f>M153+M154</f>
        <v>389.30399999999997</v>
      </c>
      <c r="N152" s="224">
        <f>M152/L152*100</f>
        <v>146.22021070818229</v>
      </c>
      <c r="O152" s="226">
        <f>O153+O154</f>
        <v>489.84199999999998</v>
      </c>
      <c r="P152" s="240">
        <f>P153+P154</f>
        <v>266.245</v>
      </c>
      <c r="Q152" s="248">
        <f>P152/O152*100</f>
        <v>54.353240432629299</v>
      </c>
      <c r="R152" s="240">
        <f>R153+R154</f>
        <v>520.11400000000003</v>
      </c>
      <c r="S152" s="240">
        <f>S153+S154</f>
        <v>1009.956</v>
      </c>
      <c r="T152" s="224">
        <f>S152/R152*100</f>
        <v>194.17973751908235</v>
      </c>
      <c r="U152" s="226">
        <f>U153+U154</f>
        <v>164.495</v>
      </c>
      <c r="V152" s="226">
        <f>V153+V154</f>
        <v>0</v>
      </c>
      <c r="W152" s="224">
        <f>V152/U152*100</f>
        <v>0</v>
      </c>
      <c r="X152" s="226">
        <f>X153+X154</f>
        <v>0</v>
      </c>
      <c r="Y152" s="226">
        <f>Y153+Y154</f>
        <v>164.495</v>
      </c>
      <c r="Z152" s="224" t="e">
        <f>Y152/X152*100</f>
        <v>#DIV/0!</v>
      </c>
      <c r="AA152" s="226">
        <f>AA153+AA154</f>
        <v>0</v>
      </c>
      <c r="AB152" s="226">
        <f>AB153+AB154</f>
        <v>0</v>
      </c>
      <c r="AC152" s="224" t="e">
        <f>AB152/AA152*100</f>
        <v>#DIV/0!</v>
      </c>
      <c r="AD152" s="226">
        <f>AD153+AD154</f>
        <v>0</v>
      </c>
      <c r="AE152" s="226">
        <f>AE153+AE154</f>
        <v>0</v>
      </c>
      <c r="AF152" s="224" t="e">
        <f>AE152/AD152*100</f>
        <v>#DIV/0!</v>
      </c>
      <c r="AG152" s="226">
        <f>AG153+AG154</f>
        <v>0</v>
      </c>
      <c r="AH152" s="226">
        <f>AH153+AH154</f>
        <v>0</v>
      </c>
      <c r="AI152" s="224" t="e">
        <f>AH152/AG152*100</f>
        <v>#DIV/0!</v>
      </c>
      <c r="AJ152" s="226">
        <f>AJ153+AJ154</f>
        <v>0</v>
      </c>
      <c r="AK152" s="226">
        <f>AK153+AK154</f>
        <v>0</v>
      </c>
      <c r="AL152" s="224" t="e">
        <f>AK152/AJ152*100</f>
        <v>#DIV/0!</v>
      </c>
      <c r="AM152" s="226">
        <f>AM153+AM154</f>
        <v>0</v>
      </c>
      <c r="AN152" s="226">
        <f>AN153+AN154</f>
        <v>0</v>
      </c>
      <c r="AO152" s="224" t="e">
        <f>AN152/AM152*100</f>
        <v>#DIV/0!</v>
      </c>
      <c r="AP152" s="226">
        <f>AP153+AP154</f>
        <v>2200</v>
      </c>
      <c r="AQ152" s="226">
        <f>AQ153+AQ154</f>
        <v>0</v>
      </c>
      <c r="AR152" s="224">
        <f>AQ152/AP152*100</f>
        <v>0</v>
      </c>
      <c r="AS152" s="83"/>
      <c r="AT152" s="83"/>
      <c r="AU152" s="83"/>
    </row>
    <row r="153" spans="1:248" ht="111" customHeight="1">
      <c r="A153" s="317"/>
      <c r="B153" s="301"/>
      <c r="C153" s="301"/>
      <c r="D153" s="63" t="s">
        <v>19</v>
      </c>
      <c r="E153" s="227">
        <f t="shared" si="25"/>
        <v>4030</v>
      </c>
      <c r="F153" s="227">
        <f t="shared" si="25"/>
        <v>1830</v>
      </c>
      <c r="G153" s="227"/>
      <c r="H153" s="84"/>
      <c r="I153" s="228">
        <v>389.30399999999997</v>
      </c>
      <c r="J153" s="86"/>
      <c r="K153" s="65"/>
      <c r="L153" s="93">
        <v>266.245</v>
      </c>
      <c r="M153" s="93">
        <v>389.30399999999997</v>
      </c>
      <c r="N153" s="67"/>
      <c r="O153" s="101">
        <v>489.84199999999998</v>
      </c>
      <c r="P153" s="101">
        <v>266.245</v>
      </c>
      <c r="Q153" s="101"/>
      <c r="R153" s="93">
        <v>520.11400000000003</v>
      </c>
      <c r="S153" s="93">
        <v>1009.956</v>
      </c>
      <c r="T153" s="67"/>
      <c r="U153" s="101">
        <v>164.495</v>
      </c>
      <c r="V153" s="86"/>
      <c r="W153" s="65"/>
      <c r="X153" s="87"/>
      <c r="Y153" s="93">
        <v>164.495</v>
      </c>
      <c r="Z153" s="67"/>
      <c r="AA153" s="101"/>
      <c r="AB153" s="86"/>
      <c r="AC153" s="65"/>
      <c r="AD153" s="87"/>
      <c r="AE153" s="87"/>
      <c r="AF153" s="67"/>
      <c r="AG153" s="101"/>
      <c r="AH153" s="86"/>
      <c r="AI153" s="65"/>
      <c r="AJ153" s="87"/>
      <c r="AK153" s="87"/>
      <c r="AL153" s="67"/>
      <c r="AM153" s="86"/>
      <c r="AN153" s="86"/>
      <c r="AO153" s="65"/>
      <c r="AP153" s="87">
        <v>2200</v>
      </c>
      <c r="AQ153" s="87"/>
      <c r="AR153" s="67"/>
      <c r="AS153" s="55"/>
      <c r="AT153" s="96"/>
      <c r="AU153" s="55"/>
    </row>
    <row r="154" spans="1:248" ht="79.5" customHeight="1">
      <c r="A154" s="317"/>
      <c r="B154" s="301"/>
      <c r="C154" s="301"/>
      <c r="D154" s="63" t="s">
        <v>28</v>
      </c>
      <c r="E154" s="227">
        <f t="shared" si="25"/>
        <v>0</v>
      </c>
      <c r="F154" s="227">
        <f t="shared" si="25"/>
        <v>0</v>
      </c>
      <c r="G154" s="85"/>
      <c r="H154" s="84"/>
      <c r="I154" s="228"/>
      <c r="J154" s="86"/>
      <c r="K154" s="65"/>
      <c r="L154" s="87"/>
      <c r="M154" s="87"/>
      <c r="N154" s="67"/>
      <c r="O154" s="101"/>
      <c r="P154" s="86"/>
      <c r="Q154" s="65"/>
      <c r="R154" s="87"/>
      <c r="S154" s="87"/>
      <c r="T154" s="67"/>
      <c r="U154" s="86"/>
      <c r="V154" s="86"/>
      <c r="W154" s="65"/>
      <c r="X154" s="87"/>
      <c r="Y154" s="87"/>
      <c r="Z154" s="67"/>
      <c r="AA154" s="86"/>
      <c r="AB154" s="86"/>
      <c r="AC154" s="65"/>
      <c r="AD154" s="87"/>
      <c r="AE154" s="87"/>
      <c r="AF154" s="67"/>
      <c r="AG154" s="86"/>
      <c r="AH154" s="86"/>
      <c r="AI154" s="65"/>
      <c r="AJ154" s="87"/>
      <c r="AK154" s="87"/>
      <c r="AL154" s="67"/>
      <c r="AM154" s="86"/>
      <c r="AN154" s="86"/>
      <c r="AO154" s="65"/>
      <c r="AP154" s="87"/>
      <c r="AQ154" s="87"/>
      <c r="AR154" s="67"/>
      <c r="AS154" s="55"/>
      <c r="AT154" s="55"/>
      <c r="AU154" s="55"/>
    </row>
    <row r="155" spans="1:248" ht="40.5" customHeight="1">
      <c r="A155" s="280" t="s">
        <v>219</v>
      </c>
      <c r="B155" s="306"/>
      <c r="C155" s="307"/>
      <c r="D155" s="80" t="s">
        <v>17</v>
      </c>
      <c r="E155" s="203">
        <f>E156+E157</f>
        <v>4030</v>
      </c>
      <c r="F155" s="97">
        <f>F156+F157</f>
        <v>1830</v>
      </c>
      <c r="G155" s="82">
        <f>F155/E155*100</f>
        <v>45.409429280397021</v>
      </c>
      <c r="H155" s="81"/>
      <c r="I155" s="226">
        <f>I156+I157</f>
        <v>389.30399999999997</v>
      </c>
      <c r="J155" s="203">
        <f>J156+J157</f>
        <v>0</v>
      </c>
      <c r="K155" s="82">
        <f>J155/I155*100</f>
        <v>0</v>
      </c>
      <c r="L155" s="203">
        <f>L156+L157</f>
        <v>266.245</v>
      </c>
      <c r="M155" s="203">
        <f>M156+M157</f>
        <v>389.30399999999997</v>
      </c>
      <c r="N155" s="82">
        <f>M155/L155*100</f>
        <v>146.22021070818229</v>
      </c>
      <c r="O155" s="240">
        <f>O156+O157</f>
        <v>489.84199999999998</v>
      </c>
      <c r="P155" s="203">
        <f>P156+P157</f>
        <v>266.245</v>
      </c>
      <c r="Q155" s="82">
        <f>P155/O155*100</f>
        <v>54.353240432629299</v>
      </c>
      <c r="R155" s="203">
        <f>R156+R157</f>
        <v>520.11400000000003</v>
      </c>
      <c r="S155" s="203">
        <f>S156+S157</f>
        <v>1009.956</v>
      </c>
      <c r="T155" s="82">
        <f>S155/R155*100</f>
        <v>194.17973751908235</v>
      </c>
      <c r="U155" s="203">
        <f>U156+U157</f>
        <v>164.495</v>
      </c>
      <c r="V155" s="203">
        <f>V156+V157</f>
        <v>0</v>
      </c>
      <c r="W155" s="82">
        <f>V155/U155*100</f>
        <v>0</v>
      </c>
      <c r="X155" s="203">
        <f>X156+X157</f>
        <v>0</v>
      </c>
      <c r="Y155" s="203">
        <f>Y156+Y157</f>
        <v>164.495</v>
      </c>
      <c r="Z155" s="82" t="e">
        <f>Y155/X155*100</f>
        <v>#DIV/0!</v>
      </c>
      <c r="AA155" s="203">
        <f>AA156+AA157</f>
        <v>0</v>
      </c>
      <c r="AB155" s="203">
        <f>AB156+AB157</f>
        <v>0</v>
      </c>
      <c r="AC155" s="82" t="e">
        <f>AB155/AA155*100</f>
        <v>#DIV/0!</v>
      </c>
      <c r="AD155" s="203">
        <f>AD156+AD157</f>
        <v>0</v>
      </c>
      <c r="AE155" s="203">
        <f>AE156+AE157</f>
        <v>0</v>
      </c>
      <c r="AF155" s="82" t="e">
        <f>AE155/AD155*100</f>
        <v>#DIV/0!</v>
      </c>
      <c r="AG155" s="203">
        <f>AG156+AG157</f>
        <v>0</v>
      </c>
      <c r="AH155" s="203">
        <f>AH156+AH157</f>
        <v>0</v>
      </c>
      <c r="AI155" s="82" t="e">
        <f>AH155/AG155*100</f>
        <v>#DIV/0!</v>
      </c>
      <c r="AJ155" s="203">
        <f>AJ156+AJ157</f>
        <v>0</v>
      </c>
      <c r="AK155" s="203">
        <f>AK156+AK157</f>
        <v>0</v>
      </c>
      <c r="AL155" s="82" t="e">
        <f>AK155/AJ155*100</f>
        <v>#DIV/0!</v>
      </c>
      <c r="AM155" s="203">
        <f>AM156+AM157</f>
        <v>0</v>
      </c>
      <c r="AN155" s="203">
        <f>AN156+AN157</f>
        <v>0</v>
      </c>
      <c r="AO155" s="82" t="e">
        <f>AN155/AM155*100</f>
        <v>#DIV/0!</v>
      </c>
      <c r="AP155" s="203">
        <f>AP156+AP157</f>
        <v>2200</v>
      </c>
      <c r="AQ155" s="203">
        <f>AQ156+AQ157</f>
        <v>0</v>
      </c>
      <c r="AR155" s="82">
        <f>AQ155/AP155*100</f>
        <v>0</v>
      </c>
      <c r="AS155" s="55"/>
      <c r="AT155" s="55"/>
      <c r="AU155" s="55"/>
    </row>
    <row r="156" spans="1:248" ht="70.5" customHeight="1">
      <c r="A156" s="308"/>
      <c r="B156" s="309"/>
      <c r="C156" s="310"/>
      <c r="D156" s="63" t="s">
        <v>19</v>
      </c>
      <c r="E156" s="202">
        <f>E153</f>
        <v>4030</v>
      </c>
      <c r="F156" s="60">
        <f>F153</f>
        <v>1830</v>
      </c>
      <c r="G156" s="59"/>
      <c r="H156" s="60"/>
      <c r="I156" s="228">
        <f>I153</f>
        <v>389.30399999999997</v>
      </c>
      <c r="J156" s="108">
        <f>J153</f>
        <v>0</v>
      </c>
      <c r="K156" s="65"/>
      <c r="L156" s="62">
        <f>L153</f>
        <v>266.245</v>
      </c>
      <c r="M156" s="104">
        <f>M153</f>
        <v>389.30399999999997</v>
      </c>
      <c r="N156" s="67"/>
      <c r="O156" s="101">
        <f>O153</f>
        <v>489.84199999999998</v>
      </c>
      <c r="P156" s="108">
        <f>P153</f>
        <v>266.245</v>
      </c>
      <c r="Q156" s="65"/>
      <c r="R156" s="104">
        <f>R153</f>
        <v>520.11400000000003</v>
      </c>
      <c r="S156" s="62">
        <f>S153</f>
        <v>1009.956</v>
      </c>
      <c r="T156" s="67"/>
      <c r="U156" s="108">
        <f>U153</f>
        <v>164.495</v>
      </c>
      <c r="V156" s="108">
        <f>V153</f>
        <v>0</v>
      </c>
      <c r="W156" s="65"/>
      <c r="X156" s="104">
        <f>X153</f>
        <v>0</v>
      </c>
      <c r="Y156" s="104">
        <f>Y153</f>
        <v>164.495</v>
      </c>
      <c r="Z156" s="67"/>
      <c r="AA156" s="108">
        <f>AA153</f>
        <v>0</v>
      </c>
      <c r="AB156" s="108">
        <f>AB153</f>
        <v>0</v>
      </c>
      <c r="AC156" s="65"/>
      <c r="AD156" s="104">
        <f>AD153</f>
        <v>0</v>
      </c>
      <c r="AE156" s="104">
        <f>AE153</f>
        <v>0</v>
      </c>
      <c r="AF156" s="67"/>
      <c r="AG156" s="108">
        <f>AG153</f>
        <v>0</v>
      </c>
      <c r="AH156" s="108">
        <f>AH153</f>
        <v>0</v>
      </c>
      <c r="AI156" s="65"/>
      <c r="AJ156" s="104">
        <f>AJ153</f>
        <v>0</v>
      </c>
      <c r="AK156" s="104">
        <f>AK153</f>
        <v>0</v>
      </c>
      <c r="AL156" s="67"/>
      <c r="AM156" s="108">
        <f>AM153</f>
        <v>0</v>
      </c>
      <c r="AN156" s="108">
        <f>AN153</f>
        <v>0</v>
      </c>
      <c r="AO156" s="65"/>
      <c r="AP156" s="104">
        <f>AP153</f>
        <v>2200</v>
      </c>
      <c r="AQ156" s="104">
        <f>AQ153</f>
        <v>0</v>
      </c>
      <c r="AR156" s="67"/>
      <c r="AS156" s="55"/>
      <c r="AT156" s="55"/>
      <c r="AU156" s="55"/>
    </row>
    <row r="157" spans="1:248" ht="64.8">
      <c r="A157" s="308"/>
      <c r="B157" s="309"/>
      <c r="C157" s="310"/>
      <c r="D157" s="63" t="s">
        <v>28</v>
      </c>
      <c r="E157" s="60">
        <f>E154</f>
        <v>0</v>
      </c>
      <c r="F157" s="60">
        <f>F154</f>
        <v>0</v>
      </c>
      <c r="G157" s="59"/>
      <c r="H157" s="98"/>
      <c r="I157" s="228">
        <f>I154</f>
        <v>0</v>
      </c>
      <c r="J157" s="61">
        <f>J154</f>
        <v>0</v>
      </c>
      <c r="K157" s="65"/>
      <c r="L157" s="62">
        <f>L154</f>
        <v>0</v>
      </c>
      <c r="M157" s="62">
        <f>M154</f>
        <v>0</v>
      </c>
      <c r="N157" s="67"/>
      <c r="O157" s="61">
        <f>O154</f>
        <v>0</v>
      </c>
      <c r="P157" s="61">
        <f>P154</f>
        <v>0</v>
      </c>
      <c r="Q157" s="65"/>
      <c r="R157" s="62">
        <f>R154</f>
        <v>0</v>
      </c>
      <c r="S157" s="62">
        <f>S154</f>
        <v>0</v>
      </c>
      <c r="T157" s="67"/>
      <c r="U157" s="61">
        <f>U154</f>
        <v>0</v>
      </c>
      <c r="V157" s="61">
        <f>V154</f>
        <v>0</v>
      </c>
      <c r="W157" s="65"/>
      <c r="X157" s="62">
        <f>X154</f>
        <v>0</v>
      </c>
      <c r="Y157" s="62">
        <f>Y154</f>
        <v>0</v>
      </c>
      <c r="Z157" s="67"/>
      <c r="AA157" s="61">
        <f>AA154</f>
        <v>0</v>
      </c>
      <c r="AB157" s="61">
        <f>AB154</f>
        <v>0</v>
      </c>
      <c r="AC157" s="65"/>
      <c r="AD157" s="62">
        <f>AD154</f>
        <v>0</v>
      </c>
      <c r="AE157" s="62">
        <f>AE154</f>
        <v>0</v>
      </c>
      <c r="AF157" s="67"/>
      <c r="AG157" s="61">
        <f>AG154</f>
        <v>0</v>
      </c>
      <c r="AH157" s="61">
        <f>AH154</f>
        <v>0</v>
      </c>
      <c r="AI157" s="65"/>
      <c r="AJ157" s="62">
        <f>AJ154</f>
        <v>0</v>
      </c>
      <c r="AK157" s="62">
        <f>AK154</f>
        <v>0</v>
      </c>
      <c r="AL157" s="67"/>
      <c r="AM157" s="61">
        <f>AM154</f>
        <v>0</v>
      </c>
      <c r="AN157" s="61">
        <f>AN154</f>
        <v>0</v>
      </c>
      <c r="AO157" s="65"/>
      <c r="AP157" s="62">
        <f>AP154</f>
        <v>0</v>
      </c>
      <c r="AQ157" s="62">
        <f>AQ154</f>
        <v>0</v>
      </c>
      <c r="AR157" s="67"/>
      <c r="AS157" s="55"/>
      <c r="AT157" s="55"/>
      <c r="AU157" s="55"/>
    </row>
    <row r="158" spans="1:248" s="20" customFormat="1" ht="56.25" customHeight="1">
      <c r="A158" s="274" t="s">
        <v>220</v>
      </c>
      <c r="B158" s="274" t="s">
        <v>222</v>
      </c>
      <c r="C158" s="276" t="s">
        <v>128</v>
      </c>
      <c r="D158" s="80" t="s">
        <v>17</v>
      </c>
      <c r="E158" s="201">
        <f>E159+E160</f>
        <v>399.7</v>
      </c>
      <c r="F158" s="201">
        <f>F159+F160</f>
        <v>163.6</v>
      </c>
      <c r="G158" s="224">
        <f>F158/E158*100</f>
        <v>40.930698023517635</v>
      </c>
      <c r="H158" s="201"/>
      <c r="I158" s="201">
        <f>I159+I160</f>
        <v>76.11</v>
      </c>
      <c r="J158" s="201">
        <f>J159+J160</f>
        <v>0</v>
      </c>
      <c r="K158" s="224">
        <f>J158/I158*100</f>
        <v>0</v>
      </c>
      <c r="L158" s="201">
        <f>L159+L160</f>
        <v>4.3339999999999996</v>
      </c>
      <c r="M158" s="201">
        <f>M159+M160</f>
        <v>76.11</v>
      </c>
      <c r="N158" s="224">
        <f>M158/L158*100</f>
        <v>1756.1144439317029</v>
      </c>
      <c r="O158" s="201">
        <f>O159+O160</f>
        <v>7.0209999999999999</v>
      </c>
      <c r="P158" s="201">
        <f>P159+P160</f>
        <v>4.3339999999999996</v>
      </c>
      <c r="Q158" s="224">
        <f>P158/O158*100</f>
        <v>61.729098419028631</v>
      </c>
      <c r="R158" s="201">
        <f>R159+R160</f>
        <v>39.445</v>
      </c>
      <c r="S158" s="201">
        <f>S159+S160</f>
        <v>46.466000000000001</v>
      </c>
      <c r="T158" s="224">
        <f>S158/R158*100</f>
        <v>117.79946761313221</v>
      </c>
      <c r="U158" s="201">
        <f>U159+U160</f>
        <v>26.048999999999999</v>
      </c>
      <c r="V158" s="201">
        <f>V159+V160</f>
        <v>0</v>
      </c>
      <c r="W158" s="224">
        <f>V158/U158*100</f>
        <v>0</v>
      </c>
      <c r="X158" s="201">
        <f>X159+X160</f>
        <v>10.641</v>
      </c>
      <c r="Y158" s="201">
        <f>Y159+Y160</f>
        <v>26.048999999999999</v>
      </c>
      <c r="Z158" s="224">
        <f>Y158/X158*100</f>
        <v>244.79842120101495</v>
      </c>
      <c r="AA158" s="201">
        <f>AA159+AA160</f>
        <v>0</v>
      </c>
      <c r="AB158" s="201">
        <f>AB159+AB160</f>
        <v>10.641</v>
      </c>
      <c r="AC158" s="224" t="e">
        <f>AB158/AA158*100</f>
        <v>#DIV/0!</v>
      </c>
      <c r="AD158" s="201">
        <f>AD159+AD160</f>
        <v>0</v>
      </c>
      <c r="AE158" s="201">
        <f>AE159+AE160</f>
        <v>0</v>
      </c>
      <c r="AF158" s="224" t="e">
        <f>AE158/AD158*100</f>
        <v>#DIV/0!</v>
      </c>
      <c r="AG158" s="201">
        <f>AG159+AG160</f>
        <v>0</v>
      </c>
      <c r="AH158" s="201">
        <f>AH159+AH160</f>
        <v>0</v>
      </c>
      <c r="AI158" s="224" t="e">
        <f>AH158/AG158*100</f>
        <v>#DIV/0!</v>
      </c>
      <c r="AJ158" s="201">
        <f>AJ159+AJ160</f>
        <v>0</v>
      </c>
      <c r="AK158" s="201">
        <f>AK159+AK160</f>
        <v>0</v>
      </c>
      <c r="AL158" s="224" t="e">
        <f>AK158/AJ158*100</f>
        <v>#DIV/0!</v>
      </c>
      <c r="AM158" s="201">
        <f>AM159+AM160</f>
        <v>0</v>
      </c>
      <c r="AN158" s="201">
        <f>AN159+AN160</f>
        <v>0</v>
      </c>
      <c r="AO158" s="224" t="e">
        <f>AN158/AM158*100</f>
        <v>#DIV/0!</v>
      </c>
      <c r="AP158" s="201">
        <f>AP159+AP160</f>
        <v>236.1</v>
      </c>
      <c r="AQ158" s="201">
        <f>AQ159+AQ160</f>
        <v>0</v>
      </c>
      <c r="AR158" s="224">
        <f>AQ158/AP158*100</f>
        <v>0</v>
      </c>
      <c r="AS158" s="79"/>
      <c r="AT158" s="79"/>
      <c r="AU158" s="79"/>
      <c r="AV158" s="11"/>
      <c r="AW158" s="11"/>
      <c r="AX158" s="10"/>
      <c r="AY158" s="10"/>
      <c r="AZ158" s="11"/>
      <c r="BA158" s="10"/>
      <c r="BB158" s="10"/>
      <c r="BC158" s="11"/>
      <c r="BD158" s="10"/>
      <c r="BE158" s="10"/>
      <c r="BF158" s="11"/>
      <c r="BG158" s="11"/>
      <c r="BH158" s="11"/>
      <c r="BI158" s="10"/>
      <c r="BJ158" s="10"/>
      <c r="BK158" s="11"/>
      <c r="BL158" s="10"/>
      <c r="BM158" s="10"/>
      <c r="BN158" s="11"/>
      <c r="BO158" s="10"/>
      <c r="BP158" s="10"/>
      <c r="BQ158" s="11"/>
      <c r="BR158" s="11"/>
      <c r="BS158" s="11"/>
      <c r="BT158" s="10"/>
      <c r="BU158" s="10"/>
      <c r="BV158" s="11"/>
      <c r="BW158" s="10"/>
      <c r="BX158" s="10"/>
      <c r="BY158" s="11"/>
      <c r="BZ158" s="10"/>
      <c r="CA158" s="10"/>
      <c r="CB158" s="11"/>
      <c r="CC158" s="11"/>
      <c r="CD158" s="11"/>
      <c r="CE158" s="10"/>
      <c r="CF158" s="10"/>
      <c r="CG158" s="11"/>
      <c r="CH158" s="10"/>
      <c r="CI158" s="10"/>
      <c r="CJ158" s="11"/>
      <c r="CK158" s="10"/>
      <c r="CL158" s="10"/>
      <c r="CM158" s="11"/>
      <c r="CN158" s="12"/>
      <c r="CO158" s="12"/>
      <c r="CP158" s="12"/>
      <c r="CQ158" s="12"/>
      <c r="CR158" s="12"/>
      <c r="CS158" s="13"/>
      <c r="CT158" s="11"/>
      <c r="CU158" s="11"/>
      <c r="CV158" s="11"/>
      <c r="CW158" s="10"/>
      <c r="CX158" s="10"/>
      <c r="CY158" s="11"/>
      <c r="CZ158" s="10"/>
      <c r="DA158" s="10"/>
      <c r="DB158" s="11"/>
      <c r="DC158" s="10"/>
      <c r="DD158" s="10"/>
      <c r="DE158" s="11"/>
      <c r="DF158" s="14"/>
      <c r="DG158" s="14"/>
      <c r="DH158" s="15"/>
      <c r="DI158" s="15"/>
      <c r="DJ158" s="14"/>
      <c r="DK158" s="15"/>
      <c r="DL158" s="15"/>
      <c r="DM158" s="14"/>
      <c r="DN158" s="15"/>
      <c r="DO158" s="15"/>
      <c r="DP158" s="14"/>
      <c r="DQ158" s="14"/>
      <c r="DR158" s="14"/>
      <c r="DS158" s="15"/>
      <c r="DT158" s="15"/>
      <c r="DU158" s="14"/>
      <c r="DV158" s="15"/>
      <c r="DW158" s="15"/>
      <c r="DX158" s="14"/>
      <c r="DY158" s="15"/>
      <c r="DZ158" s="15"/>
      <c r="EA158" s="14"/>
      <c r="EB158" s="14"/>
      <c r="EC158" s="14"/>
      <c r="ED158" s="15"/>
      <c r="EE158" s="15"/>
      <c r="EF158" s="14"/>
      <c r="EG158" s="15"/>
      <c r="EH158" s="15"/>
      <c r="EI158" s="14"/>
      <c r="EJ158" s="15"/>
      <c r="EK158" s="15"/>
      <c r="EL158" s="14"/>
      <c r="EM158" s="23"/>
      <c r="EN158" s="23"/>
      <c r="EO158" s="23"/>
      <c r="EP158" s="23"/>
      <c r="EQ158" s="23"/>
      <c r="ER158" s="17"/>
      <c r="ES158" s="14"/>
      <c r="ET158" s="14"/>
      <c r="EU158" s="14"/>
      <c r="EV158" s="15"/>
      <c r="EW158" s="15"/>
      <c r="EX158" s="14"/>
      <c r="EY158" s="15"/>
      <c r="EZ158" s="15"/>
      <c r="FA158" s="14"/>
      <c r="FB158" s="15"/>
      <c r="FC158" s="15"/>
      <c r="FD158" s="14"/>
      <c r="FE158" s="14"/>
      <c r="FF158" s="14"/>
      <c r="FG158" s="15"/>
      <c r="FH158" s="15"/>
      <c r="FI158" s="14"/>
      <c r="FJ158" s="15"/>
      <c r="FK158" s="15"/>
      <c r="FL158" s="14"/>
      <c r="FM158" s="15"/>
      <c r="FN158" s="15"/>
      <c r="FO158" s="14"/>
      <c r="FP158" s="14"/>
      <c r="FQ158" s="14"/>
      <c r="FR158" s="15"/>
      <c r="FS158" s="15"/>
      <c r="FT158" s="14"/>
      <c r="FU158" s="15"/>
      <c r="FV158" s="15"/>
      <c r="FW158" s="14"/>
      <c r="FX158" s="15"/>
      <c r="FY158" s="15"/>
      <c r="FZ158" s="14"/>
      <c r="GA158" s="14"/>
      <c r="GB158" s="14"/>
      <c r="GC158" s="15"/>
      <c r="GD158" s="15"/>
      <c r="GE158" s="14"/>
      <c r="GF158" s="15"/>
      <c r="GG158" s="15"/>
      <c r="GH158" s="14"/>
      <c r="GI158" s="15"/>
      <c r="GJ158" s="15"/>
      <c r="GK158" s="14"/>
      <c r="GL158" s="23"/>
      <c r="GM158" s="23"/>
      <c r="GN158" s="23"/>
      <c r="GO158" s="23"/>
      <c r="GP158" s="23"/>
      <c r="GQ158" s="17"/>
      <c r="GR158" s="14"/>
      <c r="GS158" s="14"/>
      <c r="GT158" s="14"/>
      <c r="GU158" s="15"/>
      <c r="GV158" s="15"/>
      <c r="GW158" s="14"/>
      <c r="GX158" s="15"/>
      <c r="GY158" s="15"/>
      <c r="GZ158" s="14"/>
      <c r="HA158" s="15"/>
      <c r="HB158" s="15"/>
      <c r="HC158" s="14"/>
      <c r="HD158" s="14"/>
      <c r="HE158" s="14"/>
      <c r="HF158" s="15"/>
      <c r="HG158" s="15"/>
      <c r="HH158" s="14"/>
      <c r="HI158" s="15"/>
      <c r="HJ158" s="15"/>
      <c r="HK158" s="14"/>
      <c r="HL158" s="15"/>
      <c r="HM158" s="15"/>
      <c r="HN158" s="14"/>
      <c r="HO158" s="14"/>
      <c r="HP158" s="14"/>
      <c r="HQ158" s="15"/>
      <c r="HR158" s="15"/>
      <c r="HS158" s="14"/>
      <c r="HT158" s="15"/>
      <c r="HU158" s="15"/>
      <c r="HV158" s="14"/>
      <c r="HW158" s="15"/>
      <c r="HX158" s="15"/>
      <c r="HY158" s="14"/>
      <c r="HZ158" s="14"/>
      <c r="IA158" s="14"/>
      <c r="IB158" s="15"/>
      <c r="IC158" s="15"/>
      <c r="ID158" s="14"/>
      <c r="IE158" s="15"/>
      <c r="IF158" s="15"/>
      <c r="IG158" s="14"/>
      <c r="IH158" s="15"/>
      <c r="II158" s="15"/>
      <c r="IJ158" s="14"/>
      <c r="IK158" s="23"/>
      <c r="IL158" s="23"/>
      <c r="IM158" s="23"/>
      <c r="IN158" s="23"/>
    </row>
    <row r="159" spans="1:248" s="20" customFormat="1" ht="57.75" customHeight="1">
      <c r="A159" s="302"/>
      <c r="B159" s="302"/>
      <c r="C159" s="301"/>
      <c r="D159" s="63" t="s">
        <v>19</v>
      </c>
      <c r="E159" s="225">
        <f>E165</f>
        <v>399.7</v>
      </c>
      <c r="F159" s="225">
        <f>F165</f>
        <v>163.6</v>
      </c>
      <c r="G159" s="220"/>
      <c r="H159" s="225"/>
      <c r="I159" s="225">
        <f>I165</f>
        <v>76.11</v>
      </c>
      <c r="J159" s="225">
        <f>J165</f>
        <v>0</v>
      </c>
      <c r="K159" s="220"/>
      <c r="L159" s="225">
        <f>L165</f>
        <v>4.3339999999999996</v>
      </c>
      <c r="M159" s="225">
        <f>M165</f>
        <v>76.11</v>
      </c>
      <c r="N159" s="220"/>
      <c r="O159" s="225">
        <f>O165</f>
        <v>7.0209999999999999</v>
      </c>
      <c r="P159" s="225">
        <f>P165</f>
        <v>4.3339999999999996</v>
      </c>
      <c r="Q159" s="220"/>
      <c r="R159" s="225">
        <f>R165</f>
        <v>39.445</v>
      </c>
      <c r="S159" s="225">
        <f>S165</f>
        <v>46.466000000000001</v>
      </c>
      <c r="T159" s="220"/>
      <c r="U159" s="225">
        <f>U165</f>
        <v>26.048999999999999</v>
      </c>
      <c r="V159" s="225">
        <f>V165</f>
        <v>0</v>
      </c>
      <c r="W159" s="220"/>
      <c r="X159" s="225">
        <f>X165</f>
        <v>10.641</v>
      </c>
      <c r="Y159" s="225">
        <f>Y165</f>
        <v>26.048999999999999</v>
      </c>
      <c r="Z159" s="220"/>
      <c r="AA159" s="225">
        <f>AA165</f>
        <v>0</v>
      </c>
      <c r="AB159" s="225">
        <f>AB165</f>
        <v>10.641</v>
      </c>
      <c r="AC159" s="220"/>
      <c r="AD159" s="225">
        <f>AD165</f>
        <v>0</v>
      </c>
      <c r="AE159" s="225">
        <f>AE165</f>
        <v>0</v>
      </c>
      <c r="AF159" s="220"/>
      <c r="AG159" s="225">
        <f>AG165</f>
        <v>0</v>
      </c>
      <c r="AH159" s="225">
        <f>AH165</f>
        <v>0</v>
      </c>
      <c r="AI159" s="220"/>
      <c r="AJ159" s="225">
        <f>AJ165</f>
        <v>0</v>
      </c>
      <c r="AK159" s="225">
        <f>AK165</f>
        <v>0</v>
      </c>
      <c r="AL159" s="220"/>
      <c r="AM159" s="225">
        <f>AM165</f>
        <v>0</v>
      </c>
      <c r="AN159" s="225">
        <f>AN165</f>
        <v>0</v>
      </c>
      <c r="AO159" s="220"/>
      <c r="AP159" s="225">
        <f>AP165</f>
        <v>236.1</v>
      </c>
      <c r="AQ159" s="225">
        <f>AQ165</f>
        <v>0</v>
      </c>
      <c r="AR159" s="220"/>
      <c r="AS159" s="79"/>
      <c r="AT159" s="79"/>
      <c r="AU159" s="79"/>
      <c r="AV159" s="14"/>
      <c r="AW159" s="14"/>
      <c r="AX159" s="15"/>
      <c r="AY159" s="15"/>
      <c r="AZ159" s="14"/>
      <c r="BA159" s="15"/>
      <c r="BB159" s="15"/>
      <c r="BC159" s="14"/>
      <c r="BD159" s="15"/>
      <c r="BE159" s="15"/>
      <c r="BF159" s="14"/>
      <c r="BG159" s="14"/>
      <c r="BH159" s="14"/>
      <c r="BI159" s="15"/>
      <c r="BJ159" s="15"/>
      <c r="BK159" s="14"/>
      <c r="BL159" s="15"/>
      <c r="BM159" s="15"/>
      <c r="BN159" s="14"/>
      <c r="BO159" s="15"/>
      <c r="BP159" s="15"/>
      <c r="BQ159" s="14"/>
      <c r="BR159" s="14"/>
      <c r="BS159" s="14"/>
      <c r="BT159" s="15"/>
      <c r="BU159" s="15"/>
      <c r="BV159" s="14"/>
      <c r="BW159" s="15"/>
      <c r="BX159" s="15"/>
      <c r="BY159" s="14"/>
      <c r="BZ159" s="15"/>
      <c r="CA159" s="15"/>
      <c r="CB159" s="14"/>
      <c r="CC159" s="14"/>
      <c r="CD159" s="14"/>
      <c r="CE159" s="15"/>
      <c r="CF159" s="15"/>
      <c r="CG159" s="14"/>
      <c r="CH159" s="15"/>
      <c r="CI159" s="15"/>
      <c r="CJ159" s="14"/>
      <c r="CK159" s="15"/>
      <c r="CL159" s="15"/>
      <c r="CM159" s="14"/>
      <c r="CN159" s="23"/>
      <c r="CO159" s="23"/>
      <c r="CP159" s="23"/>
      <c r="CQ159" s="23"/>
      <c r="CR159" s="23"/>
      <c r="CS159" s="17"/>
      <c r="CT159" s="14"/>
      <c r="CU159" s="14"/>
      <c r="CV159" s="14"/>
      <c r="CW159" s="15"/>
      <c r="CX159" s="15"/>
      <c r="CY159" s="14"/>
      <c r="CZ159" s="15"/>
      <c r="DA159" s="15"/>
      <c r="DB159" s="14"/>
      <c r="DC159" s="15"/>
      <c r="DD159" s="15"/>
      <c r="DE159" s="14"/>
      <c r="DF159" s="14"/>
      <c r="DG159" s="14"/>
      <c r="DH159" s="15"/>
      <c r="DI159" s="15"/>
      <c r="DJ159" s="14"/>
      <c r="DK159" s="15"/>
      <c r="DL159" s="15"/>
      <c r="DM159" s="14"/>
      <c r="DN159" s="15"/>
      <c r="DO159" s="15"/>
      <c r="DP159" s="14"/>
      <c r="DQ159" s="14"/>
      <c r="DR159" s="14"/>
      <c r="DS159" s="15"/>
      <c r="DT159" s="15"/>
      <c r="DU159" s="14"/>
      <c r="DV159" s="15"/>
      <c r="DW159" s="15"/>
      <c r="DX159" s="14"/>
      <c r="DY159" s="15"/>
      <c r="DZ159" s="15"/>
      <c r="EA159" s="14"/>
      <c r="EB159" s="14"/>
      <c r="EC159" s="14"/>
      <c r="ED159" s="15"/>
      <c r="EE159" s="15"/>
      <c r="EF159" s="14"/>
      <c r="EG159" s="15"/>
      <c r="EH159" s="15"/>
      <c r="EI159" s="14"/>
      <c r="EJ159" s="15"/>
      <c r="EK159" s="15"/>
      <c r="EL159" s="14"/>
      <c r="EM159" s="23"/>
      <c r="EN159" s="23"/>
      <c r="EO159" s="23"/>
      <c r="EP159" s="23"/>
      <c r="EQ159" s="23"/>
      <c r="ER159" s="17"/>
      <c r="ES159" s="14"/>
      <c r="ET159" s="14"/>
      <c r="EU159" s="14"/>
      <c r="EV159" s="15"/>
      <c r="EW159" s="15"/>
      <c r="EX159" s="14"/>
      <c r="EY159" s="15"/>
      <c r="EZ159" s="15"/>
      <c r="FA159" s="14"/>
      <c r="FB159" s="15"/>
      <c r="FC159" s="15"/>
      <c r="FD159" s="14"/>
      <c r="FE159" s="14"/>
      <c r="FF159" s="14"/>
      <c r="FG159" s="15"/>
      <c r="FH159" s="15"/>
      <c r="FI159" s="14"/>
      <c r="FJ159" s="15"/>
      <c r="FK159" s="15"/>
      <c r="FL159" s="14"/>
      <c r="FM159" s="15"/>
      <c r="FN159" s="15"/>
      <c r="FO159" s="14"/>
      <c r="FP159" s="14"/>
      <c r="FQ159" s="14"/>
      <c r="FR159" s="15"/>
      <c r="FS159" s="15"/>
      <c r="FT159" s="14"/>
      <c r="FU159" s="15"/>
      <c r="FV159" s="15"/>
      <c r="FW159" s="14"/>
      <c r="FX159" s="15"/>
      <c r="FY159" s="15"/>
      <c r="FZ159" s="14"/>
      <c r="GA159" s="14"/>
      <c r="GB159" s="14"/>
      <c r="GC159" s="15"/>
      <c r="GD159" s="15"/>
      <c r="GE159" s="14"/>
      <c r="GF159" s="15"/>
      <c r="GG159" s="15"/>
      <c r="GH159" s="14"/>
      <c r="GI159" s="15"/>
      <c r="GJ159" s="15"/>
      <c r="GK159" s="14"/>
      <c r="GL159" s="23"/>
      <c r="GM159" s="23"/>
      <c r="GN159" s="23"/>
      <c r="GO159" s="23"/>
      <c r="GP159" s="23"/>
      <c r="GQ159" s="17"/>
      <c r="GR159" s="14"/>
      <c r="GS159" s="14"/>
      <c r="GT159" s="14"/>
      <c r="GU159" s="15"/>
      <c r="GV159" s="15"/>
      <c r="GW159" s="14"/>
      <c r="GX159" s="15"/>
      <c r="GY159" s="15"/>
      <c r="GZ159" s="14"/>
      <c r="HA159" s="15"/>
      <c r="HB159" s="15"/>
      <c r="HC159" s="14"/>
      <c r="HD159" s="14"/>
      <c r="HE159" s="14"/>
      <c r="HF159" s="15"/>
      <c r="HG159" s="15"/>
      <c r="HH159" s="14"/>
      <c r="HI159" s="15"/>
      <c r="HJ159" s="15"/>
      <c r="HK159" s="14"/>
      <c r="HL159" s="15"/>
      <c r="HM159" s="15"/>
      <c r="HN159" s="14"/>
      <c r="HO159" s="14"/>
      <c r="HP159" s="14"/>
      <c r="HQ159" s="15"/>
      <c r="HR159" s="15"/>
      <c r="HS159" s="14"/>
      <c r="HT159" s="15"/>
      <c r="HU159" s="15"/>
      <c r="HV159" s="14"/>
      <c r="HW159" s="15"/>
      <c r="HX159" s="15"/>
      <c r="HY159" s="14"/>
      <c r="HZ159" s="14"/>
      <c r="IA159" s="14"/>
      <c r="IB159" s="15"/>
      <c r="IC159" s="15"/>
      <c r="ID159" s="14"/>
      <c r="IE159" s="15"/>
      <c r="IF159" s="15"/>
      <c r="IG159" s="14"/>
      <c r="IH159" s="15"/>
      <c r="II159" s="15"/>
      <c r="IJ159" s="14"/>
      <c r="IK159" s="23"/>
      <c r="IL159" s="23"/>
      <c r="IM159" s="23"/>
      <c r="IN159" s="23"/>
    </row>
    <row r="160" spans="1:248" s="20" customFormat="1" ht="58.5" customHeight="1">
      <c r="A160" s="275"/>
      <c r="B160" s="275"/>
      <c r="C160" s="277"/>
      <c r="D160" s="63" t="s">
        <v>28</v>
      </c>
      <c r="E160" s="225">
        <f>E166</f>
        <v>0</v>
      </c>
      <c r="F160" s="225">
        <f>F166</f>
        <v>0</v>
      </c>
      <c r="G160" s="220"/>
      <c r="H160" s="225"/>
      <c r="I160" s="225">
        <f>I166</f>
        <v>0</v>
      </c>
      <c r="J160" s="225">
        <f>J166</f>
        <v>0</v>
      </c>
      <c r="K160" s="220"/>
      <c r="L160" s="225">
        <f>L166</f>
        <v>0</v>
      </c>
      <c r="M160" s="225">
        <f>M166</f>
        <v>0</v>
      </c>
      <c r="N160" s="220"/>
      <c r="O160" s="225">
        <f>O166</f>
        <v>0</v>
      </c>
      <c r="P160" s="225">
        <f>P166</f>
        <v>0</v>
      </c>
      <c r="Q160" s="220"/>
      <c r="R160" s="225">
        <f>R166</f>
        <v>0</v>
      </c>
      <c r="S160" s="225">
        <f>S166</f>
        <v>0</v>
      </c>
      <c r="T160" s="220"/>
      <c r="U160" s="225">
        <f>U166</f>
        <v>0</v>
      </c>
      <c r="V160" s="225">
        <f>V166</f>
        <v>0</v>
      </c>
      <c r="W160" s="220"/>
      <c r="X160" s="225">
        <f>X166</f>
        <v>0</v>
      </c>
      <c r="Y160" s="225">
        <f>Y166</f>
        <v>0</v>
      </c>
      <c r="Z160" s="220"/>
      <c r="AA160" s="225">
        <f>AA166</f>
        <v>0</v>
      </c>
      <c r="AB160" s="225">
        <f>AB166</f>
        <v>0</v>
      </c>
      <c r="AC160" s="220"/>
      <c r="AD160" s="225">
        <f>AD166</f>
        <v>0</v>
      </c>
      <c r="AE160" s="225">
        <f>AE166</f>
        <v>0</v>
      </c>
      <c r="AF160" s="220"/>
      <c r="AG160" s="225">
        <f>AG166</f>
        <v>0</v>
      </c>
      <c r="AH160" s="225">
        <f>AH166</f>
        <v>0</v>
      </c>
      <c r="AI160" s="220"/>
      <c r="AJ160" s="225">
        <f>AJ166</f>
        <v>0</v>
      </c>
      <c r="AK160" s="225">
        <f>AK166</f>
        <v>0</v>
      </c>
      <c r="AL160" s="220"/>
      <c r="AM160" s="225">
        <f>AM166</f>
        <v>0</v>
      </c>
      <c r="AN160" s="225">
        <f>AN166</f>
        <v>0</v>
      </c>
      <c r="AO160" s="220"/>
      <c r="AP160" s="225">
        <f>AP166</f>
        <v>0</v>
      </c>
      <c r="AQ160" s="225">
        <f>AQ166</f>
        <v>0</v>
      </c>
      <c r="AR160" s="220"/>
      <c r="AS160" s="79"/>
      <c r="AT160" s="79"/>
      <c r="AU160" s="79"/>
    </row>
    <row r="161" spans="1:248" ht="93" customHeight="1">
      <c r="A161" s="317" t="s">
        <v>144</v>
      </c>
      <c r="B161" s="316" t="s">
        <v>71</v>
      </c>
      <c r="C161" s="276" t="s">
        <v>128</v>
      </c>
      <c r="D161" s="80" t="s">
        <v>17</v>
      </c>
      <c r="E161" s="224">
        <f t="shared" ref="E161:F163" si="26">I161+L161+O161+R161+U161+X161+AA161+AD161+AG161+AJ161+AM161+AP161</f>
        <v>399.7</v>
      </c>
      <c r="F161" s="224">
        <f t="shared" si="26"/>
        <v>163.6</v>
      </c>
      <c r="G161" s="224">
        <f>F161/E161*100</f>
        <v>40.930698023517635</v>
      </c>
      <c r="H161" s="226"/>
      <c r="I161" s="226">
        <f>I162+I163</f>
        <v>76.11</v>
      </c>
      <c r="J161" s="226">
        <f>J162+J163</f>
        <v>0</v>
      </c>
      <c r="K161" s="224">
        <f>J161/I161*100</f>
        <v>0</v>
      </c>
      <c r="L161" s="226">
        <f>L162+L163</f>
        <v>4.3339999999999996</v>
      </c>
      <c r="M161" s="226">
        <f>M162+M163</f>
        <v>76.11</v>
      </c>
      <c r="N161" s="224">
        <f>M161/L161*100</f>
        <v>1756.1144439317029</v>
      </c>
      <c r="O161" s="226">
        <f>O162+O163</f>
        <v>7.0209999999999999</v>
      </c>
      <c r="P161" s="226">
        <f>P162+P163</f>
        <v>4.3339999999999996</v>
      </c>
      <c r="Q161" s="224">
        <f>P161/O161*100</f>
        <v>61.729098419028631</v>
      </c>
      <c r="R161" s="226">
        <f>R162+R163</f>
        <v>39.445</v>
      </c>
      <c r="S161" s="226">
        <f>S162+S163</f>
        <v>46.466000000000001</v>
      </c>
      <c r="T161" s="224">
        <f>S161/R161*100</f>
        <v>117.79946761313221</v>
      </c>
      <c r="U161" s="226">
        <f>U162+U163</f>
        <v>26.048999999999999</v>
      </c>
      <c r="V161" s="226">
        <f>V162+V163</f>
        <v>0</v>
      </c>
      <c r="W161" s="224">
        <f>V161/U161*100</f>
        <v>0</v>
      </c>
      <c r="X161" s="226">
        <f>X162+X163</f>
        <v>10.641</v>
      </c>
      <c r="Y161" s="226">
        <f>Y162+Y163</f>
        <v>26.048999999999999</v>
      </c>
      <c r="Z161" s="224">
        <f>Y161/X161*100</f>
        <v>244.79842120101495</v>
      </c>
      <c r="AA161" s="226">
        <f>AA162+AA163</f>
        <v>0</v>
      </c>
      <c r="AB161" s="226">
        <f>AB162+AB163</f>
        <v>10.641</v>
      </c>
      <c r="AC161" s="224" t="e">
        <f>AB161/AA161*100</f>
        <v>#DIV/0!</v>
      </c>
      <c r="AD161" s="226">
        <f>AD162+AD163</f>
        <v>0</v>
      </c>
      <c r="AE161" s="226">
        <f>AE162+AE163</f>
        <v>0</v>
      </c>
      <c r="AF161" s="224" t="e">
        <f>AE161/AD161*100</f>
        <v>#DIV/0!</v>
      </c>
      <c r="AG161" s="226">
        <f>AG162+AG163</f>
        <v>0</v>
      </c>
      <c r="AH161" s="226">
        <f>AH162+AH163</f>
        <v>0</v>
      </c>
      <c r="AI161" s="224" t="e">
        <f>AH161/AG161*100</f>
        <v>#DIV/0!</v>
      </c>
      <c r="AJ161" s="226">
        <f>AJ162+AJ163</f>
        <v>0</v>
      </c>
      <c r="AK161" s="226">
        <f>AK162+AK163</f>
        <v>0</v>
      </c>
      <c r="AL161" s="224" t="e">
        <f>AK161/AJ161*100</f>
        <v>#DIV/0!</v>
      </c>
      <c r="AM161" s="226">
        <f>AM162+AM163</f>
        <v>0</v>
      </c>
      <c r="AN161" s="226">
        <f>AN162+AN163</f>
        <v>0</v>
      </c>
      <c r="AO161" s="224" t="e">
        <f>AN161/AM161*100</f>
        <v>#DIV/0!</v>
      </c>
      <c r="AP161" s="226">
        <f>AP162+AP163</f>
        <v>236.1</v>
      </c>
      <c r="AQ161" s="226">
        <f>AQ162+AQ163</f>
        <v>0</v>
      </c>
      <c r="AR161" s="224">
        <f>AQ161/AP161*100</f>
        <v>0</v>
      </c>
      <c r="AS161" s="83"/>
      <c r="AT161" s="83"/>
      <c r="AU161" s="83"/>
    </row>
    <row r="162" spans="1:248" ht="133.5" customHeight="1">
      <c r="A162" s="317"/>
      <c r="B162" s="317"/>
      <c r="C162" s="301"/>
      <c r="D162" s="63" t="s">
        <v>19</v>
      </c>
      <c r="E162" s="227">
        <f t="shared" si="26"/>
        <v>399.7</v>
      </c>
      <c r="F162" s="227">
        <f t="shared" si="26"/>
        <v>163.6</v>
      </c>
      <c r="G162" s="227"/>
      <c r="H162" s="227"/>
      <c r="I162" s="228">
        <v>76.11</v>
      </c>
      <c r="J162" s="228"/>
      <c r="K162" s="228"/>
      <c r="L162" s="220">
        <v>4.3339999999999996</v>
      </c>
      <c r="M162" s="220">
        <v>76.11</v>
      </c>
      <c r="N162" s="220"/>
      <c r="O162" s="228">
        <v>7.0209999999999999</v>
      </c>
      <c r="P162" s="228">
        <v>4.3339999999999996</v>
      </c>
      <c r="Q162" s="228"/>
      <c r="R162" s="220">
        <v>39.445</v>
      </c>
      <c r="S162" s="220">
        <v>46.466000000000001</v>
      </c>
      <c r="T162" s="220"/>
      <c r="U162" s="228">
        <v>26.048999999999999</v>
      </c>
      <c r="V162" s="228"/>
      <c r="W162" s="228"/>
      <c r="X162" s="220">
        <v>10.641</v>
      </c>
      <c r="Y162" s="220">
        <v>26.048999999999999</v>
      </c>
      <c r="Z162" s="220"/>
      <c r="AA162" s="228"/>
      <c r="AB162" s="101">
        <v>10.641</v>
      </c>
      <c r="AC162" s="65"/>
      <c r="AD162" s="87"/>
      <c r="AE162" s="87"/>
      <c r="AF162" s="67"/>
      <c r="AG162" s="86"/>
      <c r="AH162" s="86"/>
      <c r="AI162" s="65"/>
      <c r="AJ162" s="87"/>
      <c r="AK162" s="87"/>
      <c r="AL162" s="67"/>
      <c r="AM162" s="86"/>
      <c r="AN162" s="86"/>
      <c r="AO162" s="65"/>
      <c r="AP162" s="87">
        <v>236.1</v>
      </c>
      <c r="AQ162" s="87"/>
      <c r="AR162" s="67"/>
      <c r="AS162" s="55"/>
      <c r="AT162" s="96"/>
      <c r="AU162" s="55"/>
    </row>
    <row r="163" spans="1:248" ht="219" customHeight="1">
      <c r="A163" s="317"/>
      <c r="B163" s="328"/>
      <c r="C163" s="301"/>
      <c r="D163" s="63" t="s">
        <v>28</v>
      </c>
      <c r="E163" s="227">
        <f t="shared" si="26"/>
        <v>0</v>
      </c>
      <c r="F163" s="227">
        <f t="shared" si="26"/>
        <v>0</v>
      </c>
      <c r="G163" s="85"/>
      <c r="H163" s="84"/>
      <c r="I163" s="86"/>
      <c r="J163" s="86"/>
      <c r="K163" s="65"/>
      <c r="L163" s="87"/>
      <c r="M163" s="87"/>
      <c r="N163" s="67"/>
      <c r="O163" s="86"/>
      <c r="P163" s="86"/>
      <c r="Q163" s="65"/>
      <c r="R163" s="87"/>
      <c r="S163" s="87"/>
      <c r="T163" s="67"/>
      <c r="U163" s="86"/>
      <c r="V163" s="86"/>
      <c r="W163" s="65"/>
      <c r="X163" s="87"/>
      <c r="Y163" s="87"/>
      <c r="Z163" s="67"/>
      <c r="AA163" s="86"/>
      <c r="AB163" s="86"/>
      <c r="AC163" s="65"/>
      <c r="AD163" s="87"/>
      <c r="AE163" s="87"/>
      <c r="AF163" s="67"/>
      <c r="AG163" s="86"/>
      <c r="AH163" s="86"/>
      <c r="AI163" s="65"/>
      <c r="AJ163" s="87"/>
      <c r="AK163" s="87"/>
      <c r="AL163" s="67"/>
      <c r="AM163" s="86"/>
      <c r="AN163" s="86"/>
      <c r="AO163" s="65"/>
      <c r="AP163" s="87"/>
      <c r="AQ163" s="87"/>
      <c r="AR163" s="67"/>
      <c r="AS163" s="55"/>
      <c r="AT163" s="55"/>
      <c r="AU163" s="55"/>
    </row>
    <row r="164" spans="1:248" ht="44.25" customHeight="1">
      <c r="A164" s="280" t="s">
        <v>221</v>
      </c>
      <c r="B164" s="306"/>
      <c r="C164" s="307"/>
      <c r="D164" s="80" t="s">
        <v>17</v>
      </c>
      <c r="E164" s="97">
        <f>E165+E166</f>
        <v>399.7</v>
      </c>
      <c r="F164" s="97">
        <f>F165+F166</f>
        <v>163.6</v>
      </c>
      <c r="G164" s="82">
        <f>F164/E164*100</f>
        <v>40.930698023517635</v>
      </c>
      <c r="H164" s="81"/>
      <c r="I164" s="203">
        <f>I165+I166</f>
        <v>76.11</v>
      </c>
      <c r="J164" s="203">
        <f>J165+J166</f>
        <v>0</v>
      </c>
      <c r="K164" s="82">
        <f>J164/I164*100</f>
        <v>0</v>
      </c>
      <c r="L164" s="97">
        <f>L165+L166</f>
        <v>4.3339999999999996</v>
      </c>
      <c r="M164" s="203">
        <f>M165+M166</f>
        <v>76.11</v>
      </c>
      <c r="N164" s="82">
        <f>M164/L164*100</f>
        <v>1756.1144439317029</v>
      </c>
      <c r="O164" s="97">
        <f>O165+O166</f>
        <v>7.0209999999999999</v>
      </c>
      <c r="P164" s="97">
        <f>P165+P166</f>
        <v>4.3339999999999996</v>
      </c>
      <c r="Q164" s="82">
        <f>P164/O164*100</f>
        <v>61.729098419028631</v>
      </c>
      <c r="R164" s="97">
        <f>R165+R166</f>
        <v>39.445</v>
      </c>
      <c r="S164" s="97">
        <f>S165+S166</f>
        <v>46.466000000000001</v>
      </c>
      <c r="T164" s="82">
        <f>S164/R164*100</f>
        <v>117.79946761313221</v>
      </c>
      <c r="U164" s="203">
        <f>U165+U166</f>
        <v>26.048999999999999</v>
      </c>
      <c r="V164" s="203">
        <f>V165+V166</f>
        <v>0</v>
      </c>
      <c r="W164" s="82">
        <f>V164/U164*100</f>
        <v>0</v>
      </c>
      <c r="X164" s="203">
        <f>X165+X166</f>
        <v>10.641</v>
      </c>
      <c r="Y164" s="203">
        <f>Y165+Y166</f>
        <v>26.048999999999999</v>
      </c>
      <c r="Z164" s="82">
        <f>Y164/X164*100</f>
        <v>244.79842120101495</v>
      </c>
      <c r="AA164" s="203">
        <f>AA165+AA166</f>
        <v>0</v>
      </c>
      <c r="AB164" s="97">
        <f>AB165+AB166</f>
        <v>10.641</v>
      </c>
      <c r="AC164" s="82" t="e">
        <f>AB164/AA164*100</f>
        <v>#DIV/0!</v>
      </c>
      <c r="AD164" s="203">
        <f>AD165+AD166</f>
        <v>0</v>
      </c>
      <c r="AE164" s="203">
        <f>AE165+AE166</f>
        <v>0</v>
      </c>
      <c r="AF164" s="82" t="e">
        <f>AE164/AD164*100</f>
        <v>#DIV/0!</v>
      </c>
      <c r="AG164" s="203">
        <f>AG165+AG166</f>
        <v>0</v>
      </c>
      <c r="AH164" s="203">
        <f>AH165+AH166</f>
        <v>0</v>
      </c>
      <c r="AI164" s="82" t="e">
        <f>AH164/AG164*100</f>
        <v>#DIV/0!</v>
      </c>
      <c r="AJ164" s="203">
        <f>AJ165+AJ166</f>
        <v>0</v>
      </c>
      <c r="AK164" s="203">
        <f>AK165+AK166</f>
        <v>0</v>
      </c>
      <c r="AL164" s="82" t="e">
        <f>AK164/AJ164*100</f>
        <v>#DIV/0!</v>
      </c>
      <c r="AM164" s="203">
        <f>AM165+AM166</f>
        <v>0</v>
      </c>
      <c r="AN164" s="203">
        <f>AN165+AN166</f>
        <v>0</v>
      </c>
      <c r="AO164" s="82" t="e">
        <f>AN164/AM164*100</f>
        <v>#DIV/0!</v>
      </c>
      <c r="AP164" s="203">
        <f>AP165+AP166</f>
        <v>236.1</v>
      </c>
      <c r="AQ164" s="203">
        <f>AQ165+AQ166</f>
        <v>0</v>
      </c>
      <c r="AR164" s="82">
        <f>AQ164/AP164*100</f>
        <v>0</v>
      </c>
      <c r="AS164" s="55"/>
      <c r="AT164" s="55"/>
      <c r="AU164" s="55"/>
    </row>
    <row r="165" spans="1:248" ht="78.75" customHeight="1">
      <c r="A165" s="308"/>
      <c r="B165" s="309"/>
      <c r="C165" s="310"/>
      <c r="D165" s="63" t="s">
        <v>19</v>
      </c>
      <c r="E165" s="60">
        <f>E162</f>
        <v>399.7</v>
      </c>
      <c r="F165" s="60">
        <f>F162</f>
        <v>163.6</v>
      </c>
      <c r="G165" s="59"/>
      <c r="H165" s="60"/>
      <c r="I165" s="108">
        <f>I162</f>
        <v>76.11</v>
      </c>
      <c r="J165" s="108">
        <f>J162</f>
        <v>0</v>
      </c>
      <c r="K165" s="65"/>
      <c r="L165" s="62">
        <f>L162</f>
        <v>4.3339999999999996</v>
      </c>
      <c r="M165" s="104">
        <f>M162</f>
        <v>76.11</v>
      </c>
      <c r="N165" s="67"/>
      <c r="O165" s="61">
        <f>O162</f>
        <v>7.0209999999999999</v>
      </c>
      <c r="P165" s="61">
        <f>P162</f>
        <v>4.3339999999999996</v>
      </c>
      <c r="Q165" s="65"/>
      <c r="R165" s="62">
        <f>R162</f>
        <v>39.445</v>
      </c>
      <c r="S165" s="62">
        <f>S162</f>
        <v>46.466000000000001</v>
      </c>
      <c r="T165" s="67"/>
      <c r="U165" s="108">
        <f>U162</f>
        <v>26.048999999999999</v>
      </c>
      <c r="V165" s="108">
        <f>V162</f>
        <v>0</v>
      </c>
      <c r="W165" s="65"/>
      <c r="X165" s="104">
        <f>X162</f>
        <v>10.641</v>
      </c>
      <c r="Y165" s="104">
        <f>Y162</f>
        <v>26.048999999999999</v>
      </c>
      <c r="Z165" s="67"/>
      <c r="AA165" s="108">
        <f>AA162</f>
        <v>0</v>
      </c>
      <c r="AB165" s="61">
        <f>AB162</f>
        <v>10.641</v>
      </c>
      <c r="AC165" s="65"/>
      <c r="AD165" s="104">
        <f>AD162</f>
        <v>0</v>
      </c>
      <c r="AE165" s="104">
        <f>AE162</f>
        <v>0</v>
      </c>
      <c r="AF165" s="67"/>
      <c r="AG165" s="108">
        <f>AG162</f>
        <v>0</v>
      </c>
      <c r="AH165" s="108">
        <f>AH162</f>
        <v>0</v>
      </c>
      <c r="AI165" s="65"/>
      <c r="AJ165" s="104">
        <f>AJ162</f>
        <v>0</v>
      </c>
      <c r="AK165" s="104">
        <f>AK162</f>
        <v>0</v>
      </c>
      <c r="AL165" s="67"/>
      <c r="AM165" s="108">
        <f>AM162</f>
        <v>0</v>
      </c>
      <c r="AN165" s="108">
        <f>AN162</f>
        <v>0</v>
      </c>
      <c r="AO165" s="65"/>
      <c r="AP165" s="104">
        <f>AP162</f>
        <v>236.1</v>
      </c>
      <c r="AQ165" s="104">
        <f>AQ162</f>
        <v>0</v>
      </c>
      <c r="AR165" s="67"/>
      <c r="AS165" s="55"/>
      <c r="AT165" s="55"/>
      <c r="AU165" s="55"/>
    </row>
    <row r="166" spans="1:248" ht="64.8">
      <c r="A166" s="308"/>
      <c r="B166" s="309"/>
      <c r="C166" s="310"/>
      <c r="D166" s="63" t="s">
        <v>28</v>
      </c>
      <c r="E166" s="60">
        <f>E163</f>
        <v>0</v>
      </c>
      <c r="F166" s="60">
        <f>F163</f>
        <v>0</v>
      </c>
      <c r="G166" s="59"/>
      <c r="H166" s="98"/>
      <c r="I166" s="61">
        <f>I163</f>
        <v>0</v>
      </c>
      <c r="J166" s="61">
        <f>J163</f>
        <v>0</v>
      </c>
      <c r="K166" s="65"/>
      <c r="L166" s="62">
        <f>L163</f>
        <v>0</v>
      </c>
      <c r="M166" s="62">
        <f>M163</f>
        <v>0</v>
      </c>
      <c r="N166" s="67"/>
      <c r="O166" s="61">
        <f>O163</f>
        <v>0</v>
      </c>
      <c r="P166" s="61">
        <f>P163</f>
        <v>0</v>
      </c>
      <c r="Q166" s="65"/>
      <c r="R166" s="62">
        <f>R163</f>
        <v>0</v>
      </c>
      <c r="S166" s="62">
        <f>S163</f>
        <v>0</v>
      </c>
      <c r="T166" s="67"/>
      <c r="U166" s="61">
        <f>U163</f>
        <v>0</v>
      </c>
      <c r="V166" s="61">
        <f>V163</f>
        <v>0</v>
      </c>
      <c r="W166" s="65"/>
      <c r="X166" s="62">
        <f>X163</f>
        <v>0</v>
      </c>
      <c r="Y166" s="62">
        <f>Y163</f>
        <v>0</v>
      </c>
      <c r="Z166" s="67"/>
      <c r="AA166" s="61">
        <f>AA163</f>
        <v>0</v>
      </c>
      <c r="AB166" s="61">
        <f>AB163</f>
        <v>0</v>
      </c>
      <c r="AC166" s="65"/>
      <c r="AD166" s="62">
        <f>AD163</f>
        <v>0</v>
      </c>
      <c r="AE166" s="62">
        <f>AE163</f>
        <v>0</v>
      </c>
      <c r="AF166" s="67"/>
      <c r="AG166" s="61">
        <f>AG163</f>
        <v>0</v>
      </c>
      <c r="AH166" s="61">
        <f>AH163</f>
        <v>0</v>
      </c>
      <c r="AI166" s="65"/>
      <c r="AJ166" s="62">
        <f>AJ163</f>
        <v>0</v>
      </c>
      <c r="AK166" s="62">
        <f>AK163</f>
        <v>0</v>
      </c>
      <c r="AL166" s="67"/>
      <c r="AM166" s="61">
        <f>AM163</f>
        <v>0</v>
      </c>
      <c r="AN166" s="61">
        <f>AN163</f>
        <v>0</v>
      </c>
      <c r="AO166" s="65"/>
      <c r="AP166" s="62">
        <f>AP163</f>
        <v>0</v>
      </c>
      <c r="AQ166" s="62">
        <f>AQ163</f>
        <v>0</v>
      </c>
      <c r="AR166" s="67"/>
      <c r="AS166" s="55"/>
      <c r="AT166" s="55"/>
      <c r="AU166" s="55"/>
    </row>
    <row r="167" spans="1:248" s="20" customFormat="1" ht="45" customHeight="1">
      <c r="A167" s="274" t="s">
        <v>223</v>
      </c>
      <c r="B167" s="274" t="s">
        <v>224</v>
      </c>
      <c r="C167" s="276" t="s">
        <v>128</v>
      </c>
      <c r="D167" s="80" t="s">
        <v>17</v>
      </c>
      <c r="E167" s="198">
        <f>E168+E169+E170</f>
        <v>17299.519</v>
      </c>
      <c r="F167" s="198">
        <f>F168+F169+F170</f>
        <v>15923.5</v>
      </c>
      <c r="G167" s="82">
        <f>F167/E167*100</f>
        <v>92.045911796738395</v>
      </c>
      <c r="H167" s="198"/>
      <c r="I167" s="198">
        <f t="shared" ref="I167:J167" si="27">I168+I169+I170</f>
        <v>0</v>
      </c>
      <c r="J167" s="198">
        <f t="shared" si="27"/>
        <v>0</v>
      </c>
      <c r="K167" s="82" t="e">
        <f t="shared" ref="K167" si="28">J167/I167*100</f>
        <v>#DIV/0!</v>
      </c>
      <c r="L167" s="198">
        <f t="shared" ref="L167:M167" si="29">L168+L169+L170</f>
        <v>0</v>
      </c>
      <c r="M167" s="198">
        <f t="shared" si="29"/>
        <v>0</v>
      </c>
      <c r="N167" s="82" t="e">
        <f t="shared" ref="N167" si="30">M167/L167*100</f>
        <v>#DIV/0!</v>
      </c>
      <c r="O167" s="198">
        <f t="shared" ref="O167:P167" si="31">O168+O169+O170</f>
        <v>3000</v>
      </c>
      <c r="P167" s="198">
        <f t="shared" si="31"/>
        <v>3000</v>
      </c>
      <c r="Q167" s="82">
        <f t="shared" ref="Q167" si="32">P167/O167*100</f>
        <v>100</v>
      </c>
      <c r="R167" s="198">
        <f t="shared" ref="R167:S167" si="33">R168+R169+R170</f>
        <v>0</v>
      </c>
      <c r="S167" s="198">
        <f t="shared" si="33"/>
        <v>0</v>
      </c>
      <c r="T167" s="82" t="e">
        <f t="shared" ref="T167" si="34">S167/R167*100</f>
        <v>#DIV/0!</v>
      </c>
      <c r="U167" s="198">
        <f t="shared" ref="U167:V167" si="35">U168+U169+U170</f>
        <v>0</v>
      </c>
      <c r="V167" s="198">
        <f t="shared" si="35"/>
        <v>0</v>
      </c>
      <c r="W167" s="82" t="e">
        <f t="shared" ref="W167" si="36">V167/U167*100</f>
        <v>#DIV/0!</v>
      </c>
      <c r="X167" s="201">
        <f>X168+X169+X170</f>
        <v>7516.25</v>
      </c>
      <c r="Y167" s="198">
        <f t="shared" ref="Y167" si="37">Y168+Y169+Y170</f>
        <v>6800</v>
      </c>
      <c r="Z167" s="82">
        <f t="shared" ref="Z167" si="38">Y167/X167*100</f>
        <v>90.470646931648091</v>
      </c>
      <c r="AA167" s="197">
        <f t="shared" ref="AA167:AB167" si="39">AA168+AA169+AA170</f>
        <v>716.25</v>
      </c>
      <c r="AB167" s="198">
        <f t="shared" si="39"/>
        <v>0</v>
      </c>
      <c r="AC167" s="82">
        <f t="shared" ref="AC167" si="40">AB167/AA167*100</f>
        <v>0</v>
      </c>
      <c r="AD167" s="198">
        <f t="shared" ref="AD167:AE167" si="41">AD168+AD169+AD170</f>
        <v>0</v>
      </c>
      <c r="AE167" s="197">
        <f t="shared" si="41"/>
        <v>3907.25</v>
      </c>
      <c r="AF167" s="82" t="e">
        <f t="shared" ref="AF167" si="42">AE167/AD167*100</f>
        <v>#DIV/0!</v>
      </c>
      <c r="AG167" s="198">
        <f t="shared" ref="AG167:AH167" si="43">AG168+AG169+AG170</f>
        <v>3191</v>
      </c>
      <c r="AH167" s="198">
        <f t="shared" si="43"/>
        <v>0</v>
      </c>
      <c r="AI167" s="82">
        <f t="shared" ref="AI167" si="44">AH167/AG167*100</f>
        <v>0</v>
      </c>
      <c r="AJ167" s="198">
        <f t="shared" ref="AJ167:AK167" si="45">AJ168+AJ169+AJ170</f>
        <v>1376.019</v>
      </c>
      <c r="AK167" s="198">
        <f t="shared" si="45"/>
        <v>0</v>
      </c>
      <c r="AL167" s="82">
        <f t="shared" ref="AL167" si="46">AK167/AJ167*100</f>
        <v>0</v>
      </c>
      <c r="AM167" s="198">
        <f t="shared" ref="AM167:AN167" si="47">AM168+AM169+AM170</f>
        <v>0</v>
      </c>
      <c r="AN167" s="198">
        <f t="shared" si="47"/>
        <v>2216.25</v>
      </c>
      <c r="AO167" s="82" t="e">
        <f t="shared" ref="AO167" si="48">AN167/AM167*100</f>
        <v>#DIV/0!</v>
      </c>
      <c r="AP167" s="198">
        <f t="shared" ref="AP167:AQ167" si="49">AP168+AP169+AP170</f>
        <v>1500</v>
      </c>
      <c r="AQ167" s="198">
        <f t="shared" si="49"/>
        <v>0</v>
      </c>
      <c r="AR167" s="82">
        <f t="shared" ref="AR167" si="50">AQ167/AP167*100</f>
        <v>0</v>
      </c>
      <c r="AS167" s="79"/>
      <c r="AT167" s="79"/>
      <c r="AU167" s="79"/>
      <c r="AV167" s="11"/>
      <c r="AW167" s="11"/>
      <c r="AX167" s="10"/>
      <c r="AY167" s="10"/>
      <c r="AZ167" s="11"/>
      <c r="BA167" s="10"/>
      <c r="BB167" s="10"/>
      <c r="BC167" s="11"/>
      <c r="BD167" s="10"/>
      <c r="BE167" s="10"/>
      <c r="BF167" s="11"/>
      <c r="BG167" s="11"/>
      <c r="BH167" s="11"/>
      <c r="BI167" s="10"/>
      <c r="BJ167" s="10"/>
      <c r="BK167" s="11"/>
      <c r="BL167" s="10"/>
      <c r="BM167" s="10"/>
      <c r="BN167" s="11"/>
      <c r="BO167" s="10"/>
      <c r="BP167" s="10"/>
      <c r="BQ167" s="11"/>
      <c r="BR167" s="11"/>
      <c r="BS167" s="11"/>
      <c r="BT167" s="10"/>
      <c r="BU167" s="10"/>
      <c r="BV167" s="11"/>
      <c r="BW167" s="10"/>
      <c r="BX167" s="10"/>
      <c r="BY167" s="11"/>
      <c r="BZ167" s="10"/>
      <c r="CA167" s="10"/>
      <c r="CB167" s="11"/>
      <c r="CC167" s="11"/>
      <c r="CD167" s="11"/>
      <c r="CE167" s="10"/>
      <c r="CF167" s="10"/>
      <c r="CG167" s="11"/>
      <c r="CH167" s="10"/>
      <c r="CI167" s="10"/>
      <c r="CJ167" s="11"/>
      <c r="CK167" s="10"/>
      <c r="CL167" s="10"/>
      <c r="CM167" s="11"/>
      <c r="CN167" s="12"/>
      <c r="CO167" s="12"/>
      <c r="CP167" s="12"/>
      <c r="CQ167" s="12"/>
      <c r="CR167" s="12"/>
      <c r="CS167" s="13"/>
      <c r="CT167" s="11"/>
      <c r="CU167" s="11"/>
      <c r="CV167" s="11"/>
      <c r="CW167" s="10"/>
      <c r="CX167" s="10"/>
      <c r="CY167" s="11"/>
      <c r="CZ167" s="10"/>
      <c r="DA167" s="10"/>
      <c r="DB167" s="11"/>
      <c r="DC167" s="10"/>
      <c r="DD167" s="10"/>
      <c r="DE167" s="11"/>
      <c r="DF167" s="14"/>
      <c r="DG167" s="14"/>
      <c r="DH167" s="15"/>
      <c r="DI167" s="15"/>
      <c r="DJ167" s="14"/>
      <c r="DK167" s="15"/>
      <c r="DL167" s="15"/>
      <c r="DM167" s="14"/>
      <c r="DN167" s="15"/>
      <c r="DO167" s="15"/>
      <c r="DP167" s="14"/>
      <c r="DQ167" s="14"/>
      <c r="DR167" s="14"/>
      <c r="DS167" s="15"/>
      <c r="DT167" s="15"/>
      <c r="DU167" s="14"/>
      <c r="DV167" s="15"/>
      <c r="DW167" s="15"/>
      <c r="DX167" s="14"/>
      <c r="DY167" s="15"/>
      <c r="DZ167" s="15"/>
      <c r="EA167" s="14"/>
      <c r="EB167" s="14"/>
      <c r="EC167" s="14"/>
      <c r="ED167" s="15"/>
      <c r="EE167" s="15"/>
      <c r="EF167" s="14"/>
      <c r="EG167" s="15"/>
      <c r="EH167" s="15"/>
      <c r="EI167" s="14"/>
      <c r="EJ167" s="15"/>
      <c r="EK167" s="15"/>
      <c r="EL167" s="14"/>
      <c r="EM167" s="23"/>
      <c r="EN167" s="23"/>
      <c r="EO167" s="23"/>
      <c r="EP167" s="23"/>
      <c r="EQ167" s="23"/>
      <c r="ER167" s="17"/>
      <c r="ES167" s="14"/>
      <c r="ET167" s="14"/>
      <c r="EU167" s="14"/>
      <c r="EV167" s="15"/>
      <c r="EW167" s="15"/>
      <c r="EX167" s="14"/>
      <c r="EY167" s="15"/>
      <c r="EZ167" s="15"/>
      <c r="FA167" s="14"/>
      <c r="FB167" s="15"/>
      <c r="FC167" s="15"/>
      <c r="FD167" s="14"/>
      <c r="FE167" s="14"/>
      <c r="FF167" s="14"/>
      <c r="FG167" s="15"/>
      <c r="FH167" s="15"/>
      <c r="FI167" s="14"/>
      <c r="FJ167" s="15"/>
      <c r="FK167" s="15"/>
      <c r="FL167" s="14"/>
      <c r="FM167" s="15"/>
      <c r="FN167" s="15"/>
      <c r="FO167" s="14"/>
      <c r="FP167" s="14"/>
      <c r="FQ167" s="14"/>
      <c r="FR167" s="15"/>
      <c r="FS167" s="15"/>
      <c r="FT167" s="14"/>
      <c r="FU167" s="15"/>
      <c r="FV167" s="15"/>
      <c r="FW167" s="14"/>
      <c r="FX167" s="15"/>
      <c r="FY167" s="15"/>
      <c r="FZ167" s="14"/>
      <c r="GA167" s="14"/>
      <c r="GB167" s="14"/>
      <c r="GC167" s="15"/>
      <c r="GD167" s="15"/>
      <c r="GE167" s="14"/>
      <c r="GF167" s="15"/>
      <c r="GG167" s="15"/>
      <c r="GH167" s="14"/>
      <c r="GI167" s="15"/>
      <c r="GJ167" s="15"/>
      <c r="GK167" s="14"/>
      <c r="GL167" s="23"/>
      <c r="GM167" s="23"/>
      <c r="GN167" s="23"/>
      <c r="GO167" s="23"/>
      <c r="GP167" s="23"/>
      <c r="GQ167" s="17"/>
      <c r="GR167" s="14"/>
      <c r="GS167" s="14"/>
      <c r="GT167" s="14"/>
      <c r="GU167" s="15"/>
      <c r="GV167" s="15"/>
      <c r="GW167" s="14"/>
      <c r="GX167" s="15"/>
      <c r="GY167" s="15"/>
      <c r="GZ167" s="14"/>
      <c r="HA167" s="15"/>
      <c r="HB167" s="15"/>
      <c r="HC167" s="14"/>
      <c r="HD167" s="14"/>
      <c r="HE167" s="14"/>
      <c r="HF167" s="15"/>
      <c r="HG167" s="15"/>
      <c r="HH167" s="14"/>
      <c r="HI167" s="15"/>
      <c r="HJ167" s="15"/>
      <c r="HK167" s="14"/>
      <c r="HL167" s="15"/>
      <c r="HM167" s="15"/>
      <c r="HN167" s="14"/>
      <c r="HO167" s="14"/>
      <c r="HP167" s="14"/>
      <c r="HQ167" s="15"/>
      <c r="HR167" s="15"/>
      <c r="HS167" s="14"/>
      <c r="HT167" s="15"/>
      <c r="HU167" s="15"/>
      <c r="HV167" s="14"/>
      <c r="HW167" s="15"/>
      <c r="HX167" s="15"/>
      <c r="HY167" s="14"/>
      <c r="HZ167" s="14"/>
      <c r="IA167" s="14"/>
      <c r="IB167" s="15"/>
      <c r="IC167" s="15"/>
      <c r="ID167" s="14"/>
      <c r="IE167" s="15"/>
      <c r="IF167" s="15"/>
      <c r="IG167" s="14"/>
      <c r="IH167" s="15"/>
      <c r="II167" s="15"/>
      <c r="IJ167" s="14"/>
      <c r="IK167" s="23"/>
      <c r="IL167" s="23"/>
      <c r="IM167" s="23"/>
      <c r="IN167" s="23"/>
    </row>
    <row r="168" spans="1:248" s="20" customFormat="1" ht="73.5" customHeight="1">
      <c r="A168" s="302"/>
      <c r="B168" s="302"/>
      <c r="C168" s="301"/>
      <c r="D168" s="63" t="s">
        <v>19</v>
      </c>
      <c r="E168" s="199">
        <f t="shared" ref="E168:F170" si="51">E179</f>
        <v>1566.019</v>
      </c>
      <c r="F168" s="199">
        <f>F179</f>
        <v>190</v>
      </c>
      <c r="G168" s="67"/>
      <c r="H168" s="199"/>
      <c r="I168" s="199">
        <f t="shared" ref="I168:J168" si="52">I179</f>
        <v>0</v>
      </c>
      <c r="J168" s="199">
        <f t="shared" si="52"/>
        <v>0</v>
      </c>
      <c r="K168" s="67"/>
      <c r="L168" s="199">
        <f t="shared" ref="L168:M168" si="53">L179</f>
        <v>0</v>
      </c>
      <c r="M168" s="199">
        <f t="shared" si="53"/>
        <v>0</v>
      </c>
      <c r="N168" s="67"/>
      <c r="O168" s="199">
        <f t="shared" ref="O168:P168" si="54">O179</f>
        <v>0</v>
      </c>
      <c r="P168" s="199">
        <f t="shared" si="54"/>
        <v>0</v>
      </c>
      <c r="Q168" s="67"/>
      <c r="R168" s="199">
        <f t="shared" ref="R168:S168" si="55">R179</f>
        <v>0</v>
      </c>
      <c r="S168" s="199">
        <f t="shared" si="55"/>
        <v>0</v>
      </c>
      <c r="T168" s="67"/>
      <c r="U168" s="199">
        <f t="shared" ref="U168:V168" si="56">U179</f>
        <v>0</v>
      </c>
      <c r="V168" s="199">
        <f t="shared" si="56"/>
        <v>0</v>
      </c>
      <c r="W168" s="67"/>
      <c r="X168" s="199">
        <f>X179</f>
        <v>95</v>
      </c>
      <c r="Y168" s="199">
        <f>Y179</f>
        <v>0</v>
      </c>
      <c r="Z168" s="67"/>
      <c r="AA168" s="199">
        <f t="shared" ref="AA168:AB168" si="57">AA179</f>
        <v>95</v>
      </c>
      <c r="AB168" s="199">
        <f t="shared" si="57"/>
        <v>0</v>
      </c>
      <c r="AC168" s="67"/>
      <c r="AD168" s="199">
        <f t="shared" ref="AD168:AE168" si="58">AD179</f>
        <v>0</v>
      </c>
      <c r="AE168" s="200">
        <f t="shared" si="58"/>
        <v>95</v>
      </c>
      <c r="AF168" s="67"/>
      <c r="AG168" s="199">
        <f t="shared" ref="AG168:AH168" si="59">AG179</f>
        <v>0</v>
      </c>
      <c r="AH168" s="199">
        <f t="shared" si="59"/>
        <v>0</v>
      </c>
      <c r="AI168" s="67"/>
      <c r="AJ168" s="199">
        <f t="shared" ref="AJ168:AK168" si="60">AJ179</f>
        <v>1376.019</v>
      </c>
      <c r="AK168" s="199">
        <f t="shared" si="60"/>
        <v>0</v>
      </c>
      <c r="AL168" s="67"/>
      <c r="AM168" s="199">
        <f t="shared" ref="AM168" si="61">AM179</f>
        <v>0</v>
      </c>
      <c r="AN168" s="199">
        <f>AN179</f>
        <v>95</v>
      </c>
      <c r="AO168" s="67"/>
      <c r="AP168" s="199">
        <f t="shared" ref="AP168:AQ168" si="62">AP179</f>
        <v>0</v>
      </c>
      <c r="AQ168" s="199">
        <f t="shared" si="62"/>
        <v>0</v>
      </c>
      <c r="AR168" s="67"/>
      <c r="AS168" s="79"/>
      <c r="AT168" s="79"/>
      <c r="AU168" s="79"/>
      <c r="AV168" s="14"/>
      <c r="AW168" s="14"/>
      <c r="AX168" s="15"/>
      <c r="AY168" s="15"/>
      <c r="AZ168" s="14"/>
      <c r="BA168" s="15"/>
      <c r="BB168" s="15"/>
      <c r="BC168" s="14"/>
      <c r="BD168" s="15"/>
      <c r="BE168" s="15"/>
      <c r="BF168" s="14"/>
      <c r="BG168" s="14"/>
      <c r="BH168" s="14"/>
      <c r="BI168" s="15"/>
      <c r="BJ168" s="15"/>
      <c r="BK168" s="14"/>
      <c r="BL168" s="15"/>
      <c r="BM168" s="15"/>
      <c r="BN168" s="14"/>
      <c r="BO168" s="15"/>
      <c r="BP168" s="15"/>
      <c r="BQ168" s="14"/>
      <c r="BR168" s="14"/>
      <c r="BS168" s="14"/>
      <c r="BT168" s="15"/>
      <c r="BU168" s="15"/>
      <c r="BV168" s="14"/>
      <c r="BW168" s="15"/>
      <c r="BX168" s="15"/>
      <c r="BY168" s="14"/>
      <c r="BZ168" s="15"/>
      <c r="CA168" s="15"/>
      <c r="CB168" s="14"/>
      <c r="CC168" s="14"/>
      <c r="CD168" s="14"/>
      <c r="CE168" s="15"/>
      <c r="CF168" s="15"/>
      <c r="CG168" s="14"/>
      <c r="CH168" s="15"/>
      <c r="CI168" s="15"/>
      <c r="CJ168" s="14"/>
      <c r="CK168" s="15"/>
      <c r="CL168" s="15"/>
      <c r="CM168" s="14"/>
      <c r="CN168" s="23"/>
      <c r="CO168" s="23"/>
      <c r="CP168" s="23"/>
      <c r="CQ168" s="23"/>
      <c r="CR168" s="23"/>
      <c r="CS168" s="17"/>
      <c r="CT168" s="14"/>
      <c r="CU168" s="14"/>
      <c r="CV168" s="14"/>
      <c r="CW168" s="15"/>
      <c r="CX168" s="15"/>
      <c r="CY168" s="14"/>
      <c r="CZ168" s="15"/>
      <c r="DA168" s="15"/>
      <c r="DB168" s="14"/>
      <c r="DC168" s="15"/>
      <c r="DD168" s="15"/>
      <c r="DE168" s="14"/>
      <c r="DF168" s="14"/>
      <c r="DG168" s="14"/>
      <c r="DH168" s="15"/>
      <c r="DI168" s="15"/>
      <c r="DJ168" s="14"/>
      <c r="DK168" s="15"/>
      <c r="DL168" s="15"/>
      <c r="DM168" s="14"/>
      <c r="DN168" s="15"/>
      <c r="DO168" s="15"/>
      <c r="DP168" s="14"/>
      <c r="DQ168" s="14"/>
      <c r="DR168" s="14"/>
      <c r="DS168" s="15"/>
      <c r="DT168" s="15"/>
      <c r="DU168" s="14"/>
      <c r="DV168" s="15"/>
      <c r="DW168" s="15"/>
      <c r="DX168" s="14"/>
      <c r="DY168" s="15"/>
      <c r="DZ168" s="15"/>
      <c r="EA168" s="14"/>
      <c r="EB168" s="14"/>
      <c r="EC168" s="14"/>
      <c r="ED168" s="15"/>
      <c r="EE168" s="15"/>
      <c r="EF168" s="14"/>
      <c r="EG168" s="15"/>
      <c r="EH168" s="15"/>
      <c r="EI168" s="14"/>
      <c r="EJ168" s="15"/>
      <c r="EK168" s="15"/>
      <c r="EL168" s="14"/>
      <c r="EM168" s="23"/>
      <c r="EN168" s="23"/>
      <c r="EO168" s="23"/>
      <c r="EP168" s="23"/>
      <c r="EQ168" s="23"/>
      <c r="ER168" s="17"/>
      <c r="ES168" s="14"/>
      <c r="ET168" s="14"/>
      <c r="EU168" s="14"/>
      <c r="EV168" s="15"/>
      <c r="EW168" s="15"/>
      <c r="EX168" s="14"/>
      <c r="EY168" s="15"/>
      <c r="EZ168" s="15"/>
      <c r="FA168" s="14"/>
      <c r="FB168" s="15"/>
      <c r="FC168" s="15"/>
      <c r="FD168" s="14"/>
      <c r="FE168" s="14"/>
      <c r="FF168" s="14"/>
      <c r="FG168" s="15"/>
      <c r="FH168" s="15"/>
      <c r="FI168" s="14"/>
      <c r="FJ168" s="15"/>
      <c r="FK168" s="15"/>
      <c r="FL168" s="14"/>
      <c r="FM168" s="15"/>
      <c r="FN168" s="15"/>
      <c r="FO168" s="14"/>
      <c r="FP168" s="14"/>
      <c r="FQ168" s="14"/>
      <c r="FR168" s="15"/>
      <c r="FS168" s="15"/>
      <c r="FT168" s="14"/>
      <c r="FU168" s="15"/>
      <c r="FV168" s="15"/>
      <c r="FW168" s="14"/>
      <c r="FX168" s="15"/>
      <c r="FY168" s="15"/>
      <c r="FZ168" s="14"/>
      <c r="GA168" s="14"/>
      <c r="GB168" s="14"/>
      <c r="GC168" s="15"/>
      <c r="GD168" s="15"/>
      <c r="GE168" s="14"/>
      <c r="GF168" s="15"/>
      <c r="GG168" s="15"/>
      <c r="GH168" s="14"/>
      <c r="GI168" s="15"/>
      <c r="GJ168" s="15"/>
      <c r="GK168" s="14"/>
      <c r="GL168" s="23"/>
      <c r="GM168" s="23"/>
      <c r="GN168" s="23"/>
      <c r="GO168" s="23"/>
      <c r="GP168" s="23"/>
      <c r="GQ168" s="17"/>
      <c r="GR168" s="14"/>
      <c r="GS168" s="14"/>
      <c r="GT168" s="14"/>
      <c r="GU168" s="15"/>
      <c r="GV168" s="15"/>
      <c r="GW168" s="14"/>
      <c r="GX168" s="15"/>
      <c r="GY168" s="15"/>
      <c r="GZ168" s="14"/>
      <c r="HA168" s="15"/>
      <c r="HB168" s="15"/>
      <c r="HC168" s="14"/>
      <c r="HD168" s="14"/>
      <c r="HE168" s="14"/>
      <c r="HF168" s="15"/>
      <c r="HG168" s="15"/>
      <c r="HH168" s="14"/>
      <c r="HI168" s="15"/>
      <c r="HJ168" s="15"/>
      <c r="HK168" s="14"/>
      <c r="HL168" s="15"/>
      <c r="HM168" s="15"/>
      <c r="HN168" s="14"/>
      <c r="HO168" s="14"/>
      <c r="HP168" s="14"/>
      <c r="HQ168" s="15"/>
      <c r="HR168" s="15"/>
      <c r="HS168" s="14"/>
      <c r="HT168" s="15"/>
      <c r="HU168" s="15"/>
      <c r="HV168" s="14"/>
      <c r="HW168" s="15"/>
      <c r="HX168" s="15"/>
      <c r="HY168" s="14"/>
      <c r="HZ168" s="14"/>
      <c r="IA168" s="14"/>
      <c r="IB168" s="15"/>
      <c r="IC168" s="15"/>
      <c r="ID168" s="14"/>
      <c r="IE168" s="15"/>
      <c r="IF168" s="15"/>
      <c r="IG168" s="14"/>
      <c r="IH168" s="15"/>
      <c r="II168" s="15"/>
      <c r="IJ168" s="14"/>
      <c r="IK168" s="23"/>
      <c r="IL168" s="23"/>
      <c r="IM168" s="23"/>
      <c r="IN168" s="23"/>
    </row>
    <row r="169" spans="1:248" s="20" customFormat="1" ht="60.75" customHeight="1">
      <c r="A169" s="302"/>
      <c r="B169" s="302"/>
      <c r="C169" s="301"/>
      <c r="D169" s="63" t="s">
        <v>28</v>
      </c>
      <c r="E169" s="199">
        <f t="shared" si="51"/>
        <v>15291</v>
      </c>
      <c r="F169" s="199">
        <f t="shared" si="51"/>
        <v>15291</v>
      </c>
      <c r="G169" s="67"/>
      <c r="H169" s="199"/>
      <c r="I169" s="199">
        <f t="shared" ref="I169:J169" si="63">I180</f>
        <v>0</v>
      </c>
      <c r="J169" s="199">
        <f t="shared" si="63"/>
        <v>0</v>
      </c>
      <c r="K169" s="67"/>
      <c r="L169" s="199">
        <f t="shared" ref="L169:M169" si="64">L180</f>
        <v>0</v>
      </c>
      <c r="M169" s="199">
        <f t="shared" si="64"/>
        <v>0</v>
      </c>
      <c r="N169" s="67"/>
      <c r="O169" s="199">
        <f t="shared" ref="O169:P169" si="65">O180</f>
        <v>3000</v>
      </c>
      <c r="P169" s="199">
        <f t="shared" si="65"/>
        <v>3000</v>
      </c>
      <c r="Q169" s="67"/>
      <c r="R169" s="199">
        <f t="shared" ref="R169:S169" si="66">R180</f>
        <v>0</v>
      </c>
      <c r="S169" s="199">
        <f t="shared" si="66"/>
        <v>0</v>
      </c>
      <c r="T169" s="67"/>
      <c r="U169" s="199">
        <f t="shared" ref="U169:V169" si="67">U180</f>
        <v>0</v>
      </c>
      <c r="V169" s="199">
        <f t="shared" si="67"/>
        <v>0</v>
      </c>
      <c r="W169" s="67"/>
      <c r="X169" s="199">
        <f t="shared" ref="X169:Y169" si="68">X180</f>
        <v>7200</v>
      </c>
      <c r="Y169" s="199">
        <f t="shared" si="68"/>
        <v>6800</v>
      </c>
      <c r="Z169" s="67"/>
      <c r="AA169" s="199">
        <f t="shared" ref="AA169:AB169" si="69">AA180</f>
        <v>400</v>
      </c>
      <c r="AB169" s="199">
        <f t="shared" si="69"/>
        <v>0</v>
      </c>
      <c r="AC169" s="67"/>
      <c r="AD169" s="199">
        <f t="shared" ref="AD169:AE169" si="70">AD180</f>
        <v>0</v>
      </c>
      <c r="AE169" s="200">
        <f t="shared" si="70"/>
        <v>3591</v>
      </c>
      <c r="AF169" s="67"/>
      <c r="AG169" s="199">
        <f t="shared" ref="AG169:AH169" si="71">AG180</f>
        <v>3191</v>
      </c>
      <c r="AH169" s="199">
        <f t="shared" si="71"/>
        <v>0</v>
      </c>
      <c r="AI169" s="67"/>
      <c r="AJ169" s="199">
        <f t="shared" ref="AJ169:AK169" si="72">AJ180</f>
        <v>0</v>
      </c>
      <c r="AK169" s="199">
        <f t="shared" si="72"/>
        <v>0</v>
      </c>
      <c r="AL169" s="67"/>
      <c r="AM169" s="199">
        <f t="shared" ref="AM169:AN169" si="73">AM180</f>
        <v>0</v>
      </c>
      <c r="AN169" s="199">
        <f t="shared" si="73"/>
        <v>1900</v>
      </c>
      <c r="AO169" s="67"/>
      <c r="AP169" s="199">
        <f t="shared" ref="AP169:AQ169" si="74">AP180</f>
        <v>1500</v>
      </c>
      <c r="AQ169" s="199">
        <f t="shared" si="74"/>
        <v>0</v>
      </c>
      <c r="AR169" s="67"/>
      <c r="AS169" s="79"/>
      <c r="AT169" s="79"/>
      <c r="AU169" s="79"/>
    </row>
    <row r="170" spans="1:248" s="20" customFormat="1" ht="75.75" customHeight="1">
      <c r="A170" s="383"/>
      <c r="B170" s="383"/>
      <c r="C170" s="384"/>
      <c r="D170" s="63" t="s">
        <v>18</v>
      </c>
      <c r="E170" s="199">
        <f t="shared" si="51"/>
        <v>442.5</v>
      </c>
      <c r="F170" s="199">
        <f t="shared" si="51"/>
        <v>442.5</v>
      </c>
      <c r="G170" s="67"/>
      <c r="H170" s="199"/>
      <c r="I170" s="199">
        <f t="shared" ref="I170:J170" si="75">I181</f>
        <v>0</v>
      </c>
      <c r="J170" s="199">
        <f t="shared" si="75"/>
        <v>0</v>
      </c>
      <c r="K170" s="67"/>
      <c r="L170" s="199">
        <f t="shared" ref="L170:M170" si="76">L181</f>
        <v>0</v>
      </c>
      <c r="M170" s="199">
        <f t="shared" si="76"/>
        <v>0</v>
      </c>
      <c r="N170" s="67"/>
      <c r="O170" s="199">
        <f t="shared" ref="O170:P170" si="77">O181</f>
        <v>0</v>
      </c>
      <c r="P170" s="199">
        <f t="shared" si="77"/>
        <v>0</v>
      </c>
      <c r="Q170" s="67"/>
      <c r="R170" s="199">
        <f t="shared" ref="R170:S170" si="78">R181</f>
        <v>0</v>
      </c>
      <c r="S170" s="199">
        <f t="shared" si="78"/>
        <v>0</v>
      </c>
      <c r="T170" s="67"/>
      <c r="U170" s="199">
        <f t="shared" ref="U170:V170" si="79">U181</f>
        <v>0</v>
      </c>
      <c r="V170" s="199">
        <f t="shared" si="79"/>
        <v>0</v>
      </c>
      <c r="W170" s="67"/>
      <c r="X170" s="200">
        <f t="shared" ref="X170:Y170" si="80">X181</f>
        <v>221.25</v>
      </c>
      <c r="Y170" s="199">
        <f t="shared" si="80"/>
        <v>0</v>
      </c>
      <c r="Z170" s="67"/>
      <c r="AA170" s="200">
        <f t="shared" ref="AA170:AB170" si="81">AA181</f>
        <v>221.25</v>
      </c>
      <c r="AB170" s="199">
        <f t="shared" si="81"/>
        <v>0</v>
      </c>
      <c r="AC170" s="67"/>
      <c r="AD170" s="199">
        <f t="shared" ref="AD170:AE170" si="82">AD181</f>
        <v>0</v>
      </c>
      <c r="AE170" s="200">
        <f t="shared" si="82"/>
        <v>221.25</v>
      </c>
      <c r="AF170" s="67"/>
      <c r="AG170" s="199">
        <f t="shared" ref="AG170:AH170" si="83">AG181</f>
        <v>0</v>
      </c>
      <c r="AH170" s="199">
        <f t="shared" si="83"/>
        <v>0</v>
      </c>
      <c r="AI170" s="67"/>
      <c r="AJ170" s="199">
        <f t="shared" ref="AJ170:AK170" si="84">AJ181</f>
        <v>0</v>
      </c>
      <c r="AK170" s="199">
        <f t="shared" si="84"/>
        <v>0</v>
      </c>
      <c r="AL170" s="67"/>
      <c r="AM170" s="199">
        <f t="shared" ref="AM170:AN170" si="85">AM181</f>
        <v>0</v>
      </c>
      <c r="AN170" s="199">
        <f t="shared" si="85"/>
        <v>221.25</v>
      </c>
      <c r="AO170" s="67"/>
      <c r="AP170" s="199">
        <f t="shared" ref="AP170:AQ170" si="86">AP181</f>
        <v>0</v>
      </c>
      <c r="AQ170" s="199">
        <f t="shared" si="86"/>
        <v>0</v>
      </c>
      <c r="AR170" s="67"/>
      <c r="AS170" s="79"/>
      <c r="AT170" s="79"/>
      <c r="AU170" s="79"/>
    </row>
    <row r="171" spans="1:248" ht="63.75" customHeight="1">
      <c r="A171" s="327" t="s">
        <v>153</v>
      </c>
      <c r="B171" s="326" t="s">
        <v>72</v>
      </c>
      <c r="C171" s="276" t="s">
        <v>128</v>
      </c>
      <c r="D171" s="80" t="s">
        <v>17</v>
      </c>
      <c r="E171" s="224">
        <f t="shared" ref="E171:F177" si="87">I171+L171+O171+R171+U171+X171+AA171+AD171+AG171+AJ171+AM171+AP171</f>
        <v>15867.019</v>
      </c>
      <c r="F171" s="224">
        <f t="shared" si="87"/>
        <v>14491</v>
      </c>
      <c r="G171" s="224">
        <f>F171/E171*100</f>
        <v>91.327803918303744</v>
      </c>
      <c r="H171" s="81"/>
      <c r="I171" s="226">
        <f>I172+I173</f>
        <v>0</v>
      </c>
      <c r="J171" s="226">
        <f>J172+J173</f>
        <v>0</v>
      </c>
      <c r="K171" s="224" t="e">
        <f>J171/I171*100</f>
        <v>#DIV/0!</v>
      </c>
      <c r="L171" s="226">
        <f>L172+L173</f>
        <v>0</v>
      </c>
      <c r="M171" s="226">
        <f>M172+M173</f>
        <v>0</v>
      </c>
      <c r="N171" s="224" t="e">
        <f>M171/L171*100</f>
        <v>#DIV/0!</v>
      </c>
      <c r="O171" s="226">
        <f>O172+O173</f>
        <v>3000</v>
      </c>
      <c r="P171" s="226">
        <f>P172+P173</f>
        <v>3000</v>
      </c>
      <c r="Q171" s="224">
        <f>P171/O171*100</f>
        <v>100</v>
      </c>
      <c r="R171" s="226">
        <f>R172+R173</f>
        <v>0</v>
      </c>
      <c r="S171" s="226">
        <f>S172+S173</f>
        <v>0</v>
      </c>
      <c r="T171" s="224" t="e">
        <f>S171/R171*100</f>
        <v>#DIV/0!</v>
      </c>
      <c r="U171" s="226">
        <f>U172+U173</f>
        <v>0</v>
      </c>
      <c r="V171" s="226">
        <f>V172+V173</f>
        <v>0</v>
      </c>
      <c r="W171" s="224" t="e">
        <f>V171/U171*100</f>
        <v>#DIV/0!</v>
      </c>
      <c r="X171" s="226">
        <f>X172+X173</f>
        <v>6800</v>
      </c>
      <c r="Y171" s="226">
        <f>Y172+Y173</f>
        <v>6800</v>
      </c>
      <c r="Z171" s="224">
        <f>Y171/X171*100</f>
        <v>100</v>
      </c>
      <c r="AA171" s="226">
        <f>AA172+AA173</f>
        <v>0</v>
      </c>
      <c r="AB171" s="226">
        <f>AB172+AB173</f>
        <v>0</v>
      </c>
      <c r="AC171" s="224" t="e">
        <f>AB171/AA171*100</f>
        <v>#DIV/0!</v>
      </c>
      <c r="AD171" s="226">
        <f>AD172+AD173</f>
        <v>0</v>
      </c>
      <c r="AE171" s="226">
        <f>AE172+AE173</f>
        <v>3191</v>
      </c>
      <c r="AF171" s="224" t="e">
        <f>AE171/AD171*100</f>
        <v>#DIV/0!</v>
      </c>
      <c r="AG171" s="226">
        <f>AG172+AG173</f>
        <v>3191</v>
      </c>
      <c r="AH171" s="226">
        <f>AH172+AH173</f>
        <v>0</v>
      </c>
      <c r="AI171" s="224">
        <f>AH171/AG171*100</f>
        <v>0</v>
      </c>
      <c r="AJ171" s="226">
        <f>AJ172+AJ173</f>
        <v>1376.019</v>
      </c>
      <c r="AK171" s="226">
        <f>AK172+AK173</f>
        <v>0</v>
      </c>
      <c r="AL171" s="224">
        <f>AK171/AJ171*100</f>
        <v>0</v>
      </c>
      <c r="AM171" s="226">
        <f>AM172+AM173</f>
        <v>0</v>
      </c>
      <c r="AN171" s="226">
        <f>AN172+AN173</f>
        <v>1500</v>
      </c>
      <c r="AO171" s="224" t="e">
        <f>AN171/AM171*100</f>
        <v>#DIV/0!</v>
      </c>
      <c r="AP171" s="226">
        <f>AP172+AP173</f>
        <v>1500</v>
      </c>
      <c r="AQ171" s="226">
        <f>AQ172+AQ173</f>
        <v>0</v>
      </c>
      <c r="AR171" s="224">
        <f>AQ171/AP171*100</f>
        <v>0</v>
      </c>
      <c r="AS171" s="83"/>
      <c r="AT171" s="83"/>
      <c r="AU171" s="83"/>
    </row>
    <row r="172" spans="1:248" ht="108" customHeight="1">
      <c r="A172" s="327"/>
      <c r="B172" s="326"/>
      <c r="C172" s="301"/>
      <c r="D172" s="63" t="s">
        <v>19</v>
      </c>
      <c r="E172" s="227">
        <f t="shared" si="87"/>
        <v>1376.019</v>
      </c>
      <c r="F172" s="227">
        <f t="shared" si="87"/>
        <v>0</v>
      </c>
      <c r="G172" s="227"/>
      <c r="H172" s="84"/>
      <c r="I172" s="86"/>
      <c r="J172" s="86"/>
      <c r="K172" s="65"/>
      <c r="L172" s="87"/>
      <c r="M172" s="87"/>
      <c r="N172" s="67"/>
      <c r="O172" s="86"/>
      <c r="P172" s="86"/>
      <c r="Q172" s="65"/>
      <c r="R172" s="87"/>
      <c r="S172" s="87"/>
      <c r="T172" s="67"/>
      <c r="U172" s="86"/>
      <c r="V172" s="86"/>
      <c r="W172" s="65"/>
      <c r="X172" s="87"/>
      <c r="Y172" s="87"/>
      <c r="Z172" s="67"/>
      <c r="AA172" s="86"/>
      <c r="AB172" s="86"/>
      <c r="AC172" s="65"/>
      <c r="AD172" s="87"/>
      <c r="AE172" s="87"/>
      <c r="AF172" s="67"/>
      <c r="AG172" s="86"/>
      <c r="AH172" s="86"/>
      <c r="AI172" s="65"/>
      <c r="AJ172" s="93">
        <v>1376.019</v>
      </c>
      <c r="AK172" s="87"/>
      <c r="AL172" s="67"/>
      <c r="AM172" s="86"/>
      <c r="AN172" s="86"/>
      <c r="AO172" s="65"/>
      <c r="AP172" s="87"/>
      <c r="AQ172" s="87"/>
      <c r="AR172" s="67"/>
      <c r="AS172" s="55"/>
      <c r="AT172" s="55"/>
      <c r="AU172" s="55"/>
    </row>
    <row r="173" spans="1:248" ht="84" customHeight="1">
      <c r="A173" s="327"/>
      <c r="B173" s="326"/>
      <c r="C173" s="301"/>
      <c r="D173" s="63" t="s">
        <v>28</v>
      </c>
      <c r="E173" s="227">
        <f t="shared" si="87"/>
        <v>14491</v>
      </c>
      <c r="F173" s="227">
        <f t="shared" si="87"/>
        <v>14491</v>
      </c>
      <c r="G173" s="85"/>
      <c r="H173" s="84"/>
      <c r="I173" s="86"/>
      <c r="J173" s="86"/>
      <c r="K173" s="65"/>
      <c r="L173" s="87"/>
      <c r="M173" s="87"/>
      <c r="N173" s="67"/>
      <c r="O173" s="86">
        <v>3000</v>
      </c>
      <c r="P173" s="86">
        <v>3000</v>
      </c>
      <c r="Q173" s="65"/>
      <c r="R173" s="87"/>
      <c r="S173" s="87"/>
      <c r="T173" s="67"/>
      <c r="U173" s="86"/>
      <c r="V173" s="86"/>
      <c r="W173" s="65"/>
      <c r="X173" s="87">
        <v>6800</v>
      </c>
      <c r="Y173" s="87">
        <v>6800</v>
      </c>
      <c r="Z173" s="67"/>
      <c r="AA173" s="86"/>
      <c r="AB173" s="86"/>
      <c r="AC173" s="65"/>
      <c r="AD173" s="87"/>
      <c r="AE173" s="87">
        <v>3191</v>
      </c>
      <c r="AF173" s="67"/>
      <c r="AG173" s="86">
        <v>3191</v>
      </c>
      <c r="AH173" s="86"/>
      <c r="AI173" s="65"/>
      <c r="AJ173" s="87"/>
      <c r="AK173" s="87"/>
      <c r="AL173" s="67"/>
      <c r="AM173" s="86"/>
      <c r="AN173" s="86">
        <v>1500</v>
      </c>
      <c r="AO173" s="65"/>
      <c r="AP173" s="87">
        <v>1500</v>
      </c>
      <c r="AQ173" s="87"/>
      <c r="AR173" s="67"/>
      <c r="AS173" s="55"/>
      <c r="AT173" s="55"/>
      <c r="AU173" s="55"/>
    </row>
    <row r="174" spans="1:248" ht="49.5" customHeight="1">
      <c r="A174" s="327" t="s">
        <v>225</v>
      </c>
      <c r="B174" s="326" t="s">
        <v>94</v>
      </c>
      <c r="C174" s="326" t="s">
        <v>128</v>
      </c>
      <c r="D174" s="80" t="s">
        <v>17</v>
      </c>
      <c r="E174" s="224">
        <f t="shared" si="87"/>
        <v>1432.5</v>
      </c>
      <c r="F174" s="224">
        <f t="shared" si="87"/>
        <v>1432.5</v>
      </c>
      <c r="G174" s="224">
        <f>F174/E174*100</f>
        <v>100</v>
      </c>
      <c r="H174" s="81"/>
      <c r="I174" s="226">
        <f>I175+I176</f>
        <v>0</v>
      </c>
      <c r="J174" s="226">
        <f>J175+J176</f>
        <v>0</v>
      </c>
      <c r="K174" s="224" t="e">
        <f>J174/I174*100</f>
        <v>#DIV/0!</v>
      </c>
      <c r="L174" s="226">
        <f>L175+L176</f>
        <v>0</v>
      </c>
      <c r="M174" s="226">
        <f>M175+M176</f>
        <v>0</v>
      </c>
      <c r="N174" s="224" t="e">
        <f>M174/L174*100</f>
        <v>#DIV/0!</v>
      </c>
      <c r="O174" s="226">
        <f>O175+O176</f>
        <v>0</v>
      </c>
      <c r="P174" s="226">
        <f>P175+P176</f>
        <v>0</v>
      </c>
      <c r="Q174" s="224" t="e">
        <f>P174/O174*100</f>
        <v>#DIV/0!</v>
      </c>
      <c r="R174" s="226">
        <f>R175+R176</f>
        <v>0</v>
      </c>
      <c r="S174" s="226">
        <f>S175+S176</f>
        <v>0</v>
      </c>
      <c r="T174" s="224" t="e">
        <f>S174/R174*100</f>
        <v>#DIV/0!</v>
      </c>
      <c r="U174" s="226">
        <f>U175+U176</f>
        <v>0</v>
      </c>
      <c r="V174" s="226">
        <f>V175+V176</f>
        <v>0</v>
      </c>
      <c r="W174" s="224" t="e">
        <f>V174/U174*100</f>
        <v>#DIV/0!</v>
      </c>
      <c r="X174" s="226">
        <f>X175+X176+X177</f>
        <v>716.25</v>
      </c>
      <c r="Y174" s="226">
        <f>Y175+Y176</f>
        <v>0</v>
      </c>
      <c r="Z174" s="224">
        <f>Y174/X174*100</f>
        <v>0</v>
      </c>
      <c r="AA174" s="226">
        <f>AA175+AA176+AA177</f>
        <v>716.25</v>
      </c>
      <c r="AB174" s="226">
        <f>AB175+AB176</f>
        <v>0</v>
      </c>
      <c r="AC174" s="224">
        <f>AB174/AA174*100</f>
        <v>0</v>
      </c>
      <c r="AD174" s="226">
        <f>AD175+AD176</f>
        <v>0</v>
      </c>
      <c r="AE174" s="226">
        <f>AE175+AE176+AE177</f>
        <v>716.25</v>
      </c>
      <c r="AF174" s="224" t="e">
        <f>AE174/AD174*100</f>
        <v>#DIV/0!</v>
      </c>
      <c r="AG174" s="226">
        <f>AG175+AG176</f>
        <v>0</v>
      </c>
      <c r="AH174" s="226">
        <f>AH175+AH176</f>
        <v>0</v>
      </c>
      <c r="AI174" s="224" t="e">
        <f>AH174/AG174*100</f>
        <v>#DIV/0!</v>
      </c>
      <c r="AJ174" s="226">
        <f>AJ175+AJ176</f>
        <v>0</v>
      </c>
      <c r="AK174" s="226">
        <f>AK175+AK176</f>
        <v>0</v>
      </c>
      <c r="AL174" s="224" t="e">
        <f>AK174/AJ174*100</f>
        <v>#DIV/0!</v>
      </c>
      <c r="AM174" s="226">
        <f>AM175+AM176</f>
        <v>0</v>
      </c>
      <c r="AN174" s="226">
        <f>AN175+AN176+AN177</f>
        <v>716.25</v>
      </c>
      <c r="AO174" s="224" t="e">
        <f>AN174/AM174*100</f>
        <v>#DIV/0!</v>
      </c>
      <c r="AP174" s="226">
        <f>AP175+AP176</f>
        <v>0</v>
      </c>
      <c r="AQ174" s="226">
        <f>AQ175+AQ176</f>
        <v>0</v>
      </c>
      <c r="AR174" s="224" t="e">
        <f>AQ174/AP174*100</f>
        <v>#DIV/0!</v>
      </c>
      <c r="AS174" s="55"/>
      <c r="AT174" s="55"/>
      <c r="AU174" s="55"/>
    </row>
    <row r="175" spans="1:248" ht="69.75" customHeight="1">
      <c r="A175" s="327"/>
      <c r="B175" s="326"/>
      <c r="C175" s="326"/>
      <c r="D175" s="63" t="s">
        <v>19</v>
      </c>
      <c r="E175" s="227">
        <f t="shared" si="87"/>
        <v>190</v>
      </c>
      <c r="F175" s="227">
        <f t="shared" si="87"/>
        <v>190</v>
      </c>
      <c r="G175" s="227"/>
      <c r="H175" s="84"/>
      <c r="I175" s="86"/>
      <c r="J175" s="86"/>
      <c r="K175" s="65"/>
      <c r="L175" s="87"/>
      <c r="M175" s="87"/>
      <c r="N175" s="67"/>
      <c r="O175" s="86"/>
      <c r="P175" s="86"/>
      <c r="Q175" s="65"/>
      <c r="R175" s="87"/>
      <c r="S175" s="87"/>
      <c r="T175" s="67"/>
      <c r="U175" s="86"/>
      <c r="V175" s="86"/>
      <c r="W175" s="65"/>
      <c r="X175" s="87">
        <v>95</v>
      </c>
      <c r="Y175" s="87"/>
      <c r="Z175" s="67"/>
      <c r="AA175" s="86">
        <v>95</v>
      </c>
      <c r="AB175" s="86"/>
      <c r="AC175" s="65"/>
      <c r="AD175" s="87"/>
      <c r="AE175" s="87">
        <v>95</v>
      </c>
      <c r="AF175" s="67"/>
      <c r="AG175" s="86"/>
      <c r="AH175" s="86"/>
      <c r="AI175" s="65"/>
      <c r="AJ175" s="87"/>
      <c r="AK175" s="87"/>
      <c r="AL175" s="67"/>
      <c r="AM175" s="86"/>
      <c r="AN175" s="86">
        <v>95</v>
      </c>
      <c r="AO175" s="65"/>
      <c r="AP175" s="87"/>
      <c r="AQ175" s="87"/>
      <c r="AR175" s="67"/>
      <c r="AS175" s="55"/>
      <c r="AT175" s="55"/>
      <c r="AU175" s="55"/>
    </row>
    <row r="176" spans="1:248" ht="64.8">
      <c r="A176" s="327"/>
      <c r="B176" s="326"/>
      <c r="C176" s="326"/>
      <c r="D176" s="63" t="s">
        <v>28</v>
      </c>
      <c r="E176" s="227">
        <f t="shared" si="87"/>
        <v>800</v>
      </c>
      <c r="F176" s="227">
        <f t="shared" si="87"/>
        <v>800</v>
      </c>
      <c r="G176" s="85"/>
      <c r="H176" s="84"/>
      <c r="I176" s="86"/>
      <c r="J176" s="86"/>
      <c r="K176" s="65"/>
      <c r="L176" s="87"/>
      <c r="M176" s="87"/>
      <c r="N176" s="67"/>
      <c r="O176" s="86"/>
      <c r="P176" s="86"/>
      <c r="Q176" s="65"/>
      <c r="R176" s="87"/>
      <c r="S176" s="87"/>
      <c r="T176" s="67"/>
      <c r="U176" s="86"/>
      <c r="V176" s="86"/>
      <c r="W176" s="65"/>
      <c r="X176" s="87">
        <v>400</v>
      </c>
      <c r="Y176" s="87"/>
      <c r="Z176" s="67"/>
      <c r="AA176" s="86">
        <v>400</v>
      </c>
      <c r="AB176" s="86"/>
      <c r="AC176" s="65"/>
      <c r="AD176" s="87"/>
      <c r="AE176" s="87">
        <v>400</v>
      </c>
      <c r="AF176" s="67"/>
      <c r="AG176" s="86"/>
      <c r="AH176" s="86"/>
      <c r="AI176" s="65"/>
      <c r="AJ176" s="87"/>
      <c r="AK176" s="87"/>
      <c r="AL176" s="67"/>
      <c r="AM176" s="86"/>
      <c r="AN176" s="86">
        <v>400</v>
      </c>
      <c r="AO176" s="65"/>
      <c r="AP176" s="87"/>
      <c r="AQ176" s="87"/>
      <c r="AR176" s="67"/>
      <c r="AS176" s="55"/>
      <c r="AT176" s="55"/>
      <c r="AU176" s="55"/>
    </row>
    <row r="177" spans="1:248" ht="87" customHeight="1">
      <c r="A177" s="393"/>
      <c r="B177" s="393"/>
      <c r="C177" s="393"/>
      <c r="D177" s="63" t="s">
        <v>18</v>
      </c>
      <c r="E177" s="84">
        <f t="shared" si="87"/>
        <v>442.5</v>
      </c>
      <c r="F177" s="227">
        <f t="shared" si="87"/>
        <v>442.5</v>
      </c>
      <c r="G177" s="85"/>
      <c r="H177" s="84"/>
      <c r="I177" s="86"/>
      <c r="J177" s="86"/>
      <c r="K177" s="65"/>
      <c r="L177" s="87"/>
      <c r="M177" s="87"/>
      <c r="N177" s="67"/>
      <c r="O177" s="86"/>
      <c r="P177" s="86"/>
      <c r="Q177" s="65"/>
      <c r="R177" s="87"/>
      <c r="S177" s="87"/>
      <c r="T177" s="67"/>
      <c r="U177" s="86"/>
      <c r="V177" s="86"/>
      <c r="W177" s="65"/>
      <c r="X177" s="87">
        <v>221.25</v>
      </c>
      <c r="Y177" s="87"/>
      <c r="Z177" s="67"/>
      <c r="AA177" s="86">
        <v>221.25</v>
      </c>
      <c r="AB177" s="86"/>
      <c r="AC177" s="65"/>
      <c r="AD177" s="87"/>
      <c r="AE177" s="87">
        <v>221.25</v>
      </c>
      <c r="AF177" s="67"/>
      <c r="AG177" s="86"/>
      <c r="AH177" s="86"/>
      <c r="AI177" s="65"/>
      <c r="AJ177" s="87"/>
      <c r="AK177" s="87"/>
      <c r="AL177" s="67"/>
      <c r="AM177" s="86"/>
      <c r="AN177" s="86">
        <v>221.25</v>
      </c>
      <c r="AO177" s="65"/>
      <c r="AP177" s="87"/>
      <c r="AQ177" s="87"/>
      <c r="AR177" s="67"/>
      <c r="AS177" s="55"/>
      <c r="AT177" s="55"/>
      <c r="AU177" s="55"/>
    </row>
    <row r="178" spans="1:248" ht="33" customHeight="1">
      <c r="A178" s="280" t="s">
        <v>226</v>
      </c>
      <c r="B178" s="306"/>
      <c r="C178" s="389"/>
      <c r="D178" s="80" t="s">
        <v>17</v>
      </c>
      <c r="E178" s="97">
        <f>E179+E180+E181</f>
        <v>17299.519</v>
      </c>
      <c r="F178" s="97">
        <f>F179+F180+F181</f>
        <v>15923.5</v>
      </c>
      <c r="G178" s="82">
        <f>F178/E178*100</f>
        <v>92.045911796738395</v>
      </c>
      <c r="H178" s="81"/>
      <c r="I178" s="97">
        <f>I179+I180+I181</f>
        <v>0</v>
      </c>
      <c r="J178" s="97">
        <f>J179+J180+J181</f>
        <v>0</v>
      </c>
      <c r="K178" s="82" t="e">
        <f>J178/I178*100</f>
        <v>#DIV/0!</v>
      </c>
      <c r="L178" s="97">
        <f>L179+L180+L181</f>
        <v>0</v>
      </c>
      <c r="M178" s="97">
        <f>M179+M180+M181</f>
        <v>0</v>
      </c>
      <c r="N178" s="82" t="e">
        <f>M178/L178*100</f>
        <v>#DIV/0!</v>
      </c>
      <c r="O178" s="97">
        <f>O179+O180+O181</f>
        <v>3000</v>
      </c>
      <c r="P178" s="97">
        <f>P179+P180+P181</f>
        <v>3000</v>
      </c>
      <c r="Q178" s="82">
        <f>P178/O178*100</f>
        <v>100</v>
      </c>
      <c r="R178" s="97">
        <f>R179+R180+R181</f>
        <v>0</v>
      </c>
      <c r="S178" s="97">
        <f>S179+S180+S181</f>
        <v>0</v>
      </c>
      <c r="T178" s="82" t="e">
        <f>S178/R178*100</f>
        <v>#DIV/0!</v>
      </c>
      <c r="U178" s="97">
        <f>U179+U180+U181</f>
        <v>0</v>
      </c>
      <c r="V178" s="97">
        <f>V179+V180+V181</f>
        <v>0</v>
      </c>
      <c r="W178" s="82" t="e">
        <f>V178/U178*100</f>
        <v>#DIV/0!</v>
      </c>
      <c r="X178" s="97">
        <f>X179+X180+X181</f>
        <v>7516.25</v>
      </c>
      <c r="Y178" s="97">
        <f>Y179+Y180+Y181</f>
        <v>6800</v>
      </c>
      <c r="Z178" s="82">
        <f>Y178/X178*100</f>
        <v>90.470646931648091</v>
      </c>
      <c r="AA178" s="97">
        <f>AA179+AA180+AA181</f>
        <v>716.25</v>
      </c>
      <c r="AB178" s="97">
        <f>AB179+AB180+AB181</f>
        <v>0</v>
      </c>
      <c r="AC178" s="82">
        <f>AB178/AA178*100</f>
        <v>0</v>
      </c>
      <c r="AD178" s="97">
        <f>AD179+AD180+AD181</f>
        <v>0</v>
      </c>
      <c r="AE178" s="97">
        <f>AE179+AE180+AE181</f>
        <v>3907.25</v>
      </c>
      <c r="AF178" s="82" t="e">
        <f>AE178/AD178*100</f>
        <v>#DIV/0!</v>
      </c>
      <c r="AG178" s="97">
        <f>AG179+AG180+AG181</f>
        <v>3191</v>
      </c>
      <c r="AH178" s="97">
        <f>AH179+AH180+AH181</f>
        <v>0</v>
      </c>
      <c r="AI178" s="82">
        <f>AH178/AG178*100</f>
        <v>0</v>
      </c>
      <c r="AJ178" s="97">
        <f>AJ179+AJ180+AJ181</f>
        <v>1376.019</v>
      </c>
      <c r="AK178" s="97">
        <f>AK179+AK180+AK181</f>
        <v>0</v>
      </c>
      <c r="AL178" s="82">
        <f>AK178/AJ178*100</f>
        <v>0</v>
      </c>
      <c r="AM178" s="97">
        <f>AM179+AM180+AM181</f>
        <v>0</v>
      </c>
      <c r="AN178" s="97">
        <f>AN179+AN180+AN181</f>
        <v>2216.25</v>
      </c>
      <c r="AO178" s="82" t="e">
        <f>AN178/AM178*100</f>
        <v>#DIV/0!</v>
      </c>
      <c r="AP178" s="97">
        <f>AP179+AP180+AP181</f>
        <v>1500</v>
      </c>
      <c r="AQ178" s="97">
        <f>AQ179+AQ180+AQ181</f>
        <v>0</v>
      </c>
      <c r="AR178" s="82">
        <f>AQ178/AP178*100</f>
        <v>0</v>
      </c>
      <c r="AS178" s="55"/>
      <c r="AT178" s="55"/>
      <c r="AU178" s="55"/>
    </row>
    <row r="179" spans="1:248" ht="84" customHeight="1">
      <c r="A179" s="308"/>
      <c r="B179" s="309"/>
      <c r="C179" s="390"/>
      <c r="D179" s="63" t="s">
        <v>19</v>
      </c>
      <c r="E179" s="60">
        <f>E172+E175</f>
        <v>1566.019</v>
      </c>
      <c r="F179" s="60">
        <f>F172+F175</f>
        <v>190</v>
      </c>
      <c r="G179" s="59"/>
      <c r="H179" s="60"/>
      <c r="I179" s="61">
        <f>I172</f>
        <v>0</v>
      </c>
      <c r="J179" s="61">
        <f>J172</f>
        <v>0</v>
      </c>
      <c r="K179" s="65"/>
      <c r="L179" s="62">
        <f>L172</f>
        <v>0</v>
      </c>
      <c r="M179" s="62">
        <f>M172</f>
        <v>0</v>
      </c>
      <c r="N179" s="67"/>
      <c r="O179" s="61">
        <f>O172</f>
        <v>0</v>
      </c>
      <c r="P179" s="61">
        <f>P172</f>
        <v>0</v>
      </c>
      <c r="Q179" s="65"/>
      <c r="R179" s="62">
        <f>R172</f>
        <v>0</v>
      </c>
      <c r="S179" s="62">
        <f>S172</f>
        <v>0</v>
      </c>
      <c r="T179" s="67"/>
      <c r="U179" s="61">
        <f>U172</f>
        <v>0</v>
      </c>
      <c r="V179" s="61">
        <f>V172</f>
        <v>0</v>
      </c>
      <c r="W179" s="65"/>
      <c r="X179" s="62">
        <f>X172+X175</f>
        <v>95</v>
      </c>
      <c r="Y179" s="62">
        <f>Y172</f>
        <v>0</v>
      </c>
      <c r="Z179" s="67"/>
      <c r="AA179" s="61">
        <f>AA172+AA175</f>
        <v>95</v>
      </c>
      <c r="AB179" s="61">
        <f>AB172</f>
        <v>0</v>
      </c>
      <c r="AC179" s="65"/>
      <c r="AD179" s="62">
        <f>AD172</f>
        <v>0</v>
      </c>
      <c r="AE179" s="62">
        <f>AE172+AE175</f>
        <v>95</v>
      </c>
      <c r="AF179" s="67"/>
      <c r="AG179" s="61">
        <f>AG172</f>
        <v>0</v>
      </c>
      <c r="AH179" s="61">
        <f>AH172</f>
        <v>0</v>
      </c>
      <c r="AI179" s="65"/>
      <c r="AJ179" s="62">
        <f>AJ172</f>
        <v>1376.019</v>
      </c>
      <c r="AK179" s="62">
        <f>AK172</f>
        <v>0</v>
      </c>
      <c r="AL179" s="67"/>
      <c r="AM179" s="61">
        <f>AM172</f>
        <v>0</v>
      </c>
      <c r="AN179" s="61">
        <f>AN172+AN175</f>
        <v>95</v>
      </c>
      <c r="AO179" s="65"/>
      <c r="AP179" s="62">
        <f>AP172</f>
        <v>0</v>
      </c>
      <c r="AQ179" s="62">
        <f>AQ172</f>
        <v>0</v>
      </c>
      <c r="AR179" s="67"/>
      <c r="AS179" s="55"/>
      <c r="AT179" s="55"/>
      <c r="AU179" s="55"/>
    </row>
    <row r="180" spans="1:248" ht="64.8">
      <c r="A180" s="308"/>
      <c r="B180" s="309"/>
      <c r="C180" s="390"/>
      <c r="D180" s="63" t="s">
        <v>28</v>
      </c>
      <c r="E180" s="60">
        <f>E173+E176</f>
        <v>15291</v>
      </c>
      <c r="F180" s="60">
        <f>F173+F176</f>
        <v>15291</v>
      </c>
      <c r="G180" s="59"/>
      <c r="H180" s="98"/>
      <c r="I180" s="61">
        <f>I173+I176</f>
        <v>0</v>
      </c>
      <c r="J180" s="61">
        <f>J173+J176</f>
        <v>0</v>
      </c>
      <c r="K180" s="65"/>
      <c r="L180" s="62">
        <f>L173+L176</f>
        <v>0</v>
      </c>
      <c r="M180" s="62">
        <f>M173+M176</f>
        <v>0</v>
      </c>
      <c r="N180" s="67"/>
      <c r="O180" s="61">
        <f>O173+O176</f>
        <v>3000</v>
      </c>
      <c r="P180" s="61">
        <f>P173+P176</f>
        <v>3000</v>
      </c>
      <c r="Q180" s="65"/>
      <c r="R180" s="62">
        <f>R173+R176</f>
        <v>0</v>
      </c>
      <c r="S180" s="62">
        <f>S173+S176</f>
        <v>0</v>
      </c>
      <c r="T180" s="67"/>
      <c r="U180" s="61">
        <f>U173+U176</f>
        <v>0</v>
      </c>
      <c r="V180" s="61">
        <f>V173+V176</f>
        <v>0</v>
      </c>
      <c r="W180" s="65"/>
      <c r="X180" s="62">
        <f>X173+X176</f>
        <v>7200</v>
      </c>
      <c r="Y180" s="62">
        <f>Y173+Y176</f>
        <v>6800</v>
      </c>
      <c r="Z180" s="67"/>
      <c r="AA180" s="61">
        <f>AA173+AA176</f>
        <v>400</v>
      </c>
      <c r="AB180" s="61">
        <f>AB173+AB176</f>
        <v>0</v>
      </c>
      <c r="AC180" s="65"/>
      <c r="AD180" s="62">
        <f>AD173+AD176</f>
        <v>0</v>
      </c>
      <c r="AE180" s="62">
        <f>AE173+AE176</f>
        <v>3591</v>
      </c>
      <c r="AF180" s="67"/>
      <c r="AG180" s="61">
        <f>AG173+AG176</f>
        <v>3191</v>
      </c>
      <c r="AH180" s="61">
        <f>AH173+AH176</f>
        <v>0</v>
      </c>
      <c r="AI180" s="65"/>
      <c r="AJ180" s="62">
        <f>AJ173+AJ176</f>
        <v>0</v>
      </c>
      <c r="AK180" s="62">
        <f>AK173+AK176</f>
        <v>0</v>
      </c>
      <c r="AL180" s="67"/>
      <c r="AM180" s="61">
        <f>AM173+AM176</f>
        <v>0</v>
      </c>
      <c r="AN180" s="61">
        <f>AN173+AN176</f>
        <v>1900</v>
      </c>
      <c r="AO180" s="65"/>
      <c r="AP180" s="62">
        <f>AP173+AP176</f>
        <v>1500</v>
      </c>
      <c r="AQ180" s="62">
        <f>AQ173+AQ176</f>
        <v>0</v>
      </c>
      <c r="AR180" s="67"/>
      <c r="AS180" s="55"/>
      <c r="AT180" s="55"/>
      <c r="AU180" s="55"/>
    </row>
    <row r="181" spans="1:248" ht="61.5" customHeight="1">
      <c r="A181" s="391"/>
      <c r="B181" s="392"/>
      <c r="C181" s="392"/>
      <c r="D181" s="63" t="s">
        <v>18</v>
      </c>
      <c r="E181" s="60">
        <f>E177</f>
        <v>442.5</v>
      </c>
      <c r="F181" s="60">
        <f>F177</f>
        <v>442.5</v>
      </c>
      <c r="G181" s="59"/>
      <c r="H181" s="98"/>
      <c r="I181" s="61">
        <f>I177</f>
        <v>0</v>
      </c>
      <c r="J181" s="61">
        <f>J177</f>
        <v>0</v>
      </c>
      <c r="K181" s="65"/>
      <c r="L181" s="62">
        <f>L177</f>
        <v>0</v>
      </c>
      <c r="M181" s="62">
        <f>M177</f>
        <v>0</v>
      </c>
      <c r="N181" s="67"/>
      <c r="O181" s="61">
        <f>O177</f>
        <v>0</v>
      </c>
      <c r="P181" s="61">
        <f>P177</f>
        <v>0</v>
      </c>
      <c r="Q181" s="65"/>
      <c r="R181" s="62">
        <f>R177</f>
        <v>0</v>
      </c>
      <c r="S181" s="62">
        <f>S177</f>
        <v>0</v>
      </c>
      <c r="T181" s="67"/>
      <c r="U181" s="61">
        <f>U177</f>
        <v>0</v>
      </c>
      <c r="V181" s="61">
        <f>V177</f>
        <v>0</v>
      </c>
      <c r="W181" s="65"/>
      <c r="X181" s="62">
        <f>X177</f>
        <v>221.25</v>
      </c>
      <c r="Y181" s="62">
        <f>Y177</f>
        <v>0</v>
      </c>
      <c r="Z181" s="67"/>
      <c r="AA181" s="61">
        <f>AA177</f>
        <v>221.25</v>
      </c>
      <c r="AB181" s="61">
        <f>AB177</f>
        <v>0</v>
      </c>
      <c r="AC181" s="65"/>
      <c r="AD181" s="62">
        <f>AD177</f>
        <v>0</v>
      </c>
      <c r="AE181" s="62">
        <f>AE177</f>
        <v>221.25</v>
      </c>
      <c r="AF181" s="67"/>
      <c r="AG181" s="61">
        <f>AG177</f>
        <v>0</v>
      </c>
      <c r="AH181" s="61">
        <f>AH177</f>
        <v>0</v>
      </c>
      <c r="AI181" s="65"/>
      <c r="AJ181" s="62">
        <f>AJ177</f>
        <v>0</v>
      </c>
      <c r="AK181" s="62">
        <f>AK177</f>
        <v>0</v>
      </c>
      <c r="AL181" s="67"/>
      <c r="AM181" s="61">
        <f>AM177</f>
        <v>0</v>
      </c>
      <c r="AN181" s="61">
        <f>AN177</f>
        <v>221.25</v>
      </c>
      <c r="AO181" s="65"/>
      <c r="AP181" s="62">
        <f>AP177</f>
        <v>0</v>
      </c>
      <c r="AQ181" s="62">
        <f>AQ177</f>
        <v>0</v>
      </c>
      <c r="AR181" s="67"/>
      <c r="AS181" s="102"/>
      <c r="AT181" s="102"/>
      <c r="AU181" s="102"/>
    </row>
    <row r="182" spans="1:248" s="20" customFormat="1" ht="63.75" hidden="1" customHeight="1">
      <c r="A182" s="274" t="s">
        <v>227</v>
      </c>
      <c r="B182" s="274" t="s">
        <v>228</v>
      </c>
      <c r="C182" s="276" t="s">
        <v>128</v>
      </c>
      <c r="D182" s="80" t="s">
        <v>17</v>
      </c>
      <c r="E182" s="198">
        <f>E183+E184+E185+E186</f>
        <v>0</v>
      </c>
      <c r="F182" s="197">
        <f>F183+F184+F185+F186</f>
        <v>0</v>
      </c>
      <c r="G182" s="82">
        <f t="shared" ref="G182:G184" si="88">IF(E182=0,0,F182*100/E182)</f>
        <v>0</v>
      </c>
      <c r="H182" s="198"/>
      <c r="I182" s="198">
        <f>I183+I184+I185+I186</f>
        <v>0</v>
      </c>
      <c r="J182" s="198">
        <f>J183+J184+J185+J186</f>
        <v>0</v>
      </c>
      <c r="K182" s="82">
        <f t="shared" ref="K182:K184" si="89">IF(I182=0,0,J182*100/I182)</f>
        <v>0</v>
      </c>
      <c r="L182" s="198">
        <f>L183+L184+L185+L186</f>
        <v>0</v>
      </c>
      <c r="M182" s="198">
        <f>M183+M184+M185+M186</f>
        <v>0</v>
      </c>
      <c r="N182" s="82">
        <f t="shared" ref="N182:N184" si="90">IF(L182=0,0,M182*100/L182)</f>
        <v>0</v>
      </c>
      <c r="O182" s="198">
        <f>O183+O184+O185+O186</f>
        <v>0</v>
      </c>
      <c r="P182" s="198">
        <f>P183+P184+P185+P186</f>
        <v>0</v>
      </c>
      <c r="Q182" s="82">
        <f t="shared" ref="Q182:Q184" si="91">IF(O182=0,0,P182*100/O182)</f>
        <v>0</v>
      </c>
      <c r="R182" s="198">
        <f>R183+R184+R185+R186</f>
        <v>0</v>
      </c>
      <c r="S182" s="198">
        <f>S183+S184+S185+S186</f>
        <v>0</v>
      </c>
      <c r="T182" s="82">
        <f t="shared" ref="T182:T184" si="92">IF(R182=0,0,S182*100/R182)</f>
        <v>0</v>
      </c>
      <c r="U182" s="198">
        <f>U183+U184+U185+U186</f>
        <v>0</v>
      </c>
      <c r="V182" s="198">
        <f>V183+V184+V185+V186</f>
        <v>0</v>
      </c>
      <c r="W182" s="82">
        <f t="shared" ref="W182:W184" si="93">IF(U182=0,0,V182*100/U182)</f>
        <v>0</v>
      </c>
      <c r="X182" s="198">
        <f>X183+X184+X185+X186</f>
        <v>0</v>
      </c>
      <c r="Y182" s="198">
        <f>Y183+Y184+Y185+Y186</f>
        <v>0</v>
      </c>
      <c r="Z182" s="82">
        <f t="shared" ref="Z182:Z184" si="94">IF(X182=0,0,Y182*100/X182)</f>
        <v>0</v>
      </c>
      <c r="AA182" s="198">
        <f>AA183+AA184+AA185+AA186</f>
        <v>0</v>
      </c>
      <c r="AB182" s="198">
        <f>AB183+AB184+AB185+AB186</f>
        <v>0</v>
      </c>
      <c r="AC182" s="82">
        <f t="shared" ref="AC182:AC184" si="95">IF(AA182=0,0,AB182*100/AA182)</f>
        <v>0</v>
      </c>
      <c r="AD182" s="198">
        <f>AD183+AD184+AD185+AD186</f>
        <v>0</v>
      </c>
      <c r="AE182" s="198">
        <f>AE183+AE184+AE185+AE186</f>
        <v>0</v>
      </c>
      <c r="AF182" s="82">
        <f t="shared" ref="AF182:AF184" si="96">IF(AD182=0,0,AE182*100/AD182)</f>
        <v>0</v>
      </c>
      <c r="AG182" s="198">
        <f>AG183+AG184+AG185+AG186</f>
        <v>0</v>
      </c>
      <c r="AH182" s="198">
        <f>AH183+AH184+AH185+AH186</f>
        <v>0</v>
      </c>
      <c r="AI182" s="82">
        <f t="shared" ref="AI182:AI184" si="97">IF(AG182=0,0,AH182*100/AG182)</f>
        <v>0</v>
      </c>
      <c r="AJ182" s="198">
        <f>AJ183+AJ184+AJ185+AJ186</f>
        <v>0</v>
      </c>
      <c r="AK182" s="198">
        <f>AK183+AK184+AK185+AK186</f>
        <v>0</v>
      </c>
      <c r="AL182" s="82">
        <f t="shared" ref="AL182:AL184" si="98">IF(AJ182=0,0,AK182*100/AJ182)</f>
        <v>0</v>
      </c>
      <c r="AM182" s="198">
        <f>AM183+AM184+AM185+AM186</f>
        <v>0</v>
      </c>
      <c r="AN182" s="198">
        <f>AN183+AN184+AN185+AN186</f>
        <v>0</v>
      </c>
      <c r="AO182" s="82">
        <f t="shared" ref="AO182:AO184" si="99">IF(AM182=0,0,AN182*100/AM182)</f>
        <v>0</v>
      </c>
      <c r="AP182" s="198">
        <f>AP183+AP184+AP185+AP186</f>
        <v>0</v>
      </c>
      <c r="AQ182" s="198">
        <f>AQ183+AQ184+AQ185+AQ186</f>
        <v>0</v>
      </c>
      <c r="AR182" s="82">
        <f t="shared" ref="AR182:AR184" si="100">IF(AP182=0,0,AQ182*100/AP182)</f>
        <v>0</v>
      </c>
      <c r="AS182" s="79"/>
      <c r="AT182" s="79"/>
      <c r="AU182" s="79"/>
      <c r="AV182" s="11"/>
      <c r="AW182" s="11"/>
      <c r="AX182" s="10"/>
      <c r="AY182" s="10"/>
      <c r="AZ182" s="11"/>
      <c r="BA182" s="10"/>
      <c r="BB182" s="10"/>
      <c r="BC182" s="11"/>
      <c r="BD182" s="10"/>
      <c r="BE182" s="10"/>
      <c r="BF182" s="11"/>
      <c r="BG182" s="11"/>
      <c r="BH182" s="11"/>
      <c r="BI182" s="10"/>
      <c r="BJ182" s="10"/>
      <c r="BK182" s="11"/>
      <c r="BL182" s="10"/>
      <c r="BM182" s="10"/>
      <c r="BN182" s="11"/>
      <c r="BO182" s="10"/>
      <c r="BP182" s="10"/>
      <c r="BQ182" s="11"/>
      <c r="BR182" s="11"/>
      <c r="BS182" s="11"/>
      <c r="BT182" s="10"/>
      <c r="BU182" s="10"/>
      <c r="BV182" s="11"/>
      <c r="BW182" s="10"/>
      <c r="BX182" s="10"/>
      <c r="BY182" s="11"/>
      <c r="BZ182" s="10"/>
      <c r="CA182" s="10"/>
      <c r="CB182" s="11"/>
      <c r="CC182" s="11"/>
      <c r="CD182" s="11"/>
      <c r="CE182" s="10"/>
      <c r="CF182" s="10"/>
      <c r="CG182" s="11"/>
      <c r="CH182" s="10"/>
      <c r="CI182" s="10"/>
      <c r="CJ182" s="11"/>
      <c r="CK182" s="10"/>
      <c r="CL182" s="10"/>
      <c r="CM182" s="11"/>
      <c r="CN182" s="12"/>
      <c r="CO182" s="12"/>
      <c r="CP182" s="12"/>
      <c r="CQ182" s="12"/>
      <c r="CR182" s="12"/>
      <c r="CS182" s="13"/>
      <c r="CT182" s="11"/>
      <c r="CU182" s="11"/>
      <c r="CV182" s="11"/>
      <c r="CW182" s="10"/>
      <c r="CX182" s="10"/>
      <c r="CY182" s="11"/>
      <c r="CZ182" s="10"/>
      <c r="DA182" s="10"/>
      <c r="DB182" s="11"/>
      <c r="DC182" s="10"/>
      <c r="DD182" s="10"/>
      <c r="DE182" s="11"/>
      <c r="DF182" s="14"/>
      <c r="DG182" s="14"/>
      <c r="DH182" s="15"/>
      <c r="DI182" s="15"/>
      <c r="DJ182" s="14"/>
      <c r="DK182" s="15"/>
      <c r="DL182" s="15"/>
      <c r="DM182" s="14"/>
      <c r="DN182" s="15"/>
      <c r="DO182" s="15"/>
      <c r="DP182" s="14"/>
      <c r="DQ182" s="14"/>
      <c r="DR182" s="14"/>
      <c r="DS182" s="15"/>
      <c r="DT182" s="15"/>
      <c r="DU182" s="14"/>
      <c r="DV182" s="15"/>
      <c r="DW182" s="15"/>
      <c r="DX182" s="14"/>
      <c r="DY182" s="15"/>
      <c r="DZ182" s="15"/>
      <c r="EA182" s="14"/>
      <c r="EB182" s="14"/>
      <c r="EC182" s="14"/>
      <c r="ED182" s="15"/>
      <c r="EE182" s="15"/>
      <c r="EF182" s="14"/>
      <c r="EG182" s="15"/>
      <c r="EH182" s="15"/>
      <c r="EI182" s="14"/>
      <c r="EJ182" s="15"/>
      <c r="EK182" s="15"/>
      <c r="EL182" s="14"/>
      <c r="EM182" s="23"/>
      <c r="EN182" s="23"/>
      <c r="EO182" s="23"/>
      <c r="EP182" s="23"/>
      <c r="EQ182" s="23"/>
      <c r="ER182" s="17"/>
      <c r="ES182" s="14"/>
      <c r="ET182" s="14"/>
      <c r="EU182" s="14"/>
      <c r="EV182" s="15"/>
      <c r="EW182" s="15"/>
      <c r="EX182" s="14"/>
      <c r="EY182" s="15"/>
      <c r="EZ182" s="15"/>
      <c r="FA182" s="14"/>
      <c r="FB182" s="15"/>
      <c r="FC182" s="15"/>
      <c r="FD182" s="14"/>
      <c r="FE182" s="14"/>
      <c r="FF182" s="14"/>
      <c r="FG182" s="15"/>
      <c r="FH182" s="15"/>
      <c r="FI182" s="14"/>
      <c r="FJ182" s="15"/>
      <c r="FK182" s="15"/>
      <c r="FL182" s="14"/>
      <c r="FM182" s="15"/>
      <c r="FN182" s="15"/>
      <c r="FO182" s="14"/>
      <c r="FP182" s="14"/>
      <c r="FQ182" s="14"/>
      <c r="FR182" s="15"/>
      <c r="FS182" s="15"/>
      <c r="FT182" s="14"/>
      <c r="FU182" s="15"/>
      <c r="FV182" s="15"/>
      <c r="FW182" s="14"/>
      <c r="FX182" s="15"/>
      <c r="FY182" s="15"/>
      <c r="FZ182" s="14"/>
      <c r="GA182" s="14"/>
      <c r="GB182" s="14"/>
      <c r="GC182" s="15"/>
      <c r="GD182" s="15"/>
      <c r="GE182" s="14"/>
      <c r="GF182" s="15"/>
      <c r="GG182" s="15"/>
      <c r="GH182" s="14"/>
      <c r="GI182" s="15"/>
      <c r="GJ182" s="15"/>
      <c r="GK182" s="14"/>
      <c r="GL182" s="23"/>
      <c r="GM182" s="23"/>
      <c r="GN182" s="23"/>
      <c r="GO182" s="23"/>
      <c r="GP182" s="23"/>
      <c r="GQ182" s="17"/>
      <c r="GR182" s="14"/>
      <c r="GS182" s="14"/>
      <c r="GT182" s="14"/>
      <c r="GU182" s="15"/>
      <c r="GV182" s="15"/>
      <c r="GW182" s="14"/>
      <c r="GX182" s="15"/>
      <c r="GY182" s="15"/>
      <c r="GZ182" s="14"/>
      <c r="HA182" s="15"/>
      <c r="HB182" s="15"/>
      <c r="HC182" s="14"/>
      <c r="HD182" s="14"/>
      <c r="HE182" s="14"/>
      <c r="HF182" s="15"/>
      <c r="HG182" s="15"/>
      <c r="HH182" s="14"/>
      <c r="HI182" s="15"/>
      <c r="HJ182" s="15"/>
      <c r="HK182" s="14"/>
      <c r="HL182" s="15"/>
      <c r="HM182" s="15"/>
      <c r="HN182" s="14"/>
      <c r="HO182" s="14"/>
      <c r="HP182" s="14"/>
      <c r="HQ182" s="15"/>
      <c r="HR182" s="15"/>
      <c r="HS182" s="14"/>
      <c r="HT182" s="15"/>
      <c r="HU182" s="15"/>
      <c r="HV182" s="14"/>
      <c r="HW182" s="15"/>
      <c r="HX182" s="15"/>
      <c r="HY182" s="14"/>
      <c r="HZ182" s="14"/>
      <c r="IA182" s="14"/>
      <c r="IB182" s="15"/>
      <c r="IC182" s="15"/>
      <c r="ID182" s="14"/>
      <c r="IE182" s="15"/>
      <c r="IF182" s="15"/>
      <c r="IG182" s="14"/>
      <c r="IH182" s="15"/>
      <c r="II182" s="15"/>
      <c r="IJ182" s="14"/>
      <c r="IK182" s="23"/>
      <c r="IL182" s="23"/>
      <c r="IM182" s="23"/>
      <c r="IN182" s="23"/>
    </row>
    <row r="183" spans="1:248" s="20" customFormat="1" ht="73.5" hidden="1" customHeight="1">
      <c r="A183" s="302"/>
      <c r="B183" s="302"/>
      <c r="C183" s="301"/>
      <c r="D183" s="63" t="s">
        <v>19</v>
      </c>
      <c r="E183" s="199">
        <f t="shared" ref="E183:F186" si="101">E198</f>
        <v>0</v>
      </c>
      <c r="F183" s="199">
        <f t="shared" si="101"/>
        <v>0</v>
      </c>
      <c r="G183" s="67">
        <f t="shared" si="88"/>
        <v>0</v>
      </c>
      <c r="H183" s="199"/>
      <c r="I183" s="199">
        <f t="shared" ref="I183:J186" si="102">I198</f>
        <v>0</v>
      </c>
      <c r="J183" s="199">
        <f t="shared" si="102"/>
        <v>0</v>
      </c>
      <c r="K183" s="67">
        <f t="shared" si="89"/>
        <v>0</v>
      </c>
      <c r="L183" s="199">
        <f t="shared" ref="L183:M186" si="103">L198</f>
        <v>0</v>
      </c>
      <c r="M183" s="199">
        <f t="shared" si="103"/>
        <v>0</v>
      </c>
      <c r="N183" s="67">
        <f t="shared" si="90"/>
        <v>0</v>
      </c>
      <c r="O183" s="199">
        <f t="shared" ref="O183:P186" si="104">O198</f>
        <v>0</v>
      </c>
      <c r="P183" s="199">
        <f t="shared" si="104"/>
        <v>0</v>
      </c>
      <c r="Q183" s="67">
        <f t="shared" si="91"/>
        <v>0</v>
      </c>
      <c r="R183" s="199">
        <f t="shared" ref="R183:S186" si="105">R198</f>
        <v>0</v>
      </c>
      <c r="S183" s="199">
        <f t="shared" si="105"/>
        <v>0</v>
      </c>
      <c r="T183" s="67">
        <f t="shared" si="92"/>
        <v>0</v>
      </c>
      <c r="U183" s="199">
        <f t="shared" ref="U183:V186" si="106">U198</f>
        <v>0</v>
      </c>
      <c r="V183" s="199">
        <f t="shared" si="106"/>
        <v>0</v>
      </c>
      <c r="W183" s="67">
        <f t="shared" si="93"/>
        <v>0</v>
      </c>
      <c r="X183" s="199">
        <f t="shared" ref="X183:Y186" si="107">X198</f>
        <v>0</v>
      </c>
      <c r="Y183" s="199">
        <f t="shared" si="107"/>
        <v>0</v>
      </c>
      <c r="Z183" s="67">
        <f t="shared" si="94"/>
        <v>0</v>
      </c>
      <c r="AA183" s="199">
        <f t="shared" ref="AA183:AB186" si="108">AA198</f>
        <v>0</v>
      </c>
      <c r="AB183" s="199">
        <f t="shared" si="108"/>
        <v>0</v>
      </c>
      <c r="AC183" s="67">
        <f t="shared" si="95"/>
        <v>0</v>
      </c>
      <c r="AD183" s="199">
        <f t="shared" ref="AD183:AE186" si="109">AD198</f>
        <v>0</v>
      </c>
      <c r="AE183" s="199">
        <f t="shared" si="109"/>
        <v>0</v>
      </c>
      <c r="AF183" s="67">
        <f t="shared" si="96"/>
        <v>0</v>
      </c>
      <c r="AG183" s="199">
        <f t="shared" ref="AG183:AH186" si="110">AG198</f>
        <v>0</v>
      </c>
      <c r="AH183" s="199">
        <f t="shared" si="110"/>
        <v>0</v>
      </c>
      <c r="AI183" s="67">
        <f t="shared" si="97"/>
        <v>0</v>
      </c>
      <c r="AJ183" s="199">
        <f t="shared" ref="AJ183:AK186" si="111">AJ198</f>
        <v>0</v>
      </c>
      <c r="AK183" s="199">
        <f t="shared" si="111"/>
        <v>0</v>
      </c>
      <c r="AL183" s="67">
        <f t="shared" si="98"/>
        <v>0</v>
      </c>
      <c r="AM183" s="199">
        <f t="shared" ref="AM183:AN186" si="112">AM198</f>
        <v>0</v>
      </c>
      <c r="AN183" s="199">
        <f t="shared" si="112"/>
        <v>0</v>
      </c>
      <c r="AO183" s="67">
        <f t="shared" si="99"/>
        <v>0</v>
      </c>
      <c r="AP183" s="199">
        <f t="shared" ref="AP183:AQ186" si="113">AP198</f>
        <v>0</v>
      </c>
      <c r="AQ183" s="199">
        <f t="shared" si="113"/>
        <v>0</v>
      </c>
      <c r="AR183" s="67">
        <f t="shared" si="100"/>
        <v>0</v>
      </c>
      <c r="AS183" s="79"/>
      <c r="AT183" s="79"/>
      <c r="AU183" s="79"/>
      <c r="AV183" s="14"/>
      <c r="AW183" s="14"/>
      <c r="AX183" s="15"/>
      <c r="AY183" s="15"/>
      <c r="AZ183" s="14"/>
      <c r="BA183" s="15"/>
      <c r="BB183" s="15"/>
      <c r="BC183" s="14"/>
      <c r="BD183" s="15"/>
      <c r="BE183" s="15"/>
      <c r="BF183" s="14"/>
      <c r="BG183" s="14"/>
      <c r="BH183" s="14"/>
      <c r="BI183" s="15"/>
      <c r="BJ183" s="15"/>
      <c r="BK183" s="14"/>
      <c r="BL183" s="15"/>
      <c r="BM183" s="15"/>
      <c r="BN183" s="14"/>
      <c r="BO183" s="15"/>
      <c r="BP183" s="15"/>
      <c r="BQ183" s="14"/>
      <c r="BR183" s="14"/>
      <c r="BS183" s="14"/>
      <c r="BT183" s="15"/>
      <c r="BU183" s="15"/>
      <c r="BV183" s="14"/>
      <c r="BW183" s="15"/>
      <c r="BX183" s="15"/>
      <c r="BY183" s="14"/>
      <c r="BZ183" s="15"/>
      <c r="CA183" s="15"/>
      <c r="CB183" s="14"/>
      <c r="CC183" s="14"/>
      <c r="CD183" s="14"/>
      <c r="CE183" s="15"/>
      <c r="CF183" s="15"/>
      <c r="CG183" s="14"/>
      <c r="CH183" s="15"/>
      <c r="CI183" s="15"/>
      <c r="CJ183" s="14"/>
      <c r="CK183" s="15"/>
      <c r="CL183" s="15"/>
      <c r="CM183" s="14"/>
      <c r="CN183" s="23"/>
      <c r="CO183" s="23"/>
      <c r="CP183" s="23"/>
      <c r="CQ183" s="23"/>
      <c r="CR183" s="23"/>
      <c r="CS183" s="17"/>
      <c r="CT183" s="14"/>
      <c r="CU183" s="14"/>
      <c r="CV183" s="14"/>
      <c r="CW183" s="15"/>
      <c r="CX183" s="15"/>
      <c r="CY183" s="14"/>
      <c r="CZ183" s="15"/>
      <c r="DA183" s="15"/>
      <c r="DB183" s="14"/>
      <c r="DC183" s="15"/>
      <c r="DD183" s="15"/>
      <c r="DE183" s="14"/>
      <c r="DF183" s="14"/>
      <c r="DG183" s="14"/>
      <c r="DH183" s="15"/>
      <c r="DI183" s="15"/>
      <c r="DJ183" s="14"/>
      <c r="DK183" s="15"/>
      <c r="DL183" s="15"/>
      <c r="DM183" s="14"/>
      <c r="DN183" s="15"/>
      <c r="DO183" s="15"/>
      <c r="DP183" s="14"/>
      <c r="DQ183" s="14"/>
      <c r="DR183" s="14"/>
      <c r="DS183" s="15"/>
      <c r="DT183" s="15"/>
      <c r="DU183" s="14"/>
      <c r="DV183" s="15"/>
      <c r="DW183" s="15"/>
      <c r="DX183" s="14"/>
      <c r="DY183" s="15"/>
      <c r="DZ183" s="15"/>
      <c r="EA183" s="14"/>
      <c r="EB183" s="14"/>
      <c r="EC183" s="14"/>
      <c r="ED183" s="15"/>
      <c r="EE183" s="15"/>
      <c r="EF183" s="14"/>
      <c r="EG183" s="15"/>
      <c r="EH183" s="15"/>
      <c r="EI183" s="14"/>
      <c r="EJ183" s="15"/>
      <c r="EK183" s="15"/>
      <c r="EL183" s="14"/>
      <c r="EM183" s="23"/>
      <c r="EN183" s="23"/>
      <c r="EO183" s="23"/>
      <c r="EP183" s="23"/>
      <c r="EQ183" s="23"/>
      <c r="ER183" s="17"/>
      <c r="ES183" s="14"/>
      <c r="ET183" s="14"/>
      <c r="EU183" s="14"/>
      <c r="EV183" s="15"/>
      <c r="EW183" s="15"/>
      <c r="EX183" s="14"/>
      <c r="EY183" s="15"/>
      <c r="EZ183" s="15"/>
      <c r="FA183" s="14"/>
      <c r="FB183" s="15"/>
      <c r="FC183" s="15"/>
      <c r="FD183" s="14"/>
      <c r="FE183" s="14"/>
      <c r="FF183" s="14"/>
      <c r="FG183" s="15"/>
      <c r="FH183" s="15"/>
      <c r="FI183" s="14"/>
      <c r="FJ183" s="15"/>
      <c r="FK183" s="15"/>
      <c r="FL183" s="14"/>
      <c r="FM183" s="15"/>
      <c r="FN183" s="15"/>
      <c r="FO183" s="14"/>
      <c r="FP183" s="14"/>
      <c r="FQ183" s="14"/>
      <c r="FR183" s="15"/>
      <c r="FS183" s="15"/>
      <c r="FT183" s="14"/>
      <c r="FU183" s="15"/>
      <c r="FV183" s="15"/>
      <c r="FW183" s="14"/>
      <c r="FX183" s="15"/>
      <c r="FY183" s="15"/>
      <c r="FZ183" s="14"/>
      <c r="GA183" s="14"/>
      <c r="GB183" s="14"/>
      <c r="GC183" s="15"/>
      <c r="GD183" s="15"/>
      <c r="GE183" s="14"/>
      <c r="GF183" s="15"/>
      <c r="GG183" s="15"/>
      <c r="GH183" s="14"/>
      <c r="GI183" s="15"/>
      <c r="GJ183" s="15"/>
      <c r="GK183" s="14"/>
      <c r="GL183" s="23"/>
      <c r="GM183" s="23"/>
      <c r="GN183" s="23"/>
      <c r="GO183" s="23"/>
      <c r="GP183" s="23"/>
      <c r="GQ183" s="17"/>
      <c r="GR183" s="14"/>
      <c r="GS183" s="14"/>
      <c r="GT183" s="14"/>
      <c r="GU183" s="15"/>
      <c r="GV183" s="15"/>
      <c r="GW183" s="14"/>
      <c r="GX183" s="15"/>
      <c r="GY183" s="15"/>
      <c r="GZ183" s="14"/>
      <c r="HA183" s="15"/>
      <c r="HB183" s="15"/>
      <c r="HC183" s="14"/>
      <c r="HD183" s="14"/>
      <c r="HE183" s="14"/>
      <c r="HF183" s="15"/>
      <c r="HG183" s="15"/>
      <c r="HH183" s="14"/>
      <c r="HI183" s="15"/>
      <c r="HJ183" s="15"/>
      <c r="HK183" s="14"/>
      <c r="HL183" s="15"/>
      <c r="HM183" s="15"/>
      <c r="HN183" s="14"/>
      <c r="HO183" s="14"/>
      <c r="HP183" s="14"/>
      <c r="HQ183" s="15"/>
      <c r="HR183" s="15"/>
      <c r="HS183" s="14"/>
      <c r="HT183" s="15"/>
      <c r="HU183" s="15"/>
      <c r="HV183" s="14"/>
      <c r="HW183" s="15"/>
      <c r="HX183" s="15"/>
      <c r="HY183" s="14"/>
      <c r="HZ183" s="14"/>
      <c r="IA183" s="14"/>
      <c r="IB183" s="15"/>
      <c r="IC183" s="15"/>
      <c r="ID183" s="14"/>
      <c r="IE183" s="15"/>
      <c r="IF183" s="15"/>
      <c r="IG183" s="14"/>
      <c r="IH183" s="15"/>
      <c r="II183" s="15"/>
      <c r="IJ183" s="14"/>
      <c r="IK183" s="23"/>
      <c r="IL183" s="23"/>
      <c r="IM183" s="23"/>
      <c r="IN183" s="23"/>
    </row>
    <row r="184" spans="1:248" s="20" customFormat="1" ht="109.5" hidden="1" customHeight="1">
      <c r="A184" s="302"/>
      <c r="B184" s="302"/>
      <c r="C184" s="301"/>
      <c r="D184" s="63" t="s">
        <v>28</v>
      </c>
      <c r="E184" s="200">
        <f>E199</f>
        <v>0</v>
      </c>
      <c r="F184" s="200">
        <f t="shared" si="101"/>
        <v>0</v>
      </c>
      <c r="G184" s="67">
        <f t="shared" si="88"/>
        <v>0</v>
      </c>
      <c r="H184" s="199"/>
      <c r="I184" s="199">
        <f t="shared" si="102"/>
        <v>0</v>
      </c>
      <c r="J184" s="199">
        <f t="shared" si="102"/>
        <v>0</v>
      </c>
      <c r="K184" s="67">
        <f t="shared" si="89"/>
        <v>0</v>
      </c>
      <c r="L184" s="199">
        <f t="shared" si="103"/>
        <v>0</v>
      </c>
      <c r="M184" s="199">
        <f t="shared" si="103"/>
        <v>0</v>
      </c>
      <c r="N184" s="67">
        <f t="shared" si="90"/>
        <v>0</v>
      </c>
      <c r="O184" s="199">
        <f t="shared" si="104"/>
        <v>0</v>
      </c>
      <c r="P184" s="199">
        <f t="shared" si="104"/>
        <v>0</v>
      </c>
      <c r="Q184" s="67">
        <f t="shared" si="91"/>
        <v>0</v>
      </c>
      <c r="R184" s="199">
        <f t="shared" si="105"/>
        <v>0</v>
      </c>
      <c r="S184" s="199">
        <f t="shared" si="105"/>
        <v>0</v>
      </c>
      <c r="T184" s="67">
        <f t="shared" si="92"/>
        <v>0</v>
      </c>
      <c r="U184" s="199">
        <f t="shared" si="106"/>
        <v>0</v>
      </c>
      <c r="V184" s="199">
        <f t="shared" si="106"/>
        <v>0</v>
      </c>
      <c r="W184" s="67">
        <f t="shared" si="93"/>
        <v>0</v>
      </c>
      <c r="X184" s="199">
        <f t="shared" si="107"/>
        <v>0</v>
      </c>
      <c r="Y184" s="199">
        <f t="shared" si="107"/>
        <v>0</v>
      </c>
      <c r="Z184" s="67">
        <f t="shared" si="94"/>
        <v>0</v>
      </c>
      <c r="AA184" s="199">
        <f t="shared" si="108"/>
        <v>0</v>
      </c>
      <c r="AB184" s="199">
        <f t="shared" si="108"/>
        <v>0</v>
      </c>
      <c r="AC184" s="67">
        <f t="shared" si="95"/>
        <v>0</v>
      </c>
      <c r="AD184" s="199">
        <f t="shared" si="109"/>
        <v>0</v>
      </c>
      <c r="AE184" s="199">
        <f t="shared" si="109"/>
        <v>0</v>
      </c>
      <c r="AF184" s="67">
        <f t="shared" si="96"/>
        <v>0</v>
      </c>
      <c r="AG184" s="199">
        <f t="shared" si="110"/>
        <v>0</v>
      </c>
      <c r="AH184" s="199">
        <f t="shared" si="110"/>
        <v>0</v>
      </c>
      <c r="AI184" s="67">
        <f t="shared" si="97"/>
        <v>0</v>
      </c>
      <c r="AJ184" s="199">
        <f t="shared" si="111"/>
        <v>0</v>
      </c>
      <c r="AK184" s="199">
        <f t="shared" si="111"/>
        <v>0</v>
      </c>
      <c r="AL184" s="67">
        <f t="shared" si="98"/>
        <v>0</v>
      </c>
      <c r="AM184" s="199">
        <f t="shared" si="112"/>
        <v>0</v>
      </c>
      <c r="AN184" s="199">
        <f t="shared" si="112"/>
        <v>0</v>
      </c>
      <c r="AO184" s="67">
        <f t="shared" si="99"/>
        <v>0</v>
      </c>
      <c r="AP184" s="199">
        <f>AP189</f>
        <v>0</v>
      </c>
      <c r="AQ184" s="199">
        <f>AQ189</f>
        <v>0</v>
      </c>
      <c r="AR184" s="67">
        <f t="shared" si="100"/>
        <v>0</v>
      </c>
      <c r="AS184" s="79"/>
      <c r="AT184" s="79"/>
      <c r="AU184" s="79"/>
      <c r="AV184" s="14"/>
      <c r="AW184" s="14"/>
      <c r="AX184" s="15"/>
      <c r="AY184" s="15"/>
      <c r="AZ184" s="14"/>
      <c r="BA184" s="15"/>
      <c r="BB184" s="15"/>
      <c r="BC184" s="14"/>
      <c r="BD184" s="15"/>
      <c r="BE184" s="15"/>
      <c r="BF184" s="14"/>
      <c r="BG184" s="14"/>
      <c r="BH184" s="14"/>
      <c r="BI184" s="15"/>
      <c r="BJ184" s="15"/>
      <c r="BK184" s="14"/>
      <c r="BL184" s="15"/>
      <c r="BM184" s="15"/>
      <c r="BN184" s="14"/>
      <c r="BO184" s="15"/>
      <c r="BP184" s="15"/>
      <c r="BQ184" s="14"/>
      <c r="BR184" s="14"/>
      <c r="BS184" s="14"/>
      <c r="BT184" s="15"/>
      <c r="BU184" s="15"/>
      <c r="BV184" s="14"/>
      <c r="BW184" s="15"/>
      <c r="BX184" s="15"/>
      <c r="BY184" s="14"/>
      <c r="BZ184" s="15"/>
      <c r="CA184" s="15"/>
      <c r="CB184" s="14"/>
      <c r="CC184" s="14"/>
      <c r="CD184" s="14"/>
      <c r="CE184" s="15"/>
      <c r="CF184" s="15"/>
      <c r="CG184" s="14"/>
      <c r="CH184" s="15"/>
      <c r="CI184" s="15"/>
      <c r="CJ184" s="14"/>
      <c r="CK184" s="15"/>
      <c r="CL184" s="15"/>
      <c r="CM184" s="14"/>
      <c r="CN184" s="23"/>
      <c r="CO184" s="23"/>
      <c r="CP184" s="23"/>
      <c r="CQ184" s="23"/>
      <c r="CR184" s="23"/>
      <c r="CS184" s="17"/>
      <c r="CT184" s="14"/>
      <c r="CU184" s="14"/>
      <c r="CV184" s="14"/>
      <c r="CW184" s="15"/>
      <c r="CX184" s="15"/>
      <c r="CY184" s="14"/>
      <c r="CZ184" s="15"/>
      <c r="DA184" s="15"/>
      <c r="DB184" s="14"/>
      <c r="DC184" s="15"/>
      <c r="DD184" s="15"/>
      <c r="DE184" s="14"/>
      <c r="DF184" s="14"/>
      <c r="DG184" s="14"/>
      <c r="DH184" s="15"/>
      <c r="DI184" s="15"/>
      <c r="DJ184" s="14"/>
      <c r="DK184" s="15"/>
      <c r="DL184" s="15"/>
      <c r="DM184" s="14"/>
      <c r="DN184" s="15"/>
      <c r="DO184" s="15"/>
      <c r="DP184" s="14"/>
      <c r="DQ184" s="14"/>
      <c r="DR184" s="14"/>
      <c r="DS184" s="15"/>
      <c r="DT184" s="15"/>
      <c r="DU184" s="14"/>
      <c r="DV184" s="15"/>
      <c r="DW184" s="15"/>
      <c r="DX184" s="14"/>
      <c r="DY184" s="15"/>
      <c r="DZ184" s="15"/>
      <c r="EA184" s="14"/>
      <c r="EB184" s="14"/>
      <c r="EC184" s="14"/>
      <c r="ED184" s="15"/>
      <c r="EE184" s="15"/>
      <c r="EF184" s="14"/>
      <c r="EG184" s="15"/>
      <c r="EH184" s="15"/>
      <c r="EI184" s="14"/>
      <c r="EJ184" s="15"/>
      <c r="EK184" s="15"/>
      <c r="EL184" s="14"/>
      <c r="EM184" s="23"/>
      <c r="EN184" s="23"/>
      <c r="EO184" s="23"/>
      <c r="EP184" s="23"/>
      <c r="EQ184" s="23"/>
      <c r="ER184" s="17"/>
      <c r="ES184" s="14"/>
      <c r="ET184" s="14"/>
      <c r="EU184" s="14"/>
      <c r="EV184" s="15"/>
      <c r="EW184" s="15"/>
      <c r="EX184" s="14"/>
      <c r="EY184" s="15"/>
      <c r="EZ184" s="15"/>
      <c r="FA184" s="14"/>
      <c r="FB184" s="15"/>
      <c r="FC184" s="15"/>
      <c r="FD184" s="14"/>
      <c r="FE184" s="14"/>
      <c r="FF184" s="14"/>
      <c r="FG184" s="15"/>
      <c r="FH184" s="15"/>
      <c r="FI184" s="14"/>
      <c r="FJ184" s="15"/>
      <c r="FK184" s="15"/>
      <c r="FL184" s="14"/>
      <c r="FM184" s="15"/>
      <c r="FN184" s="15"/>
      <c r="FO184" s="14"/>
      <c r="FP184" s="14"/>
      <c r="FQ184" s="14"/>
      <c r="FR184" s="15"/>
      <c r="FS184" s="15"/>
      <c r="FT184" s="14"/>
      <c r="FU184" s="15"/>
      <c r="FV184" s="15"/>
      <c r="FW184" s="14"/>
      <c r="FX184" s="15"/>
      <c r="FY184" s="15"/>
      <c r="FZ184" s="14"/>
      <c r="GA184" s="14"/>
      <c r="GB184" s="14"/>
      <c r="GC184" s="15"/>
      <c r="GD184" s="15"/>
      <c r="GE184" s="14"/>
      <c r="GF184" s="15"/>
      <c r="GG184" s="15"/>
      <c r="GH184" s="14"/>
      <c r="GI184" s="15"/>
      <c r="GJ184" s="15"/>
      <c r="GK184" s="14"/>
      <c r="GL184" s="23"/>
      <c r="GM184" s="23"/>
      <c r="GN184" s="23"/>
      <c r="GO184" s="23"/>
      <c r="GP184" s="23"/>
      <c r="GQ184" s="17"/>
      <c r="GR184" s="14"/>
      <c r="GS184" s="14"/>
      <c r="GT184" s="14"/>
      <c r="GU184" s="15"/>
      <c r="GV184" s="15"/>
      <c r="GW184" s="14"/>
      <c r="GX184" s="15"/>
      <c r="GY184" s="15"/>
      <c r="GZ184" s="14"/>
      <c r="HA184" s="15"/>
      <c r="HB184" s="15"/>
      <c r="HC184" s="14"/>
      <c r="HD184" s="14"/>
      <c r="HE184" s="14"/>
      <c r="HF184" s="15"/>
      <c r="HG184" s="15"/>
      <c r="HH184" s="14"/>
      <c r="HI184" s="15"/>
      <c r="HJ184" s="15"/>
      <c r="HK184" s="14"/>
      <c r="HL184" s="15"/>
      <c r="HM184" s="15"/>
      <c r="HN184" s="14"/>
      <c r="HO184" s="14"/>
      <c r="HP184" s="14"/>
      <c r="HQ184" s="15"/>
      <c r="HR184" s="15"/>
      <c r="HS184" s="14"/>
      <c r="HT184" s="15"/>
      <c r="HU184" s="15"/>
      <c r="HV184" s="14"/>
      <c r="HW184" s="15"/>
      <c r="HX184" s="15"/>
      <c r="HY184" s="14"/>
      <c r="HZ184" s="14"/>
      <c r="IA184" s="14"/>
      <c r="IB184" s="15"/>
      <c r="IC184" s="15"/>
      <c r="ID184" s="14"/>
      <c r="IE184" s="15"/>
      <c r="IF184" s="15"/>
      <c r="IG184" s="14"/>
      <c r="IH184" s="15"/>
      <c r="II184" s="15"/>
      <c r="IJ184" s="14"/>
      <c r="IK184" s="23"/>
      <c r="IL184" s="23"/>
      <c r="IM184" s="23"/>
      <c r="IN184" s="23"/>
    </row>
    <row r="185" spans="1:248" s="20" customFormat="1" ht="109.5" hidden="1" customHeight="1">
      <c r="A185" s="302"/>
      <c r="B185" s="302"/>
      <c r="C185" s="301"/>
      <c r="D185" s="68" t="s">
        <v>229</v>
      </c>
      <c r="E185" s="200">
        <f t="shared" si="101"/>
        <v>0</v>
      </c>
      <c r="F185" s="200">
        <f>F200</f>
        <v>0</v>
      </c>
      <c r="G185" s="67"/>
      <c r="H185" s="199"/>
      <c r="I185" s="199">
        <f t="shared" si="102"/>
        <v>0</v>
      </c>
      <c r="J185" s="199">
        <f t="shared" si="102"/>
        <v>0</v>
      </c>
      <c r="K185" s="67"/>
      <c r="L185" s="199">
        <f t="shared" si="103"/>
        <v>0</v>
      </c>
      <c r="M185" s="199">
        <f t="shared" si="103"/>
        <v>0</v>
      </c>
      <c r="N185" s="67"/>
      <c r="O185" s="199">
        <f t="shared" si="104"/>
        <v>0</v>
      </c>
      <c r="P185" s="199">
        <f t="shared" si="104"/>
        <v>0</v>
      </c>
      <c r="Q185" s="67"/>
      <c r="R185" s="199">
        <f t="shared" si="105"/>
        <v>0</v>
      </c>
      <c r="S185" s="199">
        <f t="shared" si="105"/>
        <v>0</v>
      </c>
      <c r="T185" s="67"/>
      <c r="U185" s="199">
        <f t="shared" si="106"/>
        <v>0</v>
      </c>
      <c r="V185" s="199">
        <f t="shared" si="106"/>
        <v>0</v>
      </c>
      <c r="W185" s="67"/>
      <c r="X185" s="199">
        <f t="shared" si="107"/>
        <v>0</v>
      </c>
      <c r="Y185" s="199">
        <f t="shared" si="107"/>
        <v>0</v>
      </c>
      <c r="Z185" s="67"/>
      <c r="AA185" s="199">
        <f t="shared" si="108"/>
        <v>0</v>
      </c>
      <c r="AB185" s="199">
        <f t="shared" si="108"/>
        <v>0</v>
      </c>
      <c r="AC185" s="67"/>
      <c r="AD185" s="199">
        <f t="shared" si="109"/>
        <v>0</v>
      </c>
      <c r="AE185" s="199">
        <f t="shared" si="109"/>
        <v>0</v>
      </c>
      <c r="AF185" s="67"/>
      <c r="AG185" s="199">
        <f t="shared" si="110"/>
        <v>0</v>
      </c>
      <c r="AH185" s="199">
        <f t="shared" si="110"/>
        <v>0</v>
      </c>
      <c r="AI185" s="67"/>
      <c r="AJ185" s="199">
        <f t="shared" si="111"/>
        <v>0</v>
      </c>
      <c r="AK185" s="199">
        <f t="shared" si="111"/>
        <v>0</v>
      </c>
      <c r="AL185" s="67"/>
      <c r="AM185" s="199">
        <f t="shared" si="112"/>
        <v>0</v>
      </c>
      <c r="AN185" s="199">
        <f t="shared" si="112"/>
        <v>0</v>
      </c>
      <c r="AO185" s="67"/>
      <c r="AP185" s="199">
        <f t="shared" si="113"/>
        <v>0</v>
      </c>
      <c r="AQ185" s="199">
        <f t="shared" si="113"/>
        <v>0</v>
      </c>
      <c r="AR185" s="67"/>
      <c r="AS185" s="79"/>
      <c r="AT185" s="79"/>
      <c r="AU185" s="79"/>
      <c r="AV185" s="14"/>
      <c r="AW185" s="14"/>
      <c r="AX185" s="15"/>
      <c r="AY185" s="15"/>
      <c r="AZ185" s="14"/>
      <c r="BA185" s="15"/>
      <c r="BB185" s="15"/>
      <c r="BC185" s="14"/>
      <c r="BD185" s="15"/>
      <c r="BE185" s="15"/>
      <c r="BF185" s="14"/>
      <c r="BG185" s="14"/>
      <c r="BH185" s="14"/>
      <c r="BI185" s="15"/>
      <c r="BJ185" s="15"/>
      <c r="BK185" s="14"/>
      <c r="BL185" s="15"/>
      <c r="BM185" s="15"/>
      <c r="BN185" s="14"/>
      <c r="BO185" s="15"/>
      <c r="BP185" s="15"/>
      <c r="BQ185" s="14"/>
      <c r="BR185" s="14"/>
      <c r="BS185" s="14"/>
      <c r="BT185" s="15"/>
      <c r="BU185" s="15"/>
      <c r="BV185" s="14"/>
      <c r="BW185" s="15"/>
      <c r="BX185" s="15"/>
      <c r="BY185" s="14"/>
      <c r="BZ185" s="15"/>
      <c r="CA185" s="15"/>
      <c r="CB185" s="14"/>
      <c r="CC185" s="14"/>
      <c r="CD185" s="14"/>
      <c r="CE185" s="15"/>
      <c r="CF185" s="15"/>
      <c r="CG185" s="14"/>
      <c r="CH185" s="15"/>
      <c r="CI185" s="15"/>
      <c r="CJ185" s="14"/>
      <c r="CK185" s="15"/>
      <c r="CL185" s="15"/>
      <c r="CM185" s="14"/>
      <c r="CN185" s="23"/>
      <c r="CO185" s="23"/>
      <c r="CP185" s="23"/>
      <c r="CQ185" s="23"/>
      <c r="CR185" s="23"/>
      <c r="CS185" s="17"/>
      <c r="CT185" s="14"/>
      <c r="CU185" s="14"/>
      <c r="CV185" s="14"/>
      <c r="CW185" s="15"/>
      <c r="CX185" s="15"/>
      <c r="CY185" s="14"/>
      <c r="CZ185" s="15"/>
      <c r="DA185" s="15"/>
      <c r="DB185" s="14"/>
      <c r="DC185" s="15"/>
      <c r="DD185" s="15"/>
      <c r="DE185" s="14"/>
      <c r="DF185" s="14"/>
      <c r="DG185" s="14"/>
      <c r="DH185" s="15"/>
      <c r="DI185" s="15"/>
      <c r="DJ185" s="14"/>
      <c r="DK185" s="15"/>
      <c r="DL185" s="15"/>
      <c r="DM185" s="14"/>
      <c r="DN185" s="15"/>
      <c r="DO185" s="15"/>
      <c r="DP185" s="14"/>
      <c r="DQ185" s="14"/>
      <c r="DR185" s="14"/>
      <c r="DS185" s="15"/>
      <c r="DT185" s="15"/>
      <c r="DU185" s="14"/>
      <c r="DV185" s="15"/>
      <c r="DW185" s="15"/>
      <c r="DX185" s="14"/>
      <c r="DY185" s="15"/>
      <c r="DZ185" s="15"/>
      <c r="EA185" s="14"/>
      <c r="EB185" s="14"/>
      <c r="EC185" s="14"/>
      <c r="ED185" s="15"/>
      <c r="EE185" s="15"/>
      <c r="EF185" s="14"/>
      <c r="EG185" s="15"/>
      <c r="EH185" s="15"/>
      <c r="EI185" s="14"/>
      <c r="EJ185" s="15"/>
      <c r="EK185" s="15"/>
      <c r="EL185" s="14"/>
      <c r="EM185" s="23"/>
      <c r="EN185" s="23"/>
      <c r="EO185" s="23"/>
      <c r="EP185" s="23"/>
      <c r="EQ185" s="23"/>
      <c r="ER185" s="17"/>
      <c r="ES185" s="14"/>
      <c r="ET185" s="14"/>
      <c r="EU185" s="14"/>
      <c r="EV185" s="15"/>
      <c r="EW185" s="15"/>
      <c r="EX185" s="14"/>
      <c r="EY185" s="15"/>
      <c r="EZ185" s="15"/>
      <c r="FA185" s="14"/>
      <c r="FB185" s="15"/>
      <c r="FC185" s="15"/>
      <c r="FD185" s="14"/>
      <c r="FE185" s="14"/>
      <c r="FF185" s="14"/>
      <c r="FG185" s="15"/>
      <c r="FH185" s="15"/>
      <c r="FI185" s="14"/>
      <c r="FJ185" s="15"/>
      <c r="FK185" s="15"/>
      <c r="FL185" s="14"/>
      <c r="FM185" s="15"/>
      <c r="FN185" s="15"/>
      <c r="FO185" s="14"/>
      <c r="FP185" s="14"/>
      <c r="FQ185" s="14"/>
      <c r="FR185" s="15"/>
      <c r="FS185" s="15"/>
      <c r="FT185" s="14"/>
      <c r="FU185" s="15"/>
      <c r="FV185" s="15"/>
      <c r="FW185" s="14"/>
      <c r="FX185" s="15"/>
      <c r="FY185" s="15"/>
      <c r="FZ185" s="14"/>
      <c r="GA185" s="14"/>
      <c r="GB185" s="14"/>
      <c r="GC185" s="15"/>
      <c r="GD185" s="15"/>
      <c r="GE185" s="14"/>
      <c r="GF185" s="15"/>
      <c r="GG185" s="15"/>
      <c r="GH185" s="14"/>
      <c r="GI185" s="15"/>
      <c r="GJ185" s="15"/>
      <c r="GK185" s="14"/>
      <c r="GL185" s="23"/>
      <c r="GM185" s="23"/>
      <c r="GN185" s="23"/>
      <c r="GO185" s="23"/>
      <c r="GP185" s="23"/>
      <c r="GQ185" s="17"/>
      <c r="GR185" s="14"/>
      <c r="GS185" s="14"/>
      <c r="GT185" s="14"/>
      <c r="GU185" s="15"/>
      <c r="GV185" s="15"/>
      <c r="GW185" s="14"/>
      <c r="GX185" s="15"/>
      <c r="GY185" s="15"/>
      <c r="GZ185" s="14"/>
      <c r="HA185" s="15"/>
      <c r="HB185" s="15"/>
      <c r="HC185" s="14"/>
      <c r="HD185" s="14"/>
      <c r="HE185" s="14"/>
      <c r="HF185" s="15"/>
      <c r="HG185" s="15"/>
      <c r="HH185" s="14"/>
      <c r="HI185" s="15"/>
      <c r="HJ185" s="15"/>
      <c r="HK185" s="14"/>
      <c r="HL185" s="15"/>
      <c r="HM185" s="15"/>
      <c r="HN185" s="14"/>
      <c r="HO185" s="14"/>
      <c r="HP185" s="14"/>
      <c r="HQ185" s="15"/>
      <c r="HR185" s="15"/>
      <c r="HS185" s="14"/>
      <c r="HT185" s="15"/>
      <c r="HU185" s="15"/>
      <c r="HV185" s="14"/>
      <c r="HW185" s="15"/>
      <c r="HX185" s="15"/>
      <c r="HY185" s="14"/>
      <c r="HZ185" s="14"/>
      <c r="IA185" s="14"/>
      <c r="IB185" s="15"/>
      <c r="IC185" s="15"/>
      <c r="ID185" s="14"/>
      <c r="IE185" s="15"/>
      <c r="IF185" s="15"/>
      <c r="IG185" s="14"/>
      <c r="IH185" s="15"/>
      <c r="II185" s="15"/>
      <c r="IJ185" s="14"/>
      <c r="IK185" s="23"/>
      <c r="IL185" s="23"/>
      <c r="IM185" s="23"/>
      <c r="IN185" s="23"/>
    </row>
    <row r="186" spans="1:248" s="20" customFormat="1" ht="74.25" hidden="1" customHeight="1">
      <c r="A186" s="383"/>
      <c r="B186" s="383"/>
      <c r="C186" s="384"/>
      <c r="D186" s="69" t="s">
        <v>46</v>
      </c>
      <c r="E186" s="199">
        <f t="shared" si="101"/>
        <v>0</v>
      </c>
      <c r="F186" s="199">
        <f t="shared" si="101"/>
        <v>0</v>
      </c>
      <c r="G186" s="67"/>
      <c r="H186" s="199"/>
      <c r="I186" s="199">
        <f t="shared" si="102"/>
        <v>0</v>
      </c>
      <c r="J186" s="199">
        <f t="shared" si="102"/>
        <v>0</v>
      </c>
      <c r="K186" s="67"/>
      <c r="L186" s="199">
        <f t="shared" si="103"/>
        <v>0</v>
      </c>
      <c r="M186" s="199">
        <f t="shared" si="103"/>
        <v>0</v>
      </c>
      <c r="N186" s="67"/>
      <c r="O186" s="199">
        <f t="shared" si="104"/>
        <v>0</v>
      </c>
      <c r="P186" s="199">
        <f t="shared" si="104"/>
        <v>0</v>
      </c>
      <c r="Q186" s="67"/>
      <c r="R186" s="199">
        <f t="shared" si="105"/>
        <v>0</v>
      </c>
      <c r="S186" s="199">
        <f t="shared" si="105"/>
        <v>0</v>
      </c>
      <c r="T186" s="67"/>
      <c r="U186" s="199">
        <f t="shared" si="106"/>
        <v>0</v>
      </c>
      <c r="V186" s="199">
        <f t="shared" si="106"/>
        <v>0</v>
      </c>
      <c r="W186" s="67"/>
      <c r="X186" s="199">
        <f t="shared" si="107"/>
        <v>0</v>
      </c>
      <c r="Y186" s="199">
        <f t="shared" si="107"/>
        <v>0</v>
      </c>
      <c r="Z186" s="67"/>
      <c r="AA186" s="199">
        <f t="shared" si="108"/>
        <v>0</v>
      </c>
      <c r="AB186" s="199">
        <f t="shared" si="108"/>
        <v>0</v>
      </c>
      <c r="AC186" s="67"/>
      <c r="AD186" s="199">
        <f t="shared" si="109"/>
        <v>0</v>
      </c>
      <c r="AE186" s="199">
        <f t="shared" si="109"/>
        <v>0</v>
      </c>
      <c r="AF186" s="67"/>
      <c r="AG186" s="199">
        <f t="shared" si="110"/>
        <v>0</v>
      </c>
      <c r="AH186" s="199">
        <f t="shared" si="110"/>
        <v>0</v>
      </c>
      <c r="AI186" s="67"/>
      <c r="AJ186" s="199">
        <f t="shared" si="111"/>
        <v>0</v>
      </c>
      <c r="AK186" s="199">
        <f t="shared" si="111"/>
        <v>0</v>
      </c>
      <c r="AL186" s="67"/>
      <c r="AM186" s="199">
        <f t="shared" si="112"/>
        <v>0</v>
      </c>
      <c r="AN186" s="199">
        <f t="shared" si="112"/>
        <v>0</v>
      </c>
      <c r="AO186" s="67"/>
      <c r="AP186" s="199">
        <f t="shared" si="113"/>
        <v>0</v>
      </c>
      <c r="AQ186" s="199">
        <f t="shared" si="113"/>
        <v>0</v>
      </c>
      <c r="AR186" s="67"/>
      <c r="AS186" s="79"/>
      <c r="AT186" s="79"/>
      <c r="AU186" s="79"/>
    </row>
    <row r="187" spans="1:248" ht="40.5" hidden="1" customHeight="1">
      <c r="A187" s="327" t="s">
        <v>145</v>
      </c>
      <c r="B187" s="326" t="s">
        <v>73</v>
      </c>
      <c r="C187" s="276" t="s">
        <v>128</v>
      </c>
      <c r="D187" s="80" t="s">
        <v>17</v>
      </c>
      <c r="E187" s="81">
        <f>E188+E189+E190</f>
        <v>0</v>
      </c>
      <c r="F187" s="81">
        <f>F188+F189+F190</f>
        <v>0</v>
      </c>
      <c r="G187" s="82">
        <f t="shared" ref="G187:G189" si="114">IF(E187=0,0,F187*100/E187)</f>
        <v>0</v>
      </c>
      <c r="H187" s="81">
        <f t="shared" ref="H187:H189" si="115">E187-F187</f>
        <v>0</v>
      </c>
      <c r="I187" s="81">
        <f>I188+I189</f>
        <v>0</v>
      </c>
      <c r="J187" s="81">
        <f>J188+J189</f>
        <v>0</v>
      </c>
      <c r="K187" s="82">
        <f t="shared" ref="K187:K189" si="116">IF(I187=0,0,J187*100/I187)</f>
        <v>0</v>
      </c>
      <c r="L187" s="81">
        <f>L188+L189</f>
        <v>0</v>
      </c>
      <c r="M187" s="81">
        <f>M188+M189</f>
        <v>0</v>
      </c>
      <c r="N187" s="82">
        <f t="shared" ref="N187:N189" si="117">IF(L187=0,0,M187*100/L187)</f>
        <v>0</v>
      </c>
      <c r="O187" s="81">
        <f t="shared" ref="O187:P187" si="118">O188+O189</f>
        <v>0</v>
      </c>
      <c r="P187" s="81">
        <f t="shared" si="118"/>
        <v>0</v>
      </c>
      <c r="Q187" s="82">
        <f t="shared" ref="Q187:Q189" si="119">IF(O187=0,0,P187*100/O187)</f>
        <v>0</v>
      </c>
      <c r="R187" s="81">
        <f>R188+R189+R190</f>
        <v>0</v>
      </c>
      <c r="S187" s="81">
        <f t="shared" ref="S187" si="120">S188+S189</f>
        <v>0</v>
      </c>
      <c r="T187" s="82">
        <f t="shared" ref="T187:T189" si="121">IF(R187=0,0,S187*100/R187)</f>
        <v>0</v>
      </c>
      <c r="U187" s="81">
        <f>U188+U189+U190</f>
        <v>0</v>
      </c>
      <c r="V187" s="81">
        <f t="shared" ref="V187" si="122">V188+V189</f>
        <v>0</v>
      </c>
      <c r="W187" s="82">
        <f t="shared" ref="W187:W189" si="123">IF(U187=0,0,V187*100/U187)</f>
        <v>0</v>
      </c>
      <c r="X187" s="81">
        <f t="shared" ref="X187:Y187" si="124">X188+X189</f>
        <v>0</v>
      </c>
      <c r="Y187" s="81">
        <f t="shared" si="124"/>
        <v>0</v>
      </c>
      <c r="Z187" s="82">
        <f t="shared" ref="Z187:Z188" si="125">IF(X187=0,0,Y187*100/X187)</f>
        <v>0</v>
      </c>
      <c r="AA187" s="81">
        <f t="shared" ref="AA187:AB187" si="126">AA188+AA189</f>
        <v>0</v>
      </c>
      <c r="AB187" s="81">
        <f t="shared" si="126"/>
        <v>0</v>
      </c>
      <c r="AC187" s="82">
        <f t="shared" ref="AC187:AC188" si="127">IF(AA187=0,0,AB187*100/AA187)</f>
        <v>0</v>
      </c>
      <c r="AD187" s="81">
        <f t="shared" ref="AD187:AE187" si="128">AD188+AD189</f>
        <v>0</v>
      </c>
      <c r="AE187" s="81">
        <f t="shared" si="128"/>
        <v>0</v>
      </c>
      <c r="AF187" s="82">
        <f t="shared" ref="AF187:AF188" si="129">IF(AD187=0,0,AE187*100/AD187)</f>
        <v>0</v>
      </c>
      <c r="AG187" s="81">
        <f t="shared" ref="AG187:AH187" si="130">AG188+AG189</f>
        <v>0</v>
      </c>
      <c r="AH187" s="81">
        <f t="shared" si="130"/>
        <v>0</v>
      </c>
      <c r="AI187" s="82">
        <f t="shared" ref="AI187:AI188" si="131">IF(AG187=0,0,AH187*100/AG187)</f>
        <v>0</v>
      </c>
      <c r="AJ187" s="81">
        <f t="shared" ref="AJ187:AK187" si="132">AJ188+AJ189</f>
        <v>0</v>
      </c>
      <c r="AK187" s="81">
        <f t="shared" si="132"/>
        <v>0</v>
      </c>
      <c r="AL187" s="82">
        <f t="shared" ref="AL187:AL188" si="133">IF(AJ187=0,0,AK187*100/AJ187)</f>
        <v>0</v>
      </c>
      <c r="AM187" s="81">
        <f t="shared" ref="AM187:AN187" si="134">AM188+AM189</f>
        <v>0</v>
      </c>
      <c r="AN187" s="81">
        <f t="shared" si="134"/>
        <v>0</v>
      </c>
      <c r="AO187" s="82">
        <f t="shared" ref="AO187:AO188" si="135">IF(AM187=0,0,AN187*100/AM187)</f>
        <v>0</v>
      </c>
      <c r="AP187" s="81">
        <f t="shared" ref="AP187:AQ187" si="136">AP188+AP189</f>
        <v>0</v>
      </c>
      <c r="AQ187" s="81">
        <f t="shared" si="136"/>
        <v>0</v>
      </c>
      <c r="AR187" s="82">
        <f t="shared" ref="AR187:AR188" si="137">IF(AP187=0,0,AQ187*100/AP187)</f>
        <v>0</v>
      </c>
      <c r="AS187" s="83"/>
      <c r="AT187" s="83"/>
      <c r="AU187" s="83"/>
    </row>
    <row r="188" spans="1:248" ht="106.5" hidden="1" customHeight="1">
      <c r="A188" s="327"/>
      <c r="B188" s="326"/>
      <c r="C188" s="301"/>
      <c r="D188" s="63" t="s">
        <v>19</v>
      </c>
      <c r="E188" s="84">
        <f t="shared" ref="E188:F189" si="138">I188+L188+O188+R188+U188+X188+AA188+AD188+AG188+AJ188+AM188+AP188</f>
        <v>0</v>
      </c>
      <c r="F188" s="84">
        <f t="shared" si="138"/>
        <v>0</v>
      </c>
      <c r="G188" s="85">
        <f t="shared" si="114"/>
        <v>0</v>
      </c>
      <c r="H188" s="84">
        <f t="shared" si="115"/>
        <v>0</v>
      </c>
      <c r="I188" s="86"/>
      <c r="J188" s="86"/>
      <c r="K188" s="65">
        <f t="shared" si="116"/>
        <v>0</v>
      </c>
      <c r="L188" s="87"/>
      <c r="M188" s="87"/>
      <c r="N188" s="67">
        <f t="shared" si="117"/>
        <v>0</v>
      </c>
      <c r="O188" s="86"/>
      <c r="P188" s="86"/>
      <c r="Q188" s="65">
        <f t="shared" si="119"/>
        <v>0</v>
      </c>
      <c r="R188" s="87"/>
      <c r="S188" s="87"/>
      <c r="T188" s="67">
        <f t="shared" si="121"/>
        <v>0</v>
      </c>
      <c r="U188" s="86"/>
      <c r="V188" s="86"/>
      <c r="W188" s="65">
        <f t="shared" si="123"/>
        <v>0</v>
      </c>
      <c r="X188" s="87"/>
      <c r="Y188" s="87"/>
      <c r="Z188" s="67">
        <f t="shared" si="125"/>
        <v>0</v>
      </c>
      <c r="AA188" s="86"/>
      <c r="AB188" s="86"/>
      <c r="AC188" s="65">
        <f t="shared" si="127"/>
        <v>0</v>
      </c>
      <c r="AD188" s="87"/>
      <c r="AE188" s="87"/>
      <c r="AF188" s="67">
        <f t="shared" si="129"/>
        <v>0</v>
      </c>
      <c r="AG188" s="86"/>
      <c r="AH188" s="86"/>
      <c r="AI188" s="65">
        <f t="shared" si="131"/>
        <v>0</v>
      </c>
      <c r="AJ188" s="87"/>
      <c r="AK188" s="87"/>
      <c r="AL188" s="67">
        <f t="shared" si="133"/>
        <v>0</v>
      </c>
      <c r="AM188" s="86"/>
      <c r="AN188" s="86"/>
      <c r="AO188" s="65">
        <f t="shared" si="135"/>
        <v>0</v>
      </c>
      <c r="AP188" s="87"/>
      <c r="AQ188" s="87"/>
      <c r="AR188" s="67">
        <f t="shared" si="137"/>
        <v>0</v>
      </c>
      <c r="AS188" s="55"/>
      <c r="AT188" s="55"/>
      <c r="AU188" s="55"/>
    </row>
    <row r="189" spans="1:248" ht="64.8" hidden="1">
      <c r="A189" s="327"/>
      <c r="B189" s="326"/>
      <c r="C189" s="301"/>
      <c r="D189" s="63" t="s">
        <v>28</v>
      </c>
      <c r="E189" s="84">
        <f t="shared" si="138"/>
        <v>0</v>
      </c>
      <c r="F189" s="84">
        <f t="shared" si="138"/>
        <v>0</v>
      </c>
      <c r="G189" s="85">
        <f t="shared" si="114"/>
        <v>0</v>
      </c>
      <c r="H189" s="84">
        <f t="shared" si="115"/>
        <v>0</v>
      </c>
      <c r="I189" s="86"/>
      <c r="J189" s="86"/>
      <c r="K189" s="65">
        <f t="shared" si="116"/>
        <v>0</v>
      </c>
      <c r="L189" s="87"/>
      <c r="M189" s="87"/>
      <c r="N189" s="67">
        <f t="shared" si="117"/>
        <v>0</v>
      </c>
      <c r="O189" s="86"/>
      <c r="P189" s="86"/>
      <c r="Q189" s="65">
        <f t="shared" si="119"/>
        <v>0</v>
      </c>
      <c r="R189" s="87"/>
      <c r="S189" s="87"/>
      <c r="T189" s="67">
        <f t="shared" si="121"/>
        <v>0</v>
      </c>
      <c r="U189" s="86"/>
      <c r="V189" s="86"/>
      <c r="W189" s="65">
        <f t="shared" si="123"/>
        <v>0</v>
      </c>
      <c r="X189" s="87"/>
      <c r="Y189" s="87"/>
      <c r="Z189" s="67"/>
      <c r="AA189" s="86"/>
      <c r="AB189" s="86"/>
      <c r="AC189" s="65"/>
      <c r="AD189" s="87"/>
      <c r="AE189" s="87"/>
      <c r="AF189" s="67"/>
      <c r="AG189" s="86"/>
      <c r="AH189" s="86"/>
      <c r="AI189" s="65"/>
      <c r="AJ189" s="87"/>
      <c r="AK189" s="87"/>
      <c r="AL189" s="67"/>
      <c r="AM189" s="86"/>
      <c r="AN189" s="86"/>
      <c r="AO189" s="65"/>
      <c r="AP189" s="87"/>
      <c r="AQ189" s="87"/>
      <c r="AR189" s="67"/>
      <c r="AS189" s="55"/>
      <c r="AT189" s="55"/>
      <c r="AU189" s="55"/>
    </row>
    <row r="190" spans="1:248" ht="97.2" hidden="1">
      <c r="A190" s="327"/>
      <c r="B190" s="326"/>
      <c r="C190" s="301"/>
      <c r="D190" s="68" t="s">
        <v>229</v>
      </c>
      <c r="E190" s="84"/>
      <c r="F190" s="84"/>
      <c r="G190" s="85"/>
      <c r="H190" s="98">
        <f>E190-F190</f>
        <v>0</v>
      </c>
      <c r="I190" s="70"/>
      <c r="J190" s="70"/>
      <c r="K190" s="70"/>
      <c r="L190" s="71"/>
      <c r="M190" s="71"/>
      <c r="N190" s="71"/>
      <c r="O190" s="103"/>
      <c r="P190" s="70"/>
      <c r="Q190" s="70"/>
      <c r="R190" s="104"/>
      <c r="S190" s="104"/>
      <c r="T190" s="104"/>
      <c r="U190" s="61"/>
      <c r="V190" s="105"/>
      <c r="W190" s="105"/>
      <c r="X190" s="106"/>
      <c r="Y190" s="106"/>
      <c r="Z190" s="106"/>
      <c r="AA190" s="103"/>
      <c r="AB190" s="103"/>
      <c r="AC190" s="103"/>
      <c r="AD190" s="106"/>
      <c r="AE190" s="106"/>
      <c r="AF190" s="106"/>
      <c r="AG190" s="105"/>
      <c r="AH190" s="105"/>
      <c r="AI190" s="105"/>
      <c r="AJ190" s="62"/>
      <c r="AK190" s="62"/>
      <c r="AL190" s="62"/>
      <c r="AM190" s="61"/>
      <c r="AN190" s="61"/>
      <c r="AO190" s="61"/>
      <c r="AP190" s="62"/>
      <c r="AQ190" s="220"/>
      <c r="AR190" s="72"/>
      <c r="AS190" s="55"/>
      <c r="AT190" s="55"/>
      <c r="AU190" s="55"/>
    </row>
    <row r="191" spans="1:248" ht="99" hidden="1" customHeight="1">
      <c r="A191" s="327"/>
      <c r="B191" s="326"/>
      <c r="C191" s="277"/>
      <c r="D191" s="69" t="s">
        <v>46</v>
      </c>
      <c r="E191" s="98"/>
      <c r="F191" s="85"/>
      <c r="G191" s="85"/>
      <c r="H191" s="85"/>
      <c r="I191" s="70"/>
      <c r="J191" s="70"/>
      <c r="K191" s="70"/>
      <c r="L191" s="71"/>
      <c r="M191" s="71"/>
      <c r="N191" s="71"/>
      <c r="O191" s="70"/>
      <c r="P191" s="70"/>
      <c r="Q191" s="70"/>
      <c r="R191" s="71"/>
      <c r="S191" s="71"/>
      <c r="T191" s="71"/>
      <c r="U191" s="70"/>
      <c r="V191" s="70"/>
      <c r="W191" s="70"/>
      <c r="X191" s="71"/>
      <c r="Y191" s="71"/>
      <c r="Z191" s="71"/>
      <c r="AA191" s="70"/>
      <c r="AB191" s="70"/>
      <c r="AC191" s="70"/>
      <c r="AD191" s="71"/>
      <c r="AE191" s="71"/>
      <c r="AF191" s="71"/>
      <c r="AG191" s="70"/>
      <c r="AH191" s="70"/>
      <c r="AI191" s="70"/>
      <c r="AJ191" s="71"/>
      <c r="AK191" s="71"/>
      <c r="AL191" s="71"/>
      <c r="AM191" s="70"/>
      <c r="AN191" s="70"/>
      <c r="AO191" s="70"/>
      <c r="AP191" s="71"/>
      <c r="AQ191" s="72"/>
      <c r="AR191" s="72"/>
      <c r="AS191" s="55"/>
      <c r="AT191" s="55"/>
      <c r="AU191" s="55"/>
    </row>
    <row r="192" spans="1:248" ht="36.75" hidden="1" customHeight="1">
      <c r="A192" s="327" t="s">
        <v>146</v>
      </c>
      <c r="B192" s="326" t="s">
        <v>95</v>
      </c>
      <c r="C192" s="276" t="s">
        <v>128</v>
      </c>
      <c r="D192" s="80" t="s">
        <v>17</v>
      </c>
      <c r="E192" s="81">
        <f>E193+E194+E195</f>
        <v>0</v>
      </c>
      <c r="F192" s="81">
        <f>F193+F194</f>
        <v>0</v>
      </c>
      <c r="G192" s="82">
        <f t="shared" ref="G192:G195" si="139">IF(E192=0,0,F192*100/E192)</f>
        <v>0</v>
      </c>
      <c r="H192" s="81">
        <f t="shared" ref="H192:H194" si="140">E192-F192</f>
        <v>0</v>
      </c>
      <c r="I192" s="81">
        <f>I193+I194</f>
        <v>0</v>
      </c>
      <c r="J192" s="81">
        <f>J193+J194</f>
        <v>0</v>
      </c>
      <c r="K192" s="82">
        <f t="shared" ref="K192:K194" si="141">IF(I192=0,0,J192*100/I192)</f>
        <v>0</v>
      </c>
      <c r="L192" s="81">
        <f>L193+L194</f>
        <v>0</v>
      </c>
      <c r="M192" s="81">
        <f>M193+M194</f>
        <v>0</v>
      </c>
      <c r="N192" s="82">
        <f t="shared" ref="N192:N194" si="142">IF(L192=0,0,M192*100/L192)</f>
        <v>0</v>
      </c>
      <c r="O192" s="81">
        <f t="shared" ref="O192:P192" si="143">O193+O194</f>
        <v>0</v>
      </c>
      <c r="P192" s="81">
        <f t="shared" si="143"/>
        <v>0</v>
      </c>
      <c r="Q192" s="82">
        <f t="shared" ref="Q192:Q194" si="144">IF(O192=0,0,P192*100/O192)</f>
        <v>0</v>
      </c>
      <c r="R192" s="81">
        <f t="shared" ref="R192:S192" si="145">R193+R194</f>
        <v>0</v>
      </c>
      <c r="S192" s="81">
        <f t="shared" si="145"/>
        <v>0</v>
      </c>
      <c r="T192" s="82">
        <f t="shared" ref="T192:T194" si="146">IF(R192=0,0,S192*100/R192)</f>
        <v>0</v>
      </c>
      <c r="U192" s="81">
        <f t="shared" ref="U192:V192" si="147">U193+U194</f>
        <v>0</v>
      </c>
      <c r="V192" s="81">
        <f t="shared" si="147"/>
        <v>0</v>
      </c>
      <c r="W192" s="82">
        <f t="shared" ref="W192:W194" si="148">IF(U192=0,0,V192*100/U192)</f>
        <v>0</v>
      </c>
      <c r="X192" s="81">
        <f t="shared" ref="X192:Y192" si="149">X193+X194</f>
        <v>0</v>
      </c>
      <c r="Y192" s="81">
        <f t="shared" si="149"/>
        <v>0</v>
      </c>
      <c r="Z192" s="82">
        <f t="shared" ref="Z192:Z194" si="150">IF(X192=0,0,Y192*100/X192)</f>
        <v>0</v>
      </c>
      <c r="AA192" s="81">
        <f t="shared" ref="AA192:AB192" si="151">AA193+AA194</f>
        <v>0</v>
      </c>
      <c r="AB192" s="81">
        <f t="shared" si="151"/>
        <v>0</v>
      </c>
      <c r="AC192" s="82">
        <f t="shared" ref="AC192:AC194" si="152">IF(AA192=0,0,AB192*100/AA192)</f>
        <v>0</v>
      </c>
      <c r="AD192" s="81">
        <f t="shared" ref="AD192:AE192" si="153">AD193+AD194</f>
        <v>0</v>
      </c>
      <c r="AE192" s="81">
        <f t="shared" si="153"/>
        <v>0</v>
      </c>
      <c r="AF192" s="82">
        <f t="shared" ref="AF192:AF194" si="154">IF(AD192=0,0,AE192*100/AD192)</f>
        <v>0</v>
      </c>
      <c r="AG192" s="81">
        <f t="shared" ref="AG192:AH192" si="155">AG193+AG194</f>
        <v>0</v>
      </c>
      <c r="AH192" s="81">
        <f t="shared" si="155"/>
        <v>0</v>
      </c>
      <c r="AI192" s="82">
        <f t="shared" ref="AI192:AI194" si="156">IF(AG192=0,0,AH192*100/AG192)</f>
        <v>0</v>
      </c>
      <c r="AJ192" s="81">
        <f t="shared" ref="AJ192:AK192" si="157">AJ193+AJ194</f>
        <v>0</v>
      </c>
      <c r="AK192" s="81">
        <f t="shared" si="157"/>
        <v>0</v>
      </c>
      <c r="AL192" s="82">
        <f t="shared" ref="AL192:AL194" si="158">IF(AJ192=0,0,AK192*100/AJ192)</f>
        <v>0</v>
      </c>
      <c r="AM192" s="81">
        <f t="shared" ref="AM192:AN192" si="159">AM193+AM194</f>
        <v>0</v>
      </c>
      <c r="AN192" s="81">
        <f t="shared" si="159"/>
        <v>0</v>
      </c>
      <c r="AO192" s="82">
        <f t="shared" ref="AO192:AO194" si="160">IF(AM192=0,0,AN192*100/AM192)</f>
        <v>0</v>
      </c>
      <c r="AP192" s="81">
        <f t="shared" ref="AP192:AQ192" si="161">AP193+AP194</f>
        <v>0</v>
      </c>
      <c r="AQ192" s="81">
        <f t="shared" si="161"/>
        <v>0</v>
      </c>
      <c r="AR192" s="82">
        <f t="shared" ref="AR192:AR194" si="162">IF(AP192=0,0,AQ192*100/AP192)</f>
        <v>0</v>
      </c>
      <c r="AS192" s="55"/>
      <c r="AT192" s="55"/>
      <c r="AU192" s="55"/>
    </row>
    <row r="193" spans="1:47" ht="129.6" hidden="1">
      <c r="A193" s="327"/>
      <c r="B193" s="326"/>
      <c r="C193" s="301"/>
      <c r="D193" s="63" t="s">
        <v>19</v>
      </c>
      <c r="E193" s="84">
        <f t="shared" ref="E193:F195" si="163">I193+L193+O193+R193+U193+X193+AA193+AD193+AG193+AJ193+AM193+AP193</f>
        <v>0</v>
      </c>
      <c r="F193" s="84">
        <f t="shared" si="163"/>
        <v>0</v>
      </c>
      <c r="G193" s="85">
        <f t="shared" si="139"/>
        <v>0</v>
      </c>
      <c r="H193" s="84">
        <f t="shared" si="140"/>
        <v>0</v>
      </c>
      <c r="I193" s="86"/>
      <c r="J193" s="86"/>
      <c r="K193" s="65">
        <f t="shared" si="141"/>
        <v>0</v>
      </c>
      <c r="L193" s="87"/>
      <c r="M193" s="87"/>
      <c r="N193" s="67">
        <f t="shared" si="142"/>
        <v>0</v>
      </c>
      <c r="O193" s="86"/>
      <c r="P193" s="86"/>
      <c r="Q193" s="65">
        <f t="shared" si="144"/>
        <v>0</v>
      </c>
      <c r="R193" s="87"/>
      <c r="S193" s="87"/>
      <c r="T193" s="67">
        <f t="shared" si="146"/>
        <v>0</v>
      </c>
      <c r="U193" s="86"/>
      <c r="V193" s="86"/>
      <c r="W193" s="65">
        <f t="shared" si="148"/>
        <v>0</v>
      </c>
      <c r="X193" s="87"/>
      <c r="Y193" s="87"/>
      <c r="Z193" s="67">
        <f t="shared" si="150"/>
        <v>0</v>
      </c>
      <c r="AA193" s="86"/>
      <c r="AB193" s="86"/>
      <c r="AC193" s="65">
        <f t="shared" si="152"/>
        <v>0</v>
      </c>
      <c r="AD193" s="87"/>
      <c r="AE193" s="87"/>
      <c r="AF193" s="67">
        <f t="shared" si="154"/>
        <v>0</v>
      </c>
      <c r="AG193" s="86"/>
      <c r="AH193" s="86"/>
      <c r="AI193" s="65">
        <f t="shared" si="156"/>
        <v>0</v>
      </c>
      <c r="AJ193" s="87"/>
      <c r="AK193" s="87"/>
      <c r="AL193" s="67">
        <f t="shared" si="158"/>
        <v>0</v>
      </c>
      <c r="AM193" s="86"/>
      <c r="AN193" s="86"/>
      <c r="AO193" s="65">
        <f t="shared" si="160"/>
        <v>0</v>
      </c>
      <c r="AP193" s="87"/>
      <c r="AQ193" s="87"/>
      <c r="AR193" s="67">
        <f t="shared" si="162"/>
        <v>0</v>
      </c>
      <c r="AS193" s="55"/>
      <c r="AT193" s="55"/>
      <c r="AU193" s="55"/>
    </row>
    <row r="194" spans="1:47" ht="64.8" hidden="1">
      <c r="A194" s="327"/>
      <c r="B194" s="326"/>
      <c r="C194" s="301"/>
      <c r="D194" s="63" t="s">
        <v>28</v>
      </c>
      <c r="E194" s="84">
        <f t="shared" si="163"/>
        <v>0</v>
      </c>
      <c r="F194" s="84">
        <f t="shared" si="163"/>
        <v>0</v>
      </c>
      <c r="G194" s="85">
        <f t="shared" si="139"/>
        <v>0</v>
      </c>
      <c r="H194" s="84">
        <f t="shared" si="140"/>
        <v>0</v>
      </c>
      <c r="I194" s="86"/>
      <c r="J194" s="86"/>
      <c r="K194" s="65">
        <f t="shared" si="141"/>
        <v>0</v>
      </c>
      <c r="L194" s="87"/>
      <c r="M194" s="87"/>
      <c r="N194" s="67">
        <f t="shared" si="142"/>
        <v>0</v>
      </c>
      <c r="O194" s="86"/>
      <c r="P194" s="86"/>
      <c r="Q194" s="65">
        <f t="shared" si="144"/>
        <v>0</v>
      </c>
      <c r="R194" s="87"/>
      <c r="S194" s="87"/>
      <c r="T194" s="67">
        <f t="shared" si="146"/>
        <v>0</v>
      </c>
      <c r="U194" s="86"/>
      <c r="V194" s="86"/>
      <c r="W194" s="65">
        <f t="shared" si="148"/>
        <v>0</v>
      </c>
      <c r="X194" s="87"/>
      <c r="Y194" s="87"/>
      <c r="Z194" s="67">
        <f t="shared" si="150"/>
        <v>0</v>
      </c>
      <c r="AA194" s="86"/>
      <c r="AB194" s="86"/>
      <c r="AC194" s="65">
        <f t="shared" si="152"/>
        <v>0</v>
      </c>
      <c r="AD194" s="87"/>
      <c r="AE194" s="87"/>
      <c r="AF194" s="67">
        <f t="shared" si="154"/>
        <v>0</v>
      </c>
      <c r="AG194" s="86"/>
      <c r="AH194" s="86"/>
      <c r="AI194" s="65">
        <f t="shared" si="156"/>
        <v>0</v>
      </c>
      <c r="AJ194" s="87"/>
      <c r="AK194" s="87"/>
      <c r="AL194" s="67">
        <f t="shared" si="158"/>
        <v>0</v>
      </c>
      <c r="AM194" s="86"/>
      <c r="AN194" s="86"/>
      <c r="AO194" s="65">
        <f t="shared" si="160"/>
        <v>0</v>
      </c>
      <c r="AP194" s="87"/>
      <c r="AQ194" s="87"/>
      <c r="AR194" s="67">
        <f t="shared" si="162"/>
        <v>0</v>
      </c>
      <c r="AS194" s="55"/>
      <c r="AT194" s="55"/>
      <c r="AU194" s="55"/>
    </row>
    <row r="195" spans="1:47" ht="97.2" hidden="1">
      <c r="A195" s="327"/>
      <c r="B195" s="326"/>
      <c r="C195" s="301"/>
      <c r="D195" s="68" t="s">
        <v>229</v>
      </c>
      <c r="E195" s="84">
        <f t="shared" si="163"/>
        <v>0</v>
      </c>
      <c r="F195" s="84">
        <f t="shared" si="163"/>
        <v>0</v>
      </c>
      <c r="G195" s="85">
        <f t="shared" si="139"/>
        <v>0</v>
      </c>
      <c r="H195" s="98">
        <f>E195-F195</f>
        <v>0</v>
      </c>
      <c r="I195" s="70"/>
      <c r="J195" s="70"/>
      <c r="K195" s="70"/>
      <c r="L195" s="71"/>
      <c r="M195" s="71"/>
      <c r="N195" s="71"/>
      <c r="O195" s="103"/>
      <c r="P195" s="70"/>
      <c r="Q195" s="70"/>
      <c r="R195" s="104"/>
      <c r="S195" s="104"/>
      <c r="T195" s="104"/>
      <c r="U195" s="61"/>
      <c r="V195" s="105"/>
      <c r="W195" s="105"/>
      <c r="X195" s="106"/>
      <c r="Y195" s="106"/>
      <c r="Z195" s="106"/>
      <c r="AA195" s="103"/>
      <c r="AB195" s="103"/>
      <c r="AC195" s="103"/>
      <c r="AD195" s="106"/>
      <c r="AE195" s="106"/>
      <c r="AF195" s="106"/>
      <c r="AG195" s="105"/>
      <c r="AH195" s="105"/>
      <c r="AI195" s="105"/>
      <c r="AJ195" s="62"/>
      <c r="AK195" s="62"/>
      <c r="AL195" s="62"/>
      <c r="AM195" s="61"/>
      <c r="AN195" s="61"/>
      <c r="AO195" s="61"/>
      <c r="AP195" s="62"/>
      <c r="AQ195" s="72"/>
      <c r="AR195" s="72"/>
      <c r="AS195" s="55"/>
      <c r="AT195" s="55"/>
      <c r="AU195" s="55"/>
    </row>
    <row r="196" spans="1:47" ht="162" hidden="1">
      <c r="A196" s="327"/>
      <c r="B196" s="326"/>
      <c r="C196" s="277"/>
      <c r="D196" s="69" t="s">
        <v>46</v>
      </c>
      <c r="E196" s="98"/>
      <c r="F196" s="85"/>
      <c r="G196" s="85"/>
      <c r="H196" s="85"/>
      <c r="I196" s="70"/>
      <c r="J196" s="70"/>
      <c r="K196" s="70"/>
      <c r="L196" s="71"/>
      <c r="M196" s="71"/>
      <c r="N196" s="71"/>
      <c r="O196" s="70"/>
      <c r="P196" s="70"/>
      <c r="Q196" s="70"/>
      <c r="R196" s="71"/>
      <c r="S196" s="71"/>
      <c r="T196" s="71"/>
      <c r="U196" s="70"/>
      <c r="V196" s="70"/>
      <c r="W196" s="70"/>
      <c r="X196" s="71"/>
      <c r="Y196" s="71"/>
      <c r="Z196" s="71"/>
      <c r="AA196" s="70"/>
      <c r="AB196" s="70"/>
      <c r="AC196" s="70"/>
      <c r="AD196" s="71"/>
      <c r="AE196" s="71"/>
      <c r="AF196" s="71"/>
      <c r="AG196" s="70"/>
      <c r="AH196" s="70"/>
      <c r="AI196" s="70"/>
      <c r="AJ196" s="71"/>
      <c r="AK196" s="71"/>
      <c r="AL196" s="71"/>
      <c r="AM196" s="70"/>
      <c r="AN196" s="70"/>
      <c r="AO196" s="70"/>
      <c r="AP196" s="71"/>
      <c r="AQ196" s="72"/>
      <c r="AR196" s="72"/>
      <c r="AS196" s="55"/>
      <c r="AT196" s="55"/>
      <c r="AU196" s="55"/>
    </row>
    <row r="197" spans="1:47" ht="38.25" hidden="1" customHeight="1">
      <c r="A197" s="372" t="s">
        <v>147</v>
      </c>
      <c r="B197" s="373"/>
      <c r="C197" s="374"/>
      <c r="D197" s="80" t="s">
        <v>17</v>
      </c>
      <c r="E197" s="97">
        <f>SUM(E199,E200)</f>
        <v>0</v>
      </c>
      <c r="F197" s="97">
        <f>SUM(F199,F200)</f>
        <v>0</v>
      </c>
      <c r="G197" s="91">
        <f>IF(E197=0,0,F197*100/E197)</f>
        <v>0</v>
      </c>
      <c r="H197" s="97">
        <f>E197-F197</f>
        <v>0</v>
      </c>
      <c r="I197" s="91">
        <f t="shared" ref="I197:R197" si="164">SUM(I199,I200)</f>
        <v>0</v>
      </c>
      <c r="J197" s="91">
        <f t="shared" si="164"/>
        <v>0</v>
      </c>
      <c r="K197" s="91"/>
      <c r="L197" s="91">
        <f t="shared" si="164"/>
        <v>0</v>
      </c>
      <c r="M197" s="91">
        <f t="shared" si="164"/>
        <v>0</v>
      </c>
      <c r="N197" s="91"/>
      <c r="O197" s="97">
        <f t="shared" si="164"/>
        <v>0</v>
      </c>
      <c r="P197" s="97">
        <f t="shared" si="164"/>
        <v>0</v>
      </c>
      <c r="Q197" s="97"/>
      <c r="R197" s="97">
        <f t="shared" si="164"/>
        <v>0</v>
      </c>
      <c r="S197" s="97">
        <f t="shared" ref="S197" si="165">SUM(S199,S200)</f>
        <v>0</v>
      </c>
      <c r="T197" s="97"/>
      <c r="U197" s="97">
        <f t="shared" ref="U197:AB197" si="166">SUM(U199,U200)</f>
        <v>0</v>
      </c>
      <c r="V197" s="97">
        <f t="shared" si="166"/>
        <v>0</v>
      </c>
      <c r="W197" s="97"/>
      <c r="X197" s="91">
        <f t="shared" si="166"/>
        <v>0</v>
      </c>
      <c r="Y197" s="91">
        <f t="shared" si="166"/>
        <v>0</v>
      </c>
      <c r="Z197" s="91"/>
      <c r="AA197" s="91">
        <f t="shared" si="166"/>
        <v>0</v>
      </c>
      <c r="AB197" s="91">
        <f t="shared" si="166"/>
        <v>0</v>
      </c>
      <c r="AC197" s="91"/>
      <c r="AD197" s="97">
        <f t="shared" ref="AD197:AJ197" si="167">SUM(AD199,AD200)</f>
        <v>0</v>
      </c>
      <c r="AE197" s="97">
        <f t="shared" si="167"/>
        <v>0</v>
      </c>
      <c r="AF197" s="97"/>
      <c r="AG197" s="97">
        <f t="shared" si="167"/>
        <v>0</v>
      </c>
      <c r="AH197" s="97">
        <f t="shared" ref="AH197" si="168">SUM(AH199,AH200)</f>
        <v>0</v>
      </c>
      <c r="AI197" s="97"/>
      <c r="AJ197" s="97">
        <f t="shared" si="167"/>
        <v>0</v>
      </c>
      <c r="AK197" s="97">
        <f t="shared" ref="AK197" si="169">SUM(AK199,AK200)</f>
        <v>0</v>
      </c>
      <c r="AL197" s="97"/>
      <c r="AM197" s="97">
        <f>SUM(AM199,AM200)</f>
        <v>0</v>
      </c>
      <c r="AN197" s="97">
        <f>SUM(AN199,AN200)</f>
        <v>0</v>
      </c>
      <c r="AO197" s="97"/>
      <c r="AP197" s="97">
        <f>SUM(AP199,AP200)</f>
        <v>0</v>
      </c>
      <c r="AQ197" s="97">
        <f>SUM(AQ199,AQ200)</f>
        <v>0</v>
      </c>
      <c r="AR197" s="107"/>
      <c r="AS197" s="55"/>
      <c r="AT197" s="55"/>
      <c r="AU197" s="55"/>
    </row>
    <row r="198" spans="1:47" ht="129.6" hidden="1">
      <c r="A198" s="375"/>
      <c r="B198" s="376"/>
      <c r="C198" s="377"/>
      <c r="D198" s="63" t="s">
        <v>19</v>
      </c>
      <c r="E198" s="60"/>
      <c r="F198" s="60"/>
      <c r="G198" s="59"/>
      <c r="H198" s="60"/>
      <c r="I198" s="65"/>
      <c r="J198" s="65"/>
      <c r="K198" s="65"/>
      <c r="L198" s="67"/>
      <c r="M198" s="67"/>
      <c r="N198" s="67"/>
      <c r="O198" s="61"/>
      <c r="P198" s="61"/>
      <c r="Q198" s="61"/>
      <c r="R198" s="62"/>
      <c r="S198" s="62"/>
      <c r="T198" s="62"/>
      <c r="U198" s="61"/>
      <c r="V198" s="61"/>
      <c r="W198" s="61"/>
      <c r="X198" s="104"/>
      <c r="Y198" s="104"/>
      <c r="Z198" s="104"/>
      <c r="AA198" s="108"/>
      <c r="AB198" s="108"/>
      <c r="AC198" s="108"/>
      <c r="AD198" s="62"/>
      <c r="AE198" s="62"/>
      <c r="AF198" s="62"/>
      <c r="AG198" s="61"/>
      <c r="AH198" s="61"/>
      <c r="AI198" s="61"/>
      <c r="AJ198" s="62"/>
      <c r="AK198" s="62"/>
      <c r="AL198" s="62"/>
      <c r="AM198" s="61"/>
      <c r="AN198" s="61"/>
      <c r="AO198" s="61"/>
      <c r="AP198" s="62"/>
      <c r="AQ198" s="71"/>
      <c r="AR198" s="71"/>
      <c r="AS198" s="55"/>
      <c r="AT198" s="55"/>
      <c r="AU198" s="55"/>
    </row>
    <row r="199" spans="1:47" ht="64.8" hidden="1">
      <c r="A199" s="375"/>
      <c r="B199" s="376"/>
      <c r="C199" s="377"/>
      <c r="D199" s="63" t="s">
        <v>28</v>
      </c>
      <c r="E199" s="60">
        <f>SUM(E189,E194)</f>
        <v>0</v>
      </c>
      <c r="F199" s="60">
        <f>SUM(F189,F194)</f>
        <v>0</v>
      </c>
      <c r="G199" s="59">
        <f>IF(E199=0,0,F199*100/E199)</f>
        <v>0</v>
      </c>
      <c r="H199" s="60">
        <f>E199-F199</f>
        <v>0</v>
      </c>
      <c r="I199" s="65"/>
      <c r="J199" s="65"/>
      <c r="K199" s="65"/>
      <c r="L199" s="67"/>
      <c r="M199" s="67"/>
      <c r="N199" s="67"/>
      <c r="O199" s="61"/>
      <c r="P199" s="61"/>
      <c r="Q199" s="61"/>
      <c r="R199" s="62"/>
      <c r="S199" s="62"/>
      <c r="T199" s="62"/>
      <c r="U199" s="61">
        <f t="shared" ref="U199" si="170">SUM(U189,U194)</f>
        <v>0</v>
      </c>
      <c r="V199" s="61"/>
      <c r="W199" s="61"/>
      <c r="X199" s="67">
        <f>X189+X194</f>
        <v>0</v>
      </c>
      <c r="Y199" s="67">
        <f>Y189+Y194</f>
        <v>0</v>
      </c>
      <c r="Z199" s="67"/>
      <c r="AA199" s="65">
        <f>SUM(AA189,AA194)</f>
        <v>0</v>
      </c>
      <c r="AB199" s="65"/>
      <c r="AC199" s="65"/>
      <c r="AD199" s="62"/>
      <c r="AE199" s="62"/>
      <c r="AF199" s="62"/>
      <c r="AG199" s="61">
        <f>AG189</f>
        <v>0</v>
      </c>
      <c r="AH199" s="61"/>
      <c r="AI199" s="61"/>
      <c r="AJ199" s="62"/>
      <c r="AK199" s="62"/>
      <c r="AL199" s="62"/>
      <c r="AM199" s="61"/>
      <c r="AN199" s="61">
        <f>AN189</f>
        <v>0</v>
      </c>
      <c r="AO199" s="61"/>
      <c r="AP199" s="62">
        <f>AP189</f>
        <v>0</v>
      </c>
      <c r="AQ199" s="71">
        <f>AQ189</f>
        <v>0</v>
      </c>
      <c r="AR199" s="71"/>
      <c r="AS199" s="55"/>
      <c r="AT199" s="55"/>
      <c r="AU199" s="55"/>
    </row>
    <row r="200" spans="1:47" ht="97.2" hidden="1">
      <c r="A200" s="375"/>
      <c r="B200" s="376"/>
      <c r="C200" s="377"/>
      <c r="D200" s="68" t="s">
        <v>229</v>
      </c>
      <c r="E200" s="60"/>
      <c r="F200" s="60"/>
      <c r="G200" s="59">
        <f>IF(E200=0,0,F200*100/E200)</f>
        <v>0</v>
      </c>
      <c r="H200" s="60">
        <f>E200-F200</f>
        <v>0</v>
      </c>
      <c r="I200" s="65"/>
      <c r="J200" s="65"/>
      <c r="K200" s="65"/>
      <c r="L200" s="67"/>
      <c r="M200" s="67"/>
      <c r="N200" s="67"/>
      <c r="O200" s="108"/>
      <c r="P200" s="108"/>
      <c r="Q200" s="108"/>
      <c r="R200" s="104"/>
      <c r="S200" s="104"/>
      <c r="T200" s="104"/>
      <c r="U200" s="61"/>
      <c r="V200" s="61"/>
      <c r="W200" s="61"/>
      <c r="X200" s="104"/>
      <c r="Y200" s="104"/>
      <c r="Z200" s="104"/>
      <c r="AA200" s="108"/>
      <c r="AB200" s="108"/>
      <c r="AC200" s="108"/>
      <c r="AD200" s="62"/>
      <c r="AE200" s="62"/>
      <c r="AF200" s="62"/>
      <c r="AG200" s="61"/>
      <c r="AH200" s="61"/>
      <c r="AI200" s="61"/>
      <c r="AJ200" s="62"/>
      <c r="AK200" s="62"/>
      <c r="AL200" s="62"/>
      <c r="AM200" s="61"/>
      <c r="AN200" s="61"/>
      <c r="AO200" s="61"/>
      <c r="AP200" s="62"/>
      <c r="AQ200" s="71"/>
      <c r="AR200" s="71"/>
      <c r="AS200" s="55"/>
      <c r="AT200" s="55"/>
      <c r="AU200" s="55"/>
    </row>
    <row r="201" spans="1:47" ht="69.75" hidden="1" customHeight="1">
      <c r="A201" s="378"/>
      <c r="B201" s="379"/>
      <c r="C201" s="380"/>
      <c r="D201" s="69" t="s">
        <v>46</v>
      </c>
      <c r="E201" s="60"/>
      <c r="F201" s="60"/>
      <c r="G201" s="59"/>
      <c r="H201" s="60"/>
      <c r="I201" s="70"/>
      <c r="J201" s="70"/>
      <c r="K201" s="70"/>
      <c r="L201" s="71"/>
      <c r="M201" s="71"/>
      <c r="N201" s="71"/>
      <c r="O201" s="70"/>
      <c r="P201" s="70"/>
      <c r="Q201" s="70"/>
      <c r="R201" s="71"/>
      <c r="S201" s="71"/>
      <c r="T201" s="71"/>
      <c r="U201" s="61"/>
      <c r="V201" s="61"/>
      <c r="W201" s="61"/>
      <c r="X201" s="71"/>
      <c r="Y201" s="71"/>
      <c r="Z201" s="71"/>
      <c r="AA201" s="70"/>
      <c r="AB201" s="70"/>
      <c r="AC201" s="70"/>
      <c r="AD201" s="71"/>
      <c r="AE201" s="71"/>
      <c r="AF201" s="71"/>
      <c r="AG201" s="61"/>
      <c r="AH201" s="61"/>
      <c r="AI201" s="61"/>
      <c r="AJ201" s="62"/>
      <c r="AK201" s="62"/>
      <c r="AL201" s="62"/>
      <c r="AM201" s="70"/>
      <c r="AN201" s="70"/>
      <c r="AO201" s="70"/>
      <c r="AP201" s="71"/>
      <c r="AQ201" s="71"/>
      <c r="AR201" s="109"/>
      <c r="AS201" s="110"/>
      <c r="AT201" s="110"/>
      <c r="AU201" s="110"/>
    </row>
    <row r="202" spans="1:47" ht="69.75" customHeight="1">
      <c r="A202" s="274" t="s">
        <v>237</v>
      </c>
      <c r="B202" s="274" t="s">
        <v>238</v>
      </c>
      <c r="C202" s="276" t="s">
        <v>128</v>
      </c>
      <c r="D202" s="80" t="s">
        <v>17</v>
      </c>
      <c r="E202" s="229">
        <f>E203</f>
        <v>965.5</v>
      </c>
      <c r="F202" s="229">
        <f>F203</f>
        <v>772.76800000000003</v>
      </c>
      <c r="G202" s="82"/>
      <c r="H202" s="229"/>
      <c r="I202" s="252"/>
      <c r="J202" s="252"/>
      <c r="K202" s="252"/>
      <c r="L202" s="252"/>
      <c r="M202" s="252"/>
      <c r="N202" s="252"/>
      <c r="O202" s="252"/>
      <c r="P202" s="252"/>
      <c r="Q202" s="252"/>
      <c r="R202" s="252"/>
      <c r="S202" s="252"/>
      <c r="T202" s="252"/>
      <c r="U202" s="229"/>
      <c r="V202" s="229"/>
      <c r="W202" s="229"/>
      <c r="X202" s="253">
        <f>X203</f>
        <v>5.9160000000000004</v>
      </c>
      <c r="Y202" s="253"/>
      <c r="Z202" s="253"/>
      <c r="AA202" s="253">
        <f>AA203</f>
        <v>317.27600000000001</v>
      </c>
      <c r="AB202" s="253">
        <f>AB204</f>
        <v>197.12</v>
      </c>
      <c r="AC202" s="253"/>
      <c r="AD202" s="253">
        <f>AD203</f>
        <v>317.27800000000002</v>
      </c>
      <c r="AE202" s="253">
        <f>AE204</f>
        <v>98.56</v>
      </c>
      <c r="AF202" s="253"/>
      <c r="AG202" s="253">
        <f>AG203</f>
        <v>311.35000000000002</v>
      </c>
      <c r="AH202" s="253">
        <f>AH204</f>
        <v>470.58</v>
      </c>
      <c r="AI202" s="253"/>
      <c r="AJ202" s="253">
        <f>AJ203</f>
        <v>13.68</v>
      </c>
      <c r="AK202" s="253">
        <f>AK203</f>
        <v>6.508</v>
      </c>
      <c r="AL202" s="253"/>
      <c r="AM202" s="253"/>
      <c r="AN202" s="253"/>
      <c r="AO202" s="253"/>
      <c r="AP202" s="252"/>
      <c r="AQ202" s="252"/>
      <c r="AR202" s="254"/>
      <c r="AS202" s="90"/>
      <c r="AT202" s="90"/>
      <c r="AU202" s="90"/>
    </row>
    <row r="203" spans="1:47" ht="69.75" customHeight="1">
      <c r="A203" s="275"/>
      <c r="B203" s="275"/>
      <c r="C203" s="277"/>
      <c r="D203" s="63" t="s">
        <v>242</v>
      </c>
      <c r="E203" s="62">
        <f>X203+AA203+AD203+AG203+AJ203</f>
        <v>965.5</v>
      </c>
      <c r="F203" s="62">
        <f>Y203+AB203+AE203+AH203+AK203</f>
        <v>772.76800000000003</v>
      </c>
      <c r="G203" s="67"/>
      <c r="H203" s="60"/>
      <c r="I203" s="70"/>
      <c r="J203" s="70"/>
      <c r="K203" s="70"/>
      <c r="L203" s="71"/>
      <c r="M203" s="71"/>
      <c r="N203" s="71"/>
      <c r="O203" s="70"/>
      <c r="P203" s="70"/>
      <c r="Q203" s="70"/>
      <c r="R203" s="71"/>
      <c r="S203" s="71"/>
      <c r="T203" s="71"/>
      <c r="U203" s="61"/>
      <c r="V203" s="61"/>
      <c r="W203" s="61"/>
      <c r="X203" s="251">
        <f>X205</f>
        <v>5.9160000000000004</v>
      </c>
      <c r="Y203" s="251"/>
      <c r="Z203" s="251"/>
      <c r="AA203" s="105">
        <f>AA205</f>
        <v>317.27600000000001</v>
      </c>
      <c r="AB203" s="105">
        <f>AB205</f>
        <v>197.12</v>
      </c>
      <c r="AC203" s="105"/>
      <c r="AD203" s="251">
        <f>AD205</f>
        <v>317.27800000000002</v>
      </c>
      <c r="AE203" s="251">
        <f>AE205</f>
        <v>98.56</v>
      </c>
      <c r="AF203" s="251"/>
      <c r="AG203" s="105">
        <f>AG205</f>
        <v>311.35000000000002</v>
      </c>
      <c r="AH203" s="105">
        <v>470.58</v>
      </c>
      <c r="AI203" s="105"/>
      <c r="AJ203" s="251">
        <f>AJ205</f>
        <v>13.68</v>
      </c>
      <c r="AK203" s="251">
        <f>AK205</f>
        <v>6.508</v>
      </c>
      <c r="AL203" s="251"/>
      <c r="AM203" s="105"/>
      <c r="AN203" s="105"/>
      <c r="AO203" s="105"/>
      <c r="AP203" s="71"/>
      <c r="AQ203" s="71"/>
      <c r="AR203" s="109"/>
      <c r="AS203" s="90"/>
      <c r="AT203" s="90"/>
      <c r="AU203" s="90"/>
    </row>
    <row r="204" spans="1:47" ht="91.5" customHeight="1">
      <c r="A204" s="278" t="s">
        <v>240</v>
      </c>
      <c r="B204" s="278" t="s">
        <v>239</v>
      </c>
      <c r="C204" s="276" t="s">
        <v>128</v>
      </c>
      <c r="D204" s="80" t="s">
        <v>17</v>
      </c>
      <c r="E204" s="229">
        <f>E205</f>
        <v>965.5</v>
      </c>
      <c r="F204" s="229">
        <f>F205</f>
        <v>772.76800000000003</v>
      </c>
      <c r="G204" s="82"/>
      <c r="H204" s="229"/>
      <c r="I204" s="252"/>
      <c r="J204" s="252"/>
      <c r="K204" s="252"/>
      <c r="L204" s="252"/>
      <c r="M204" s="252"/>
      <c r="N204" s="252"/>
      <c r="O204" s="252"/>
      <c r="P204" s="252"/>
      <c r="Q204" s="252"/>
      <c r="R204" s="252"/>
      <c r="S204" s="252"/>
      <c r="T204" s="252"/>
      <c r="U204" s="229"/>
      <c r="V204" s="229"/>
      <c r="W204" s="229"/>
      <c r="X204" s="253">
        <f>X205</f>
        <v>5.9160000000000004</v>
      </c>
      <c r="Y204" s="253"/>
      <c r="Z204" s="253"/>
      <c r="AA204" s="253">
        <f>AA205</f>
        <v>317.27600000000001</v>
      </c>
      <c r="AB204" s="253">
        <f>AB205</f>
        <v>197.12</v>
      </c>
      <c r="AC204" s="253"/>
      <c r="AD204" s="253">
        <f>AD205</f>
        <v>317.27800000000002</v>
      </c>
      <c r="AE204" s="253">
        <f>AE205</f>
        <v>98.56</v>
      </c>
      <c r="AF204" s="253"/>
      <c r="AG204" s="253">
        <f>AG205</f>
        <v>311.35000000000002</v>
      </c>
      <c r="AH204" s="253">
        <f>AH205</f>
        <v>470.58</v>
      </c>
      <c r="AI204" s="253"/>
      <c r="AJ204" s="253">
        <f>AJ205</f>
        <v>13.68</v>
      </c>
      <c r="AK204" s="253">
        <f>AK205</f>
        <v>6.508</v>
      </c>
      <c r="AL204" s="253"/>
      <c r="AM204" s="253"/>
      <c r="AN204" s="253"/>
      <c r="AO204" s="253"/>
      <c r="AP204" s="252"/>
      <c r="AQ204" s="252"/>
      <c r="AR204" s="254"/>
      <c r="AS204" s="90"/>
      <c r="AT204" s="90"/>
      <c r="AU204" s="90"/>
    </row>
    <row r="205" spans="1:47" ht="165.75" customHeight="1">
      <c r="A205" s="279"/>
      <c r="B205" s="279"/>
      <c r="C205" s="277"/>
      <c r="D205" s="63" t="s">
        <v>242</v>
      </c>
      <c r="E205" s="98">
        <f>X205+AA205+AD205+AG205+AJ205</f>
        <v>965.5</v>
      </c>
      <c r="F205" s="98">
        <f>Y205+AB205+AE205+AH205+AK205</f>
        <v>772.76800000000003</v>
      </c>
      <c r="G205" s="85"/>
      <c r="H205" s="60"/>
      <c r="I205" s="70"/>
      <c r="J205" s="70"/>
      <c r="K205" s="70"/>
      <c r="L205" s="71"/>
      <c r="M205" s="71"/>
      <c r="N205" s="71"/>
      <c r="O205" s="70"/>
      <c r="P205" s="70"/>
      <c r="Q205" s="70"/>
      <c r="R205" s="71"/>
      <c r="S205" s="71"/>
      <c r="T205" s="71"/>
      <c r="U205" s="61"/>
      <c r="V205" s="61"/>
      <c r="W205" s="61"/>
      <c r="X205" s="251">
        <v>5.9160000000000004</v>
      </c>
      <c r="Y205" s="251"/>
      <c r="Z205" s="251"/>
      <c r="AA205" s="105">
        <v>317.27600000000001</v>
      </c>
      <c r="AB205" s="105">
        <v>197.12</v>
      </c>
      <c r="AC205" s="105"/>
      <c r="AD205" s="251">
        <v>317.27800000000002</v>
      </c>
      <c r="AE205" s="251">
        <v>98.56</v>
      </c>
      <c r="AF205" s="251"/>
      <c r="AG205" s="105">
        <v>311.35000000000002</v>
      </c>
      <c r="AH205" s="105">
        <v>470.58</v>
      </c>
      <c r="AI205" s="105"/>
      <c r="AJ205" s="251">
        <v>13.68</v>
      </c>
      <c r="AK205" s="251">
        <v>6.508</v>
      </c>
      <c r="AL205" s="251"/>
      <c r="AM205" s="105"/>
      <c r="AN205" s="105"/>
      <c r="AO205" s="105"/>
      <c r="AP205" s="71"/>
      <c r="AQ205" s="71"/>
      <c r="AR205" s="109"/>
      <c r="AS205" s="90"/>
      <c r="AT205" s="90"/>
      <c r="AU205" s="90"/>
    </row>
    <row r="206" spans="1:47" ht="69.75" customHeight="1">
      <c r="A206" s="280" t="s">
        <v>241</v>
      </c>
      <c r="B206" s="281"/>
      <c r="C206" s="282"/>
      <c r="D206" s="80" t="s">
        <v>17</v>
      </c>
      <c r="E206" s="229">
        <f>E207</f>
        <v>965.5</v>
      </c>
      <c r="F206" s="229">
        <f>F207</f>
        <v>772.76800000000003</v>
      </c>
      <c r="G206" s="82"/>
      <c r="H206" s="229"/>
      <c r="I206" s="252"/>
      <c r="J206" s="252"/>
      <c r="K206" s="252"/>
      <c r="L206" s="252"/>
      <c r="M206" s="252"/>
      <c r="N206" s="252"/>
      <c r="O206" s="252"/>
      <c r="P206" s="252"/>
      <c r="Q206" s="252"/>
      <c r="R206" s="252"/>
      <c r="S206" s="252"/>
      <c r="T206" s="252"/>
      <c r="U206" s="229"/>
      <c r="V206" s="229"/>
      <c r="W206" s="229"/>
      <c r="X206" s="253">
        <f>X207</f>
        <v>5.9160000000000004</v>
      </c>
      <c r="Y206" s="253"/>
      <c r="Z206" s="253"/>
      <c r="AA206" s="253">
        <f>AA207</f>
        <v>317.27600000000001</v>
      </c>
      <c r="AB206" s="253">
        <f>AB202</f>
        <v>197.12</v>
      </c>
      <c r="AC206" s="253"/>
      <c r="AD206" s="253">
        <f>AD207</f>
        <v>317.27800000000002</v>
      </c>
      <c r="AE206" s="253">
        <f>AE207</f>
        <v>98.56</v>
      </c>
      <c r="AF206" s="253"/>
      <c r="AG206" s="253">
        <f>AG207</f>
        <v>311.35000000000002</v>
      </c>
      <c r="AH206" s="253">
        <f>AH202</f>
        <v>470.58</v>
      </c>
      <c r="AI206" s="253"/>
      <c r="AJ206" s="253">
        <f>AJ207</f>
        <v>13.68</v>
      </c>
      <c r="AK206" s="253">
        <f>AK207</f>
        <v>6.508</v>
      </c>
      <c r="AL206" s="253"/>
      <c r="AM206" s="253"/>
      <c r="AN206" s="253"/>
      <c r="AO206" s="253"/>
      <c r="AP206" s="252"/>
      <c r="AQ206" s="252"/>
      <c r="AR206" s="254"/>
      <c r="AS206" s="90"/>
      <c r="AT206" s="90"/>
      <c r="AU206" s="90"/>
    </row>
    <row r="207" spans="1:47" ht="80.25" customHeight="1">
      <c r="A207" s="283"/>
      <c r="B207" s="284"/>
      <c r="C207" s="285"/>
      <c r="D207" s="63" t="s">
        <v>242</v>
      </c>
      <c r="E207" s="60">
        <f>X207+AA207+AD207+AG207+AJ207</f>
        <v>965.5</v>
      </c>
      <c r="F207" s="60">
        <f>Y207+AB207+AE207+AH207+AK207</f>
        <v>772.76800000000003</v>
      </c>
      <c r="G207" s="59"/>
      <c r="H207" s="60"/>
      <c r="I207" s="70"/>
      <c r="J207" s="70"/>
      <c r="K207" s="70"/>
      <c r="L207" s="71"/>
      <c r="M207" s="71"/>
      <c r="N207" s="71"/>
      <c r="O207" s="70"/>
      <c r="P207" s="70"/>
      <c r="Q207" s="70"/>
      <c r="R207" s="71"/>
      <c r="S207" s="71"/>
      <c r="T207" s="71"/>
      <c r="U207" s="61"/>
      <c r="V207" s="61"/>
      <c r="W207" s="61"/>
      <c r="X207" s="251">
        <f>X203</f>
        <v>5.9160000000000004</v>
      </c>
      <c r="Y207" s="251"/>
      <c r="Z207" s="251"/>
      <c r="AA207" s="105">
        <f>AA203</f>
        <v>317.27600000000001</v>
      </c>
      <c r="AB207" s="105">
        <f>AB203</f>
        <v>197.12</v>
      </c>
      <c r="AC207" s="105"/>
      <c r="AD207" s="251">
        <f>AD203</f>
        <v>317.27800000000002</v>
      </c>
      <c r="AE207" s="251">
        <f>AE205</f>
        <v>98.56</v>
      </c>
      <c r="AF207" s="251"/>
      <c r="AG207" s="105">
        <f>AG203</f>
        <v>311.35000000000002</v>
      </c>
      <c r="AH207" s="105">
        <f>AH203</f>
        <v>470.58</v>
      </c>
      <c r="AI207" s="105"/>
      <c r="AJ207" s="251">
        <f>AJ203</f>
        <v>13.68</v>
      </c>
      <c r="AK207" s="251">
        <f>AK203</f>
        <v>6.508</v>
      </c>
      <c r="AL207" s="251"/>
      <c r="AM207" s="105"/>
      <c r="AN207" s="105"/>
      <c r="AO207" s="105"/>
      <c r="AP207" s="71"/>
      <c r="AQ207" s="71"/>
      <c r="AR207" s="109"/>
      <c r="AS207" s="90"/>
      <c r="AT207" s="90"/>
      <c r="AU207" s="90"/>
    </row>
    <row r="208" spans="1:47" ht="69.75" customHeight="1">
      <c r="A208" s="326" t="s">
        <v>154</v>
      </c>
      <c r="B208" s="326"/>
      <c r="C208" s="326"/>
      <c r="D208" s="80" t="s">
        <v>17</v>
      </c>
      <c r="E208" s="97">
        <f>E209+E210+E212+E213</f>
        <v>110137.81899999999</v>
      </c>
      <c r="F208" s="97">
        <f>F209+F210+F212+F213</f>
        <v>84779.335000000006</v>
      </c>
      <c r="G208" s="229">
        <f>F208/E208*100</f>
        <v>76.975679897928629</v>
      </c>
      <c r="H208" s="97"/>
      <c r="I208" s="97">
        <f>I209+I210+I212+I213</f>
        <v>10853.858</v>
      </c>
      <c r="J208" s="97">
        <f>J209+J210+J212+J213</f>
        <v>0</v>
      </c>
      <c r="K208" s="229">
        <f>J208/I208*100</f>
        <v>0</v>
      </c>
      <c r="L208" s="97">
        <f>L209+L210+L212+L213</f>
        <v>4212.0150000000003</v>
      </c>
      <c r="M208" s="97">
        <f>M209+M210+M212+M213</f>
        <v>10853.858</v>
      </c>
      <c r="N208" s="229">
        <f>M208/L208*100</f>
        <v>257.68801867989544</v>
      </c>
      <c r="O208" s="97">
        <f>O209+O210+O212+O213</f>
        <v>8507.4830000000002</v>
      </c>
      <c r="P208" s="97">
        <f>P209+P210+P212+P213</f>
        <v>7822.3549999999996</v>
      </c>
      <c r="Q208" s="229">
        <f>P208/O208*100</f>
        <v>91.946760281507451</v>
      </c>
      <c r="R208" s="97">
        <f>R209+R210+R212+R213</f>
        <v>7281.6769999999997</v>
      </c>
      <c r="S208" s="97">
        <f>S209+S210+S212+S213</f>
        <v>12178.820000000002</v>
      </c>
      <c r="T208" s="229">
        <f>S208/R208*100</f>
        <v>167.2529556034963</v>
      </c>
      <c r="U208" s="97">
        <f>U209+U210+U212+U213</f>
        <v>7460.85</v>
      </c>
      <c r="V208" s="97">
        <f>V209+V210+V212+V213</f>
        <v>0</v>
      </c>
      <c r="W208" s="229">
        <f>V208/U208*100</f>
        <v>0</v>
      </c>
      <c r="X208" s="97">
        <f>X209+X210+X212+X213</f>
        <v>12829.151</v>
      </c>
      <c r="Y208" s="97">
        <f>Y209+Y210+Y212+Y213</f>
        <v>14260.85</v>
      </c>
      <c r="Z208" s="229">
        <f>Y208/X208*100</f>
        <v>111.15973301740701</v>
      </c>
      <c r="AA208" s="97">
        <f>AA209+AA210+AA212+AA213</f>
        <v>8595.116</v>
      </c>
      <c r="AB208" s="97">
        <f>AB209+AB210+AB212+AB213</f>
        <v>10988.708000000001</v>
      </c>
      <c r="AC208" s="229">
        <f>AB208/AA208*100</f>
        <v>127.84828034897959</v>
      </c>
      <c r="AD208" s="97">
        <f>AD209+AD210+AD212+AD213</f>
        <v>8701.4740000000002</v>
      </c>
      <c r="AE208" s="97">
        <f>AE209+AE210+AE212+AE213</f>
        <v>12389.250999999998</v>
      </c>
      <c r="AF208" s="229">
        <f>AE208/AD208*100</f>
        <v>142.38106095587941</v>
      </c>
      <c r="AG208" s="97">
        <f>AG209+AG210+AG212+AG213</f>
        <v>11740.123000000001</v>
      </c>
      <c r="AH208" s="97">
        <f>AH209+AH210+AH212+AH213</f>
        <v>8502.2209999999995</v>
      </c>
      <c r="AI208" s="229">
        <f>AH208/AG208*100</f>
        <v>72.42020377469639</v>
      </c>
      <c r="AJ208" s="97">
        <f>AJ209+AJ210+AJ212+AJ213</f>
        <v>9051.2890000000007</v>
      </c>
      <c r="AK208" s="97">
        <f>AK209+AK210+AK212+AK213</f>
        <v>5509.5219999999999</v>
      </c>
      <c r="AL208" s="229">
        <f>AK208/AJ208*100</f>
        <v>60.870026357571824</v>
      </c>
      <c r="AM208" s="97">
        <f>AM209+AM210+AM212+AM213</f>
        <v>7661.59</v>
      </c>
      <c r="AN208" s="97">
        <f>AN209+AN210+AN212+AN213</f>
        <v>2273.75</v>
      </c>
      <c r="AO208" s="229">
        <f>AN208/AM208*100</f>
        <v>29.677260203169315</v>
      </c>
      <c r="AP208" s="97">
        <f>AP209+AP210+AP212+AP213</f>
        <v>11043.193000000001</v>
      </c>
      <c r="AQ208" s="97">
        <f>AQ209+AQ210+AQ212+AQ213</f>
        <v>0</v>
      </c>
      <c r="AR208" s="229">
        <f>AQ208/AP208*100</f>
        <v>0</v>
      </c>
      <c r="AS208" s="90"/>
      <c r="AT208" s="90"/>
      <c r="AU208" s="90"/>
    </row>
    <row r="209" spans="1:47" ht="83.25" customHeight="1">
      <c r="A209" s="326"/>
      <c r="B209" s="326"/>
      <c r="C209" s="326"/>
      <c r="D209" s="63" t="s">
        <v>19</v>
      </c>
      <c r="E209" s="60">
        <f>E102+E129+E147+E165+E179+E156</f>
        <v>91284.818999999989</v>
      </c>
      <c r="F209" s="60">
        <f>F102+F129+F147+F156+F165+F179</f>
        <v>66119.822000000015</v>
      </c>
      <c r="G209" s="60">
        <f>F209/E209*100</f>
        <v>72.432440272461974</v>
      </c>
      <c r="H209" s="60"/>
      <c r="I209" s="61">
        <f>I102+I129+I147+I156+I165+I179</f>
        <v>10853.858</v>
      </c>
      <c r="J209" s="61">
        <f>J102+J129+J147+J165+J179</f>
        <v>0</v>
      </c>
      <c r="K209" s="61"/>
      <c r="L209" s="62">
        <f>L102+L129+L147+L156+L165+L179</f>
        <v>4212.0150000000003</v>
      </c>
      <c r="M209" s="62">
        <f>M102+M129+M147+M165+M179+M156</f>
        <v>10853.858</v>
      </c>
      <c r="N209" s="62"/>
      <c r="O209" s="61">
        <f>O102+O129+O147+O156+O165+O179</f>
        <v>4842.4829999999993</v>
      </c>
      <c r="P209" s="61">
        <f>P102+P129+P147+P165+P179+P156</f>
        <v>4157.3549999999996</v>
      </c>
      <c r="Q209" s="61"/>
      <c r="R209" s="62">
        <f>R102+R129+R147+R156+R165+R179</f>
        <v>7281.6769999999997</v>
      </c>
      <c r="S209" s="62">
        <f>S102+S129+S147+S165+S179+S156</f>
        <v>12178.820000000002</v>
      </c>
      <c r="T209" s="62"/>
      <c r="U209" s="61">
        <f>U102+U129+U147+U156+U165+U179</f>
        <v>7460.85</v>
      </c>
      <c r="V209" s="61">
        <f>V102+V129+V147+V165+V179+V156</f>
        <v>0</v>
      </c>
      <c r="W209" s="61"/>
      <c r="X209" s="62">
        <f>X102+X129+X147+X156+X165+X179</f>
        <v>5401.9849999999997</v>
      </c>
      <c r="Y209" s="62">
        <f>Y102+Y129+Y147+Y165+Y179+Y156</f>
        <v>7460.85</v>
      </c>
      <c r="Z209" s="62"/>
      <c r="AA209" s="61">
        <f>AA102+AA129+AA147+AA156+AA165+AA179</f>
        <v>7656.59</v>
      </c>
      <c r="AB209" s="61">
        <f>AB102+AB129+AB147+AB165+AB179+AB156</f>
        <v>10791.588</v>
      </c>
      <c r="AC209" s="61"/>
      <c r="AD209" s="62">
        <f>AD102+AD129+AD147+AD156+AD165+AD179</f>
        <v>7571.3789999999999</v>
      </c>
      <c r="AE209" s="62">
        <f>AE102+AE129+AE147+AE165+AE179+AE156</f>
        <v>7666.3789999999999</v>
      </c>
      <c r="AF209" s="62"/>
      <c r="AG209" s="61">
        <f>AG102+AG129+AG147+AG156+AG165+AG179</f>
        <v>7561.59</v>
      </c>
      <c r="AH209" s="61">
        <f>AH102+AH129+AH147+AH165+AH179+AH156</f>
        <v>7355.4579999999996</v>
      </c>
      <c r="AI209" s="61"/>
      <c r="AJ209" s="62">
        <f>AJ102+AJ129+AJ147+AJ156+AJ165+AJ179</f>
        <v>9037.6090000000004</v>
      </c>
      <c r="AK209" s="62">
        <f>AK102+AK129+AK147+AK165+AK179+AK156</f>
        <v>5503.0140000000001</v>
      </c>
      <c r="AL209" s="62"/>
      <c r="AM209" s="61">
        <f>AM102+AM129+AM147+AM165+AM179</f>
        <v>7661.59</v>
      </c>
      <c r="AN209" s="61">
        <f>AN102+AN129+AN147+AN165+AN179+AN156</f>
        <v>152.5</v>
      </c>
      <c r="AO209" s="61"/>
      <c r="AP209" s="62">
        <f>AP102+AP129+AP147+AP165+AP179</f>
        <v>9543.1930000000011</v>
      </c>
      <c r="AQ209" s="62">
        <f>AQ102+AQ129+AQ147+AQ165+AQ179+AQ156</f>
        <v>0</v>
      </c>
      <c r="AR209" s="62"/>
      <c r="AS209" s="90"/>
      <c r="AT209" s="90"/>
      <c r="AU209" s="90"/>
    </row>
    <row r="210" spans="1:47" ht="69.75" customHeight="1">
      <c r="A210" s="326"/>
      <c r="B210" s="326"/>
      <c r="C210" s="326"/>
      <c r="D210" s="63" t="s">
        <v>28</v>
      </c>
      <c r="E210" s="60">
        <f>E103+E130+E148+E157+E166+E180</f>
        <v>17445</v>
      </c>
      <c r="F210" s="60">
        <f>F103+F130+F148+F157+F166+F180</f>
        <v>17444.244999999999</v>
      </c>
      <c r="G210" s="60">
        <f>F210/E210*100</f>
        <v>99.995672112353105</v>
      </c>
      <c r="H210" s="60"/>
      <c r="I210" s="61">
        <f>I103+I130+I148+I157+I166+I180</f>
        <v>0</v>
      </c>
      <c r="J210" s="61">
        <f>J103+J130+J148+J157+J166+J180</f>
        <v>0</v>
      </c>
      <c r="K210" s="61"/>
      <c r="L210" s="62">
        <f>L103+L130+L148+L157+L166+L180</f>
        <v>0</v>
      </c>
      <c r="M210" s="62">
        <f>M103+M130+M148+M157+M166+M180</f>
        <v>0</v>
      </c>
      <c r="N210" s="62"/>
      <c r="O210" s="61">
        <f>O103+O130+O148+O157+O166+O180</f>
        <v>3665</v>
      </c>
      <c r="P210" s="61">
        <f>P103+P130+P148+P157+P166+P180</f>
        <v>3665</v>
      </c>
      <c r="Q210" s="61"/>
      <c r="R210" s="62">
        <f>R103+R130+R148+R157+R166+R180</f>
        <v>0</v>
      </c>
      <c r="S210" s="62">
        <f>S103+S130+S148+S157+S166+S180</f>
        <v>0</v>
      </c>
      <c r="T210" s="62"/>
      <c r="U210" s="61">
        <f>U103+U130+U148+U157+U166+U180</f>
        <v>0</v>
      </c>
      <c r="V210" s="61">
        <f>V103+V130+V148+V157+V166+V180</f>
        <v>0</v>
      </c>
      <c r="W210" s="61"/>
      <c r="X210" s="62">
        <f>X103+X130+X148+X157+X166+X180</f>
        <v>7200</v>
      </c>
      <c r="Y210" s="62">
        <f>Y103+Y130+Y148+Y157+Y166+Y180</f>
        <v>6800</v>
      </c>
      <c r="Z210" s="62"/>
      <c r="AA210" s="61">
        <f>AA103+AA130+AA148+AA157+AA166+AA180</f>
        <v>400</v>
      </c>
      <c r="AB210" s="61">
        <f>AB103+AB130+AB148+AB157+AB166+AB180</f>
        <v>0</v>
      </c>
      <c r="AC210" s="61"/>
      <c r="AD210" s="62">
        <f>AD103+AD130+AD148+AD157+AD166+AD180</f>
        <v>812.81700000000001</v>
      </c>
      <c r="AE210" s="62">
        <f>AE103+AE130+AE148+AE157+AE166+AE180</f>
        <v>4403.0619999999999</v>
      </c>
      <c r="AF210" s="62"/>
      <c r="AG210" s="61">
        <f>AG103+AG130+AG148+AG157+AG166+AG180</f>
        <v>3867.183</v>
      </c>
      <c r="AH210" s="61">
        <f>AH103+AH130+AH148+AH157+AH166+AH180</f>
        <v>676.18299999999999</v>
      </c>
      <c r="AI210" s="61"/>
      <c r="AJ210" s="62">
        <f>AJ103+AJ130+AJ148+AJ157+AJ166+AJ180</f>
        <v>0</v>
      </c>
      <c r="AK210" s="62">
        <f>AK103+AK130+AK148+AK157+AK166+AK180</f>
        <v>0</v>
      </c>
      <c r="AL210" s="62"/>
      <c r="AM210" s="61">
        <f>AM103+AM130+AM148+AM157+AM166+AM180</f>
        <v>0</v>
      </c>
      <c r="AN210" s="61">
        <f>AN103+AN130+AN148+AN157+AN166+AN180</f>
        <v>1900</v>
      </c>
      <c r="AO210" s="61"/>
      <c r="AP210" s="62">
        <f>AP103+AP130+AP148+AP157+AP166+AP180</f>
        <v>1500</v>
      </c>
      <c r="AQ210" s="62">
        <f>AQ103+AQ130+AQ148+AQ157+AQ166+AQ180</f>
        <v>0</v>
      </c>
      <c r="AR210" s="62"/>
      <c r="AS210" s="90"/>
      <c r="AT210" s="90"/>
      <c r="AU210" s="90"/>
    </row>
    <row r="211" spans="1:47" ht="74.25" hidden="1" customHeight="1">
      <c r="A211" s="326"/>
      <c r="B211" s="326"/>
      <c r="C211" s="326"/>
      <c r="D211" s="68" t="s">
        <v>229</v>
      </c>
      <c r="E211" s="60"/>
      <c r="F211" s="60"/>
      <c r="G211" s="60"/>
      <c r="H211" s="60"/>
      <c r="I211" s="61"/>
      <c r="J211" s="61"/>
      <c r="K211" s="61"/>
      <c r="L211" s="62"/>
      <c r="M211" s="62"/>
      <c r="N211" s="62"/>
      <c r="O211" s="61"/>
      <c r="P211" s="61"/>
      <c r="Q211" s="61"/>
      <c r="R211" s="62"/>
      <c r="S211" s="62"/>
      <c r="T211" s="62"/>
      <c r="U211" s="61"/>
      <c r="V211" s="61"/>
      <c r="W211" s="61"/>
      <c r="X211" s="62"/>
      <c r="Y211" s="62"/>
      <c r="Z211" s="62"/>
      <c r="AA211" s="61"/>
      <c r="AB211" s="61"/>
      <c r="AC211" s="61"/>
      <c r="AD211" s="62"/>
      <c r="AE211" s="62"/>
      <c r="AF211" s="62"/>
      <c r="AG211" s="61"/>
      <c r="AH211" s="61"/>
      <c r="AI211" s="61"/>
      <c r="AJ211" s="62"/>
      <c r="AK211" s="62"/>
      <c r="AL211" s="62"/>
      <c r="AM211" s="61"/>
      <c r="AN211" s="61"/>
      <c r="AO211" s="61"/>
      <c r="AP211" s="62"/>
      <c r="AQ211" s="62"/>
      <c r="AR211" s="62"/>
      <c r="AS211" s="90"/>
      <c r="AT211" s="90"/>
      <c r="AU211" s="90"/>
    </row>
    <row r="212" spans="1:47" ht="78.75" hidden="1" customHeight="1">
      <c r="A212" s="326"/>
      <c r="B212" s="326"/>
      <c r="C212" s="326"/>
      <c r="D212" s="69" t="s">
        <v>46</v>
      </c>
      <c r="E212" s="60"/>
      <c r="F212" s="60"/>
      <c r="G212" s="60"/>
      <c r="H212" s="60"/>
      <c r="I212" s="61"/>
      <c r="J212" s="61"/>
      <c r="K212" s="61"/>
      <c r="L212" s="62"/>
      <c r="M212" s="62"/>
      <c r="N212" s="62"/>
      <c r="O212" s="61"/>
      <c r="P212" s="61"/>
      <c r="Q212" s="61"/>
      <c r="R212" s="62"/>
      <c r="S212" s="62"/>
      <c r="T212" s="62"/>
      <c r="U212" s="61"/>
      <c r="V212" s="61"/>
      <c r="W212" s="61"/>
      <c r="X212" s="62"/>
      <c r="Y212" s="62"/>
      <c r="Z212" s="62"/>
      <c r="AA212" s="61"/>
      <c r="AB212" s="61"/>
      <c r="AC212" s="61"/>
      <c r="AD212" s="62"/>
      <c r="AE212" s="62"/>
      <c r="AF212" s="62"/>
      <c r="AG212" s="61"/>
      <c r="AH212" s="61"/>
      <c r="AI212" s="61"/>
      <c r="AJ212" s="62"/>
      <c r="AK212" s="62"/>
      <c r="AL212" s="62"/>
      <c r="AM212" s="61"/>
      <c r="AN212" s="61"/>
      <c r="AO212" s="61"/>
      <c r="AP212" s="62"/>
      <c r="AQ212" s="62"/>
      <c r="AR212" s="62"/>
      <c r="AS212" s="90"/>
      <c r="AT212" s="90"/>
      <c r="AU212" s="90"/>
    </row>
    <row r="213" spans="1:47" ht="78.75" customHeight="1">
      <c r="A213" s="393"/>
      <c r="B213" s="393"/>
      <c r="C213" s="393"/>
      <c r="D213" s="69" t="s">
        <v>18</v>
      </c>
      <c r="E213" s="60">
        <f>E181+E207</f>
        <v>1408</v>
      </c>
      <c r="F213" s="60">
        <f>F181+F207</f>
        <v>1215.268</v>
      </c>
      <c r="G213" s="60">
        <f>F213/E213*100</f>
        <v>86.311647727272728</v>
      </c>
      <c r="H213" s="60"/>
      <c r="I213" s="61">
        <f>I181</f>
        <v>0</v>
      </c>
      <c r="J213" s="61">
        <f>J181</f>
        <v>0</v>
      </c>
      <c r="K213" s="61"/>
      <c r="L213" s="62">
        <f>L181</f>
        <v>0</v>
      </c>
      <c r="M213" s="62">
        <f>M181</f>
        <v>0</v>
      </c>
      <c r="N213" s="62"/>
      <c r="O213" s="61">
        <f>O181</f>
        <v>0</v>
      </c>
      <c r="P213" s="61">
        <f>P181</f>
        <v>0</v>
      </c>
      <c r="Q213" s="61"/>
      <c r="R213" s="62">
        <f>R181</f>
        <v>0</v>
      </c>
      <c r="S213" s="62">
        <f>S181</f>
        <v>0</v>
      </c>
      <c r="T213" s="62"/>
      <c r="U213" s="61">
        <f>U181</f>
        <v>0</v>
      </c>
      <c r="V213" s="61">
        <f>V181</f>
        <v>0</v>
      </c>
      <c r="W213" s="61"/>
      <c r="X213" s="62">
        <f>X181+X207</f>
        <v>227.166</v>
      </c>
      <c r="Y213" s="62">
        <f>Y181</f>
        <v>0</v>
      </c>
      <c r="Z213" s="62"/>
      <c r="AA213" s="61">
        <f>AA181+AA207</f>
        <v>538.52600000000007</v>
      </c>
      <c r="AB213" s="61">
        <f>AB207</f>
        <v>197.12</v>
      </c>
      <c r="AC213" s="61"/>
      <c r="AD213" s="62">
        <f>AD181+AD207</f>
        <v>317.27800000000002</v>
      </c>
      <c r="AE213" s="62">
        <f>AE181+AE207</f>
        <v>319.81</v>
      </c>
      <c r="AF213" s="62"/>
      <c r="AG213" s="61">
        <f>AG181+AG207</f>
        <v>311.35000000000002</v>
      </c>
      <c r="AH213" s="61">
        <f>AH207</f>
        <v>470.58</v>
      </c>
      <c r="AI213" s="61"/>
      <c r="AJ213" s="62">
        <f>AJ181+AJ207</f>
        <v>13.68</v>
      </c>
      <c r="AK213" s="62">
        <f>AK207</f>
        <v>6.508</v>
      </c>
      <c r="AL213" s="62"/>
      <c r="AM213" s="61">
        <f>AM181</f>
        <v>0</v>
      </c>
      <c r="AN213" s="61">
        <f>AN181+AN207</f>
        <v>221.25</v>
      </c>
      <c r="AO213" s="61"/>
      <c r="AP213" s="62">
        <f>AP181</f>
        <v>0</v>
      </c>
      <c r="AQ213" s="62">
        <f>AQ207</f>
        <v>0</v>
      </c>
      <c r="AR213" s="62"/>
      <c r="AS213" s="90"/>
      <c r="AT213" s="90"/>
      <c r="AU213" s="90"/>
    </row>
    <row r="214" spans="1:47" ht="32.4">
      <c r="A214" s="111"/>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99"/>
      <c r="AU214" s="90"/>
    </row>
    <row r="215" spans="1:47" ht="32.4" hidden="1">
      <c r="A215" s="113" t="s">
        <v>21</v>
      </c>
      <c r="B215" s="114"/>
      <c r="C215" s="89"/>
      <c r="D215" s="89"/>
      <c r="E215" s="115"/>
      <c r="F215" s="115"/>
      <c r="G215" s="115"/>
      <c r="H215" s="115"/>
      <c r="I215" s="89"/>
      <c r="J215" s="89"/>
      <c r="K215" s="89"/>
      <c r="L215" s="89"/>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c r="AN215" s="116"/>
      <c r="AO215" s="116"/>
      <c r="AP215" s="116"/>
      <c r="AQ215" s="117"/>
      <c r="AR215" s="117"/>
      <c r="AS215" s="42"/>
      <c r="AT215" s="42"/>
      <c r="AU215" s="42"/>
    </row>
    <row r="216" spans="1:47" ht="32.4" hidden="1">
      <c r="A216" s="363" t="s">
        <v>48</v>
      </c>
      <c r="B216" s="364"/>
      <c r="C216" s="365"/>
      <c r="D216" s="118" t="s">
        <v>17</v>
      </c>
      <c r="E216" s="119"/>
      <c r="F216" s="119"/>
      <c r="G216" s="119"/>
      <c r="H216" s="119"/>
      <c r="I216" s="120"/>
      <c r="J216" s="120"/>
      <c r="K216" s="120"/>
      <c r="L216" s="120"/>
      <c r="M216" s="120"/>
      <c r="N216" s="120"/>
      <c r="O216" s="120"/>
      <c r="P216" s="120"/>
      <c r="Q216" s="121"/>
      <c r="R216" s="120"/>
      <c r="S216" s="120"/>
      <c r="T216" s="120"/>
      <c r="U216" s="120"/>
      <c r="V216" s="120"/>
      <c r="W216" s="120"/>
      <c r="X216" s="120"/>
      <c r="Y216" s="120"/>
      <c r="Z216" s="120"/>
      <c r="AA216" s="120"/>
      <c r="AB216" s="120"/>
      <c r="AC216" s="120"/>
      <c r="AD216" s="120"/>
      <c r="AE216" s="120"/>
      <c r="AF216" s="120"/>
      <c r="AG216" s="120"/>
      <c r="AH216" s="120"/>
      <c r="AI216" s="120"/>
      <c r="AJ216" s="120"/>
      <c r="AK216" s="120"/>
      <c r="AL216" s="120"/>
      <c r="AM216" s="120"/>
      <c r="AN216" s="120"/>
      <c r="AO216" s="120"/>
      <c r="AP216" s="120"/>
      <c r="AQ216" s="122"/>
      <c r="AR216" s="123"/>
      <c r="AS216" s="83"/>
      <c r="AT216" s="83"/>
      <c r="AU216" s="83"/>
    </row>
    <row r="217" spans="1:47" ht="97.2" hidden="1">
      <c r="A217" s="366"/>
      <c r="B217" s="367"/>
      <c r="C217" s="368"/>
      <c r="D217" s="118" t="s">
        <v>18</v>
      </c>
      <c r="E217" s="124"/>
      <c r="F217" s="124"/>
      <c r="G217" s="124"/>
      <c r="H217" s="124"/>
      <c r="I217" s="125"/>
      <c r="J217" s="125"/>
      <c r="K217" s="125"/>
      <c r="L217" s="125"/>
      <c r="M217" s="125"/>
      <c r="N217" s="125"/>
      <c r="O217" s="125"/>
      <c r="P217" s="125"/>
      <c r="Q217" s="126"/>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c r="AN217" s="125"/>
      <c r="AO217" s="125"/>
      <c r="AP217" s="125"/>
      <c r="AQ217" s="127"/>
      <c r="AR217" s="127"/>
      <c r="AS217" s="55"/>
      <c r="AT217" s="55"/>
      <c r="AU217" s="55"/>
    </row>
    <row r="218" spans="1:47" ht="129.6" hidden="1">
      <c r="A218" s="366"/>
      <c r="B218" s="367"/>
      <c r="C218" s="368"/>
      <c r="D218" s="128" t="s">
        <v>19</v>
      </c>
      <c r="E218" s="124"/>
      <c r="F218" s="124"/>
      <c r="G218" s="124"/>
      <c r="H218" s="124"/>
      <c r="I218" s="125"/>
      <c r="J218" s="125"/>
      <c r="K218" s="125"/>
      <c r="L218" s="125"/>
      <c r="M218" s="125"/>
      <c r="N218" s="125"/>
      <c r="O218" s="125"/>
      <c r="P218" s="125"/>
      <c r="Q218" s="126"/>
      <c r="R218" s="125"/>
      <c r="S218" s="125"/>
      <c r="T218" s="125"/>
      <c r="U218" s="125"/>
      <c r="V218" s="125"/>
      <c r="W218" s="125"/>
      <c r="X218" s="125"/>
      <c r="Y218" s="125"/>
      <c r="Z218" s="125"/>
      <c r="AA218" s="125"/>
      <c r="AB218" s="125"/>
      <c r="AC218" s="125"/>
      <c r="AD218" s="125"/>
      <c r="AE218" s="125"/>
      <c r="AF218" s="125"/>
      <c r="AG218" s="125"/>
      <c r="AH218" s="125"/>
      <c r="AI218" s="125"/>
      <c r="AJ218" s="125"/>
      <c r="AK218" s="125"/>
      <c r="AL218" s="125"/>
      <c r="AM218" s="125"/>
      <c r="AN218" s="125"/>
      <c r="AO218" s="125"/>
      <c r="AP218" s="125"/>
      <c r="AQ218" s="127"/>
      <c r="AR218" s="127"/>
      <c r="AS218" s="55"/>
      <c r="AT218" s="55"/>
      <c r="AU218" s="55"/>
    </row>
    <row r="219" spans="1:47" ht="64.8" hidden="1">
      <c r="A219" s="366"/>
      <c r="B219" s="367"/>
      <c r="C219" s="368"/>
      <c r="D219" s="128" t="s">
        <v>28</v>
      </c>
      <c r="E219" s="124"/>
      <c r="F219" s="124"/>
      <c r="G219" s="124"/>
      <c r="H219" s="124"/>
      <c r="I219" s="125"/>
      <c r="J219" s="125"/>
      <c r="K219" s="125"/>
      <c r="L219" s="125"/>
      <c r="M219" s="125"/>
      <c r="N219" s="125"/>
      <c r="O219" s="125"/>
      <c r="P219" s="125"/>
      <c r="Q219" s="126"/>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5"/>
      <c r="AM219" s="125"/>
      <c r="AN219" s="125"/>
      <c r="AO219" s="125"/>
      <c r="AP219" s="125"/>
      <c r="AQ219" s="127"/>
      <c r="AR219" s="127"/>
      <c r="AS219" s="55"/>
      <c r="AT219" s="55"/>
      <c r="AU219" s="55"/>
    </row>
    <row r="220" spans="1:47" ht="129.6" hidden="1">
      <c r="A220" s="366"/>
      <c r="B220" s="367"/>
      <c r="C220" s="368"/>
      <c r="D220" s="129" t="s">
        <v>29</v>
      </c>
      <c r="E220" s="124"/>
      <c r="F220" s="124"/>
      <c r="G220" s="124"/>
      <c r="H220" s="124"/>
      <c r="I220" s="125"/>
      <c r="J220" s="125"/>
      <c r="K220" s="125"/>
      <c r="L220" s="125"/>
      <c r="M220" s="125"/>
      <c r="N220" s="125"/>
      <c r="O220" s="125"/>
      <c r="P220" s="125"/>
      <c r="Q220" s="126"/>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5"/>
      <c r="AM220" s="125"/>
      <c r="AN220" s="125"/>
      <c r="AO220" s="125"/>
      <c r="AP220" s="125"/>
      <c r="AQ220" s="127"/>
      <c r="AR220" s="127"/>
      <c r="AS220" s="55"/>
      <c r="AT220" s="55"/>
      <c r="AU220" s="55"/>
    </row>
    <row r="221" spans="1:47" ht="162" hidden="1">
      <c r="A221" s="369"/>
      <c r="B221" s="370"/>
      <c r="C221" s="371"/>
      <c r="D221" s="130" t="s">
        <v>46</v>
      </c>
      <c r="E221" s="124"/>
      <c r="F221" s="124"/>
      <c r="G221" s="124"/>
      <c r="H221" s="124"/>
      <c r="I221" s="125"/>
      <c r="J221" s="125"/>
      <c r="K221" s="125"/>
      <c r="L221" s="125"/>
      <c r="M221" s="125"/>
      <c r="N221" s="125"/>
      <c r="O221" s="125"/>
      <c r="P221" s="125"/>
      <c r="Q221" s="126"/>
      <c r="R221" s="125"/>
      <c r="S221" s="125"/>
      <c r="T221" s="125"/>
      <c r="U221" s="125"/>
      <c r="V221" s="125"/>
      <c r="W221" s="125"/>
      <c r="X221" s="125"/>
      <c r="Y221" s="125"/>
      <c r="Z221" s="125"/>
      <c r="AA221" s="125"/>
      <c r="AB221" s="125"/>
      <c r="AC221" s="125"/>
      <c r="AD221" s="125"/>
      <c r="AE221" s="125"/>
      <c r="AF221" s="125"/>
      <c r="AG221" s="125"/>
      <c r="AH221" s="125"/>
      <c r="AI221" s="125"/>
      <c r="AJ221" s="125"/>
      <c r="AK221" s="125"/>
      <c r="AL221" s="125"/>
      <c r="AM221" s="125"/>
      <c r="AN221" s="125"/>
      <c r="AO221" s="125"/>
      <c r="AP221" s="125"/>
      <c r="AQ221" s="127"/>
      <c r="AR221" s="127"/>
      <c r="AS221" s="55"/>
      <c r="AT221" s="55"/>
      <c r="AU221" s="55"/>
    </row>
    <row r="222" spans="1:47" ht="32.4" hidden="1">
      <c r="A222" s="363" t="s">
        <v>22</v>
      </c>
      <c r="B222" s="364"/>
      <c r="C222" s="348"/>
      <c r="D222" s="118" t="s">
        <v>17</v>
      </c>
      <c r="E222" s="119"/>
      <c r="F222" s="119"/>
      <c r="G222" s="119"/>
      <c r="H222" s="119"/>
      <c r="I222" s="120"/>
      <c r="J222" s="120"/>
      <c r="K222" s="120"/>
      <c r="L222" s="120"/>
      <c r="M222" s="120"/>
      <c r="N222" s="120"/>
      <c r="O222" s="120"/>
      <c r="P222" s="120"/>
      <c r="Q222" s="121"/>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2"/>
      <c r="AR222" s="122"/>
      <c r="AS222" s="55"/>
      <c r="AT222" s="55"/>
      <c r="AU222" s="55"/>
    </row>
    <row r="223" spans="1:47" ht="97.2" hidden="1">
      <c r="A223" s="366"/>
      <c r="B223" s="367"/>
      <c r="C223" s="348"/>
      <c r="D223" s="118" t="s">
        <v>18</v>
      </c>
      <c r="E223" s="124"/>
      <c r="F223" s="124"/>
      <c r="G223" s="124"/>
      <c r="H223" s="124"/>
      <c r="I223" s="125"/>
      <c r="J223" s="125"/>
      <c r="K223" s="125"/>
      <c r="L223" s="125"/>
      <c r="M223" s="125"/>
      <c r="N223" s="125"/>
      <c r="O223" s="125"/>
      <c r="P223" s="125"/>
      <c r="Q223" s="126"/>
      <c r="R223" s="125"/>
      <c r="S223" s="125"/>
      <c r="T223" s="125"/>
      <c r="U223" s="125"/>
      <c r="V223" s="125"/>
      <c r="W223" s="125"/>
      <c r="X223" s="125"/>
      <c r="Y223" s="125"/>
      <c r="Z223" s="125"/>
      <c r="AA223" s="125"/>
      <c r="AB223" s="125"/>
      <c r="AC223" s="125"/>
      <c r="AD223" s="125"/>
      <c r="AE223" s="125"/>
      <c r="AF223" s="125"/>
      <c r="AG223" s="125"/>
      <c r="AH223" s="125"/>
      <c r="AI223" s="125"/>
      <c r="AJ223" s="125"/>
      <c r="AK223" s="125"/>
      <c r="AL223" s="125"/>
      <c r="AM223" s="125"/>
      <c r="AN223" s="125"/>
      <c r="AO223" s="125"/>
      <c r="AP223" s="125"/>
      <c r="AQ223" s="127"/>
      <c r="AR223" s="127"/>
      <c r="AS223" s="55"/>
      <c r="AT223" s="55"/>
      <c r="AU223" s="55"/>
    </row>
    <row r="224" spans="1:47" ht="129.6" hidden="1">
      <c r="A224" s="366"/>
      <c r="B224" s="367"/>
      <c r="C224" s="348"/>
      <c r="D224" s="128" t="s">
        <v>19</v>
      </c>
      <c r="E224" s="124"/>
      <c r="F224" s="124"/>
      <c r="G224" s="124"/>
      <c r="H224" s="124"/>
      <c r="I224" s="125"/>
      <c r="J224" s="125"/>
      <c r="K224" s="125"/>
      <c r="L224" s="125"/>
      <c r="M224" s="125"/>
      <c r="N224" s="125"/>
      <c r="O224" s="125"/>
      <c r="P224" s="125"/>
      <c r="Q224" s="126"/>
      <c r="R224" s="125"/>
      <c r="S224" s="125"/>
      <c r="T224" s="125"/>
      <c r="U224" s="125"/>
      <c r="V224" s="125"/>
      <c r="W224" s="125"/>
      <c r="X224" s="125"/>
      <c r="Y224" s="125"/>
      <c r="Z224" s="125"/>
      <c r="AA224" s="125"/>
      <c r="AB224" s="125"/>
      <c r="AC224" s="125"/>
      <c r="AD224" s="125"/>
      <c r="AE224" s="125"/>
      <c r="AF224" s="125"/>
      <c r="AG224" s="125"/>
      <c r="AH224" s="125"/>
      <c r="AI224" s="125"/>
      <c r="AJ224" s="125"/>
      <c r="AK224" s="125"/>
      <c r="AL224" s="125"/>
      <c r="AM224" s="125"/>
      <c r="AN224" s="125"/>
      <c r="AO224" s="125"/>
      <c r="AP224" s="125"/>
      <c r="AQ224" s="127"/>
      <c r="AR224" s="127"/>
      <c r="AS224" s="55"/>
      <c r="AT224" s="55"/>
      <c r="AU224" s="55"/>
    </row>
    <row r="225" spans="1:109" ht="64.8" hidden="1">
      <c r="A225" s="366"/>
      <c r="B225" s="367"/>
      <c r="C225" s="348"/>
      <c r="D225" s="128" t="s">
        <v>28</v>
      </c>
      <c r="E225" s="124"/>
      <c r="F225" s="124"/>
      <c r="G225" s="124"/>
      <c r="H225" s="124"/>
      <c r="I225" s="125"/>
      <c r="J225" s="125"/>
      <c r="K225" s="125"/>
      <c r="L225" s="125"/>
      <c r="M225" s="125"/>
      <c r="N225" s="125"/>
      <c r="O225" s="125"/>
      <c r="P225" s="125"/>
      <c r="Q225" s="126"/>
      <c r="R225" s="125"/>
      <c r="S225" s="125"/>
      <c r="T225" s="125"/>
      <c r="U225" s="125"/>
      <c r="V225" s="125"/>
      <c r="W225" s="125"/>
      <c r="X225" s="125"/>
      <c r="Y225" s="125"/>
      <c r="Z225" s="125"/>
      <c r="AA225" s="125"/>
      <c r="AB225" s="125"/>
      <c r="AC225" s="125"/>
      <c r="AD225" s="125"/>
      <c r="AE225" s="125"/>
      <c r="AF225" s="125"/>
      <c r="AG225" s="125"/>
      <c r="AH225" s="125"/>
      <c r="AI225" s="125"/>
      <c r="AJ225" s="125"/>
      <c r="AK225" s="125"/>
      <c r="AL225" s="125"/>
      <c r="AM225" s="125"/>
      <c r="AN225" s="125"/>
      <c r="AO225" s="125"/>
      <c r="AP225" s="125"/>
      <c r="AQ225" s="127"/>
      <c r="AR225" s="127"/>
      <c r="AS225" s="55"/>
      <c r="AT225" s="55"/>
      <c r="AU225" s="55"/>
    </row>
    <row r="226" spans="1:109" ht="129.6" hidden="1">
      <c r="A226" s="366"/>
      <c r="B226" s="367"/>
      <c r="C226" s="348"/>
      <c r="D226" s="129" t="s">
        <v>29</v>
      </c>
      <c r="E226" s="124"/>
      <c r="F226" s="124"/>
      <c r="G226" s="124"/>
      <c r="H226" s="124"/>
      <c r="I226" s="125"/>
      <c r="J226" s="125"/>
      <c r="K226" s="125"/>
      <c r="L226" s="125"/>
      <c r="M226" s="125"/>
      <c r="N226" s="125"/>
      <c r="O226" s="125"/>
      <c r="P226" s="125"/>
      <c r="Q226" s="126"/>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c r="AN226" s="125"/>
      <c r="AO226" s="125"/>
      <c r="AP226" s="125"/>
      <c r="AQ226" s="127"/>
      <c r="AR226" s="127"/>
      <c r="AS226" s="55"/>
      <c r="AT226" s="55"/>
      <c r="AU226" s="55"/>
    </row>
    <row r="227" spans="1:109" ht="162" hidden="1">
      <c r="A227" s="369"/>
      <c r="B227" s="370"/>
      <c r="C227" s="348"/>
      <c r="D227" s="130" t="s">
        <v>46</v>
      </c>
      <c r="E227" s="124"/>
      <c r="F227" s="124"/>
      <c r="G227" s="124"/>
      <c r="H227" s="124"/>
      <c r="I227" s="125"/>
      <c r="J227" s="125"/>
      <c r="K227" s="125"/>
      <c r="L227" s="125"/>
      <c r="M227" s="125"/>
      <c r="N227" s="125"/>
      <c r="O227" s="125"/>
      <c r="P227" s="125"/>
      <c r="Q227" s="126"/>
      <c r="R227" s="125"/>
      <c r="S227" s="125"/>
      <c r="T227" s="125"/>
      <c r="U227" s="125"/>
      <c r="V227" s="125"/>
      <c r="W227" s="125"/>
      <c r="X227" s="125"/>
      <c r="Y227" s="125"/>
      <c r="Z227" s="125"/>
      <c r="AA227" s="125"/>
      <c r="AB227" s="125"/>
      <c r="AC227" s="125"/>
      <c r="AD227" s="125"/>
      <c r="AE227" s="125"/>
      <c r="AF227" s="125"/>
      <c r="AG227" s="125"/>
      <c r="AH227" s="125"/>
      <c r="AI227" s="125"/>
      <c r="AJ227" s="125"/>
      <c r="AK227" s="125"/>
      <c r="AL227" s="125"/>
      <c r="AM227" s="125"/>
      <c r="AN227" s="125"/>
      <c r="AO227" s="125"/>
      <c r="AP227" s="125"/>
      <c r="AQ227" s="127"/>
      <c r="AR227" s="131"/>
      <c r="AS227" s="110"/>
      <c r="AT227" s="110"/>
      <c r="AU227" s="110"/>
    </row>
    <row r="228" spans="1:109" ht="32.4" hidden="1">
      <c r="A228" s="113" t="s">
        <v>21</v>
      </c>
      <c r="B228" s="114"/>
      <c r="C228" s="89"/>
      <c r="D228" s="89"/>
      <c r="E228" s="115"/>
      <c r="F228" s="115"/>
      <c r="G228" s="115"/>
      <c r="H228" s="115"/>
      <c r="I228" s="89"/>
      <c r="J228" s="89"/>
      <c r="K228" s="89"/>
      <c r="L228" s="89"/>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c r="AN228" s="116"/>
      <c r="AO228" s="116"/>
      <c r="AP228" s="116"/>
      <c r="AQ228" s="117"/>
      <c r="AR228" s="117"/>
      <c r="AS228" s="42"/>
      <c r="AT228" s="42"/>
      <c r="AU228" s="42"/>
    </row>
    <row r="229" spans="1:109" ht="32.4" hidden="1">
      <c r="A229" s="351" t="s">
        <v>49</v>
      </c>
      <c r="B229" s="352"/>
      <c r="C229" s="352"/>
      <c r="D229" s="128" t="s">
        <v>23</v>
      </c>
      <c r="E229" s="119"/>
      <c r="F229" s="119"/>
      <c r="G229" s="119"/>
      <c r="H229" s="119"/>
      <c r="I229" s="132"/>
      <c r="J229" s="132"/>
      <c r="K229" s="132"/>
      <c r="L229" s="132"/>
      <c r="M229" s="132"/>
      <c r="N229" s="132"/>
      <c r="O229" s="132"/>
      <c r="P229" s="132"/>
      <c r="Q229" s="133"/>
      <c r="R229" s="132"/>
      <c r="S229" s="132"/>
      <c r="T229" s="132"/>
      <c r="U229" s="132"/>
      <c r="V229" s="132"/>
      <c r="W229" s="132"/>
      <c r="X229" s="132"/>
      <c r="Y229" s="132"/>
      <c r="Z229" s="132"/>
      <c r="AA229" s="132"/>
      <c r="AB229" s="132"/>
      <c r="AC229" s="132"/>
      <c r="AD229" s="132"/>
      <c r="AE229" s="132"/>
      <c r="AF229" s="132"/>
      <c r="AG229" s="132"/>
      <c r="AH229" s="132"/>
      <c r="AI229" s="132"/>
      <c r="AJ229" s="132"/>
      <c r="AK229" s="132"/>
      <c r="AL229" s="132"/>
      <c r="AM229" s="132"/>
      <c r="AN229" s="132"/>
      <c r="AO229" s="132"/>
      <c r="AP229" s="132"/>
      <c r="AQ229" s="134"/>
      <c r="AR229" s="135"/>
      <c r="AS229" s="83"/>
      <c r="AT229" s="83"/>
      <c r="AU229" s="83"/>
    </row>
    <row r="230" spans="1:109" ht="97.2" hidden="1">
      <c r="A230" s="353"/>
      <c r="B230" s="354"/>
      <c r="C230" s="354"/>
      <c r="D230" s="118" t="s">
        <v>18</v>
      </c>
      <c r="E230" s="124"/>
      <c r="F230" s="124"/>
      <c r="G230" s="124"/>
      <c r="H230" s="124"/>
      <c r="I230" s="136"/>
      <c r="J230" s="136"/>
      <c r="K230" s="136"/>
      <c r="L230" s="136"/>
      <c r="M230" s="136"/>
      <c r="N230" s="136"/>
      <c r="O230" s="136"/>
      <c r="P230" s="136"/>
      <c r="Q230" s="137"/>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8"/>
      <c r="AR230" s="138"/>
      <c r="AS230" s="55"/>
      <c r="AT230" s="55"/>
      <c r="AU230" s="55"/>
    </row>
    <row r="231" spans="1:109" ht="129.6" hidden="1">
      <c r="A231" s="353"/>
      <c r="B231" s="354"/>
      <c r="C231" s="354"/>
      <c r="D231" s="128" t="s">
        <v>19</v>
      </c>
      <c r="E231" s="124"/>
      <c r="F231" s="124"/>
      <c r="G231" s="124"/>
      <c r="H231" s="124"/>
      <c r="I231" s="125"/>
      <c r="J231" s="125"/>
      <c r="K231" s="125"/>
      <c r="L231" s="125"/>
      <c r="M231" s="125"/>
      <c r="N231" s="125"/>
      <c r="O231" s="125"/>
      <c r="P231" s="125"/>
      <c r="Q231" s="126"/>
      <c r="R231" s="125"/>
      <c r="S231" s="125"/>
      <c r="T231" s="125"/>
      <c r="U231" s="125"/>
      <c r="V231" s="125"/>
      <c r="W231" s="125"/>
      <c r="X231" s="125"/>
      <c r="Y231" s="125"/>
      <c r="Z231" s="125"/>
      <c r="AA231" s="125"/>
      <c r="AB231" s="125"/>
      <c r="AC231" s="125"/>
      <c r="AD231" s="125"/>
      <c r="AE231" s="125"/>
      <c r="AF231" s="125"/>
      <c r="AG231" s="125"/>
      <c r="AH231" s="125"/>
      <c r="AI231" s="125"/>
      <c r="AJ231" s="125"/>
      <c r="AK231" s="125"/>
      <c r="AL231" s="125"/>
      <c r="AM231" s="125"/>
      <c r="AN231" s="125"/>
      <c r="AO231" s="125"/>
      <c r="AP231" s="125"/>
      <c r="AQ231" s="127"/>
      <c r="AR231" s="127"/>
      <c r="AS231" s="55"/>
      <c r="AT231" s="55"/>
      <c r="AU231" s="55"/>
    </row>
    <row r="232" spans="1:109" ht="64.8" hidden="1">
      <c r="A232" s="353"/>
      <c r="B232" s="354"/>
      <c r="C232" s="354"/>
      <c r="D232" s="128" t="s">
        <v>28</v>
      </c>
      <c r="E232" s="124"/>
      <c r="F232" s="124"/>
      <c r="G232" s="124"/>
      <c r="H232" s="124"/>
      <c r="I232" s="125"/>
      <c r="J232" s="125"/>
      <c r="K232" s="125"/>
      <c r="L232" s="125"/>
      <c r="M232" s="125"/>
      <c r="N232" s="125"/>
      <c r="O232" s="125"/>
      <c r="P232" s="125"/>
      <c r="Q232" s="126"/>
      <c r="R232" s="125"/>
      <c r="S232" s="125"/>
      <c r="T232" s="125"/>
      <c r="U232" s="125"/>
      <c r="V232" s="125"/>
      <c r="W232" s="125"/>
      <c r="X232" s="125"/>
      <c r="Y232" s="125"/>
      <c r="Z232" s="125"/>
      <c r="AA232" s="125"/>
      <c r="AB232" s="125"/>
      <c r="AC232" s="125"/>
      <c r="AD232" s="125"/>
      <c r="AE232" s="125"/>
      <c r="AF232" s="125"/>
      <c r="AG232" s="125"/>
      <c r="AH232" s="125"/>
      <c r="AI232" s="125"/>
      <c r="AJ232" s="125"/>
      <c r="AK232" s="125"/>
      <c r="AL232" s="125"/>
      <c r="AM232" s="125"/>
      <c r="AN232" s="125"/>
      <c r="AO232" s="125"/>
      <c r="AP232" s="125"/>
      <c r="AQ232" s="127"/>
      <c r="AR232" s="127"/>
      <c r="AS232" s="55"/>
      <c r="AT232" s="55"/>
      <c r="AU232" s="55"/>
    </row>
    <row r="233" spans="1:109" ht="129.6" hidden="1">
      <c r="A233" s="353"/>
      <c r="B233" s="354"/>
      <c r="C233" s="354"/>
      <c r="D233" s="129" t="s">
        <v>29</v>
      </c>
      <c r="E233" s="124"/>
      <c r="F233" s="124"/>
      <c r="G233" s="124"/>
      <c r="H233" s="124"/>
      <c r="I233" s="125"/>
      <c r="J233" s="125"/>
      <c r="K233" s="125"/>
      <c r="L233" s="125"/>
      <c r="M233" s="125"/>
      <c r="N233" s="125"/>
      <c r="O233" s="125"/>
      <c r="P233" s="125"/>
      <c r="Q233" s="126"/>
      <c r="R233" s="125"/>
      <c r="S233" s="125"/>
      <c r="T233" s="125"/>
      <c r="U233" s="125"/>
      <c r="V233" s="125"/>
      <c r="W233" s="125"/>
      <c r="X233" s="125"/>
      <c r="Y233" s="125"/>
      <c r="Z233" s="125"/>
      <c r="AA233" s="125"/>
      <c r="AB233" s="125"/>
      <c r="AC233" s="125"/>
      <c r="AD233" s="125"/>
      <c r="AE233" s="125"/>
      <c r="AF233" s="125"/>
      <c r="AG233" s="125"/>
      <c r="AH233" s="125"/>
      <c r="AI233" s="125"/>
      <c r="AJ233" s="125"/>
      <c r="AK233" s="125"/>
      <c r="AL233" s="125"/>
      <c r="AM233" s="125"/>
      <c r="AN233" s="125"/>
      <c r="AO233" s="125"/>
      <c r="AP233" s="125"/>
      <c r="AQ233" s="127"/>
      <c r="AR233" s="127"/>
      <c r="AS233" s="55"/>
      <c r="AT233" s="55"/>
      <c r="AU233" s="55"/>
    </row>
    <row r="234" spans="1:109" ht="129.6" hidden="1">
      <c r="A234" s="353"/>
      <c r="B234" s="354"/>
      <c r="C234" s="354"/>
      <c r="D234" s="130" t="s">
        <v>20</v>
      </c>
      <c r="E234" s="124"/>
      <c r="F234" s="124"/>
      <c r="G234" s="124"/>
      <c r="H234" s="124"/>
      <c r="I234" s="125"/>
      <c r="J234" s="125"/>
      <c r="K234" s="125"/>
      <c r="L234" s="125"/>
      <c r="M234" s="125"/>
      <c r="N234" s="125"/>
      <c r="O234" s="125"/>
      <c r="P234" s="125"/>
      <c r="Q234" s="126"/>
      <c r="R234" s="125"/>
      <c r="S234" s="125"/>
      <c r="T234" s="125"/>
      <c r="U234" s="125"/>
      <c r="V234" s="125"/>
      <c r="W234" s="125"/>
      <c r="X234" s="125"/>
      <c r="Y234" s="125"/>
      <c r="Z234" s="125"/>
      <c r="AA234" s="125"/>
      <c r="AB234" s="125"/>
      <c r="AC234" s="125"/>
      <c r="AD234" s="125"/>
      <c r="AE234" s="125"/>
      <c r="AF234" s="125"/>
      <c r="AG234" s="125"/>
      <c r="AH234" s="125"/>
      <c r="AI234" s="125"/>
      <c r="AJ234" s="125"/>
      <c r="AK234" s="125"/>
      <c r="AL234" s="125"/>
      <c r="AM234" s="125"/>
      <c r="AN234" s="125"/>
      <c r="AO234" s="125"/>
      <c r="AP234" s="125"/>
      <c r="AQ234" s="127"/>
      <c r="AR234" s="127"/>
      <c r="AS234" s="55"/>
      <c r="AT234" s="55"/>
      <c r="AU234" s="55"/>
    </row>
    <row r="235" spans="1:109" s="19" customFormat="1" ht="162" hidden="1">
      <c r="A235" s="355"/>
      <c r="B235" s="356"/>
      <c r="C235" s="356"/>
      <c r="D235" s="130" t="s">
        <v>46</v>
      </c>
      <c r="E235" s="67"/>
      <c r="F235" s="67"/>
      <c r="G235" s="67"/>
      <c r="H235" s="67"/>
      <c r="I235" s="125"/>
      <c r="J235" s="125"/>
      <c r="K235" s="125"/>
      <c r="L235" s="125"/>
      <c r="M235" s="125"/>
      <c r="N235" s="125"/>
      <c r="O235" s="125"/>
      <c r="P235" s="125"/>
      <c r="Q235" s="125"/>
      <c r="R235" s="125"/>
      <c r="S235" s="125"/>
      <c r="T235" s="125"/>
      <c r="U235" s="125"/>
      <c r="V235" s="125"/>
      <c r="W235" s="125"/>
      <c r="X235" s="125"/>
      <c r="Y235" s="125"/>
      <c r="Z235" s="125"/>
      <c r="AA235" s="125"/>
      <c r="AB235" s="125"/>
      <c r="AC235" s="125"/>
      <c r="AD235" s="125"/>
      <c r="AE235" s="125"/>
      <c r="AF235" s="125"/>
      <c r="AG235" s="125"/>
      <c r="AH235" s="125"/>
      <c r="AI235" s="125"/>
      <c r="AJ235" s="125"/>
      <c r="AK235" s="125"/>
      <c r="AL235" s="125"/>
      <c r="AM235" s="125"/>
      <c r="AN235" s="125"/>
      <c r="AO235" s="125"/>
      <c r="AP235" s="125"/>
      <c r="AQ235" s="127"/>
      <c r="AR235" s="127"/>
      <c r="AS235" s="55"/>
      <c r="AT235" s="55"/>
      <c r="AU235" s="55"/>
    </row>
    <row r="236" spans="1:109" ht="32.4" hidden="1">
      <c r="A236" s="329" t="s">
        <v>50</v>
      </c>
      <c r="B236" s="330"/>
      <c r="C236" s="331"/>
      <c r="D236" s="130"/>
      <c r="E236" s="124"/>
      <c r="F236" s="124"/>
      <c r="G236" s="124"/>
      <c r="H236" s="124"/>
      <c r="I236" s="125"/>
      <c r="J236" s="125"/>
      <c r="K236" s="125"/>
      <c r="L236" s="125"/>
      <c r="M236" s="125"/>
      <c r="N236" s="125"/>
      <c r="O236" s="125"/>
      <c r="P236" s="125"/>
      <c r="Q236" s="126"/>
      <c r="R236" s="125"/>
      <c r="S236" s="125"/>
      <c r="T236" s="125"/>
      <c r="U236" s="125"/>
      <c r="V236" s="125"/>
      <c r="W236" s="125"/>
      <c r="X236" s="125"/>
      <c r="Y236" s="125"/>
      <c r="Z236" s="125"/>
      <c r="AA236" s="125"/>
      <c r="AB236" s="125"/>
      <c r="AC236" s="125"/>
      <c r="AD236" s="125"/>
      <c r="AE236" s="125"/>
      <c r="AF236" s="125"/>
      <c r="AG236" s="125"/>
      <c r="AH236" s="125"/>
      <c r="AI236" s="125"/>
      <c r="AJ236" s="125"/>
      <c r="AK236" s="125"/>
      <c r="AL236" s="125"/>
      <c r="AM236" s="125"/>
      <c r="AN236" s="125"/>
      <c r="AO236" s="125"/>
      <c r="AP236" s="125"/>
      <c r="AQ236" s="117"/>
      <c r="AR236" s="139"/>
      <c r="AS236" s="83"/>
      <c r="AT236" s="83"/>
      <c r="AU236" s="83"/>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row>
    <row r="237" spans="1:109" ht="32.4" hidden="1">
      <c r="A237" s="351" t="s">
        <v>51</v>
      </c>
      <c r="B237" s="352"/>
      <c r="C237" s="352"/>
      <c r="D237" s="128" t="s">
        <v>23</v>
      </c>
      <c r="E237" s="119"/>
      <c r="F237" s="119"/>
      <c r="G237" s="119"/>
      <c r="H237" s="119"/>
      <c r="I237" s="132"/>
      <c r="J237" s="132"/>
      <c r="K237" s="132"/>
      <c r="L237" s="132"/>
      <c r="M237" s="132"/>
      <c r="N237" s="132"/>
      <c r="O237" s="132"/>
      <c r="P237" s="132"/>
      <c r="Q237" s="133"/>
      <c r="R237" s="132"/>
      <c r="S237" s="132"/>
      <c r="T237" s="132"/>
      <c r="U237" s="132"/>
      <c r="V237" s="132"/>
      <c r="W237" s="132"/>
      <c r="X237" s="132"/>
      <c r="Y237" s="132"/>
      <c r="Z237" s="132"/>
      <c r="AA237" s="132"/>
      <c r="AB237" s="132"/>
      <c r="AC237" s="132"/>
      <c r="AD237" s="132"/>
      <c r="AE237" s="132"/>
      <c r="AF237" s="132"/>
      <c r="AG237" s="132"/>
      <c r="AH237" s="132"/>
      <c r="AI237" s="132"/>
      <c r="AJ237" s="132"/>
      <c r="AK237" s="132"/>
      <c r="AL237" s="132"/>
      <c r="AM237" s="132"/>
      <c r="AN237" s="132"/>
      <c r="AO237" s="132"/>
      <c r="AP237" s="132"/>
      <c r="AQ237" s="134"/>
      <c r="AR237" s="135"/>
      <c r="AS237" s="83"/>
      <c r="AT237" s="83"/>
      <c r="AU237" s="83"/>
    </row>
    <row r="238" spans="1:109" ht="97.2" hidden="1">
      <c r="A238" s="353"/>
      <c r="B238" s="354"/>
      <c r="C238" s="354"/>
      <c r="D238" s="118" t="s">
        <v>18</v>
      </c>
      <c r="E238" s="124"/>
      <c r="F238" s="124"/>
      <c r="G238" s="124"/>
      <c r="H238" s="124"/>
      <c r="I238" s="136"/>
      <c r="J238" s="136"/>
      <c r="K238" s="136"/>
      <c r="L238" s="136"/>
      <c r="M238" s="136"/>
      <c r="N238" s="136"/>
      <c r="O238" s="136"/>
      <c r="P238" s="136"/>
      <c r="Q238" s="137"/>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8"/>
      <c r="AR238" s="138"/>
      <c r="AS238" s="55"/>
      <c r="AT238" s="55"/>
      <c r="AU238" s="55"/>
    </row>
    <row r="239" spans="1:109" ht="129.6" hidden="1">
      <c r="A239" s="353"/>
      <c r="B239" s="354"/>
      <c r="C239" s="354"/>
      <c r="D239" s="128" t="s">
        <v>19</v>
      </c>
      <c r="E239" s="124"/>
      <c r="F239" s="124"/>
      <c r="G239" s="124"/>
      <c r="H239" s="124"/>
      <c r="I239" s="125"/>
      <c r="J239" s="125"/>
      <c r="K239" s="125"/>
      <c r="L239" s="125"/>
      <c r="M239" s="125"/>
      <c r="N239" s="125"/>
      <c r="O239" s="125"/>
      <c r="P239" s="125"/>
      <c r="Q239" s="126"/>
      <c r="R239" s="125"/>
      <c r="S239" s="125"/>
      <c r="T239" s="125"/>
      <c r="U239" s="125"/>
      <c r="V239" s="125"/>
      <c r="W239" s="125"/>
      <c r="X239" s="125"/>
      <c r="Y239" s="125"/>
      <c r="Z239" s="125"/>
      <c r="AA239" s="125"/>
      <c r="AB239" s="125"/>
      <c r="AC239" s="125"/>
      <c r="AD239" s="125"/>
      <c r="AE239" s="125"/>
      <c r="AF239" s="125"/>
      <c r="AG239" s="125"/>
      <c r="AH239" s="125"/>
      <c r="AI239" s="125"/>
      <c r="AJ239" s="125"/>
      <c r="AK239" s="125"/>
      <c r="AL239" s="125"/>
      <c r="AM239" s="125"/>
      <c r="AN239" s="125"/>
      <c r="AO239" s="125"/>
      <c r="AP239" s="125"/>
      <c r="AQ239" s="127"/>
      <c r="AR239" s="127"/>
      <c r="AS239" s="55"/>
      <c r="AT239" s="55"/>
      <c r="AU239" s="55"/>
    </row>
    <row r="240" spans="1:109" ht="64.8" hidden="1">
      <c r="A240" s="353"/>
      <c r="B240" s="354"/>
      <c r="C240" s="354"/>
      <c r="D240" s="128" t="s">
        <v>28</v>
      </c>
      <c r="E240" s="124"/>
      <c r="F240" s="124"/>
      <c r="G240" s="124"/>
      <c r="H240" s="124"/>
      <c r="I240" s="125"/>
      <c r="J240" s="125"/>
      <c r="K240" s="125"/>
      <c r="L240" s="125"/>
      <c r="M240" s="125"/>
      <c r="N240" s="125"/>
      <c r="O240" s="125"/>
      <c r="P240" s="125"/>
      <c r="Q240" s="126"/>
      <c r="R240" s="125"/>
      <c r="S240" s="125"/>
      <c r="T240" s="125"/>
      <c r="U240" s="125"/>
      <c r="V240" s="125"/>
      <c r="W240" s="125"/>
      <c r="X240" s="125"/>
      <c r="Y240" s="125"/>
      <c r="Z240" s="125"/>
      <c r="AA240" s="125"/>
      <c r="AB240" s="125"/>
      <c r="AC240" s="125"/>
      <c r="AD240" s="125"/>
      <c r="AE240" s="125"/>
      <c r="AF240" s="125"/>
      <c r="AG240" s="125"/>
      <c r="AH240" s="125"/>
      <c r="AI240" s="125"/>
      <c r="AJ240" s="125"/>
      <c r="AK240" s="125"/>
      <c r="AL240" s="125"/>
      <c r="AM240" s="125"/>
      <c r="AN240" s="125"/>
      <c r="AO240" s="125"/>
      <c r="AP240" s="125"/>
      <c r="AQ240" s="127"/>
      <c r="AR240" s="127"/>
      <c r="AS240" s="55"/>
      <c r="AT240" s="55"/>
      <c r="AU240" s="55"/>
    </row>
    <row r="241" spans="1:109" ht="129.6" hidden="1">
      <c r="A241" s="353"/>
      <c r="B241" s="354"/>
      <c r="C241" s="354"/>
      <c r="D241" s="129" t="s">
        <v>29</v>
      </c>
      <c r="E241" s="124"/>
      <c r="F241" s="124"/>
      <c r="G241" s="124"/>
      <c r="H241" s="124"/>
      <c r="I241" s="125"/>
      <c r="J241" s="125"/>
      <c r="K241" s="125"/>
      <c r="L241" s="125"/>
      <c r="M241" s="125"/>
      <c r="N241" s="125"/>
      <c r="O241" s="125"/>
      <c r="P241" s="125"/>
      <c r="Q241" s="126"/>
      <c r="R241" s="125"/>
      <c r="S241" s="125"/>
      <c r="T241" s="125"/>
      <c r="U241" s="125"/>
      <c r="V241" s="125"/>
      <c r="W241" s="125"/>
      <c r="X241" s="125"/>
      <c r="Y241" s="125"/>
      <c r="Z241" s="125"/>
      <c r="AA241" s="125"/>
      <c r="AB241" s="125"/>
      <c r="AC241" s="125"/>
      <c r="AD241" s="125"/>
      <c r="AE241" s="125"/>
      <c r="AF241" s="125"/>
      <c r="AG241" s="125"/>
      <c r="AH241" s="125"/>
      <c r="AI241" s="125"/>
      <c r="AJ241" s="125"/>
      <c r="AK241" s="125"/>
      <c r="AL241" s="125"/>
      <c r="AM241" s="125"/>
      <c r="AN241" s="125"/>
      <c r="AO241" s="125"/>
      <c r="AP241" s="125"/>
      <c r="AQ241" s="127"/>
      <c r="AR241" s="127"/>
      <c r="AS241" s="55"/>
      <c r="AT241" s="55"/>
      <c r="AU241" s="55"/>
    </row>
    <row r="242" spans="1:109" ht="129.6" hidden="1">
      <c r="A242" s="353"/>
      <c r="B242" s="354"/>
      <c r="C242" s="354"/>
      <c r="D242" s="130" t="s">
        <v>20</v>
      </c>
      <c r="E242" s="124"/>
      <c r="F242" s="124"/>
      <c r="G242" s="124"/>
      <c r="H242" s="124"/>
      <c r="I242" s="125"/>
      <c r="J242" s="125"/>
      <c r="K242" s="125"/>
      <c r="L242" s="125"/>
      <c r="M242" s="125"/>
      <c r="N242" s="125"/>
      <c r="O242" s="125"/>
      <c r="P242" s="125"/>
      <c r="Q242" s="126"/>
      <c r="R242" s="125"/>
      <c r="S242" s="125"/>
      <c r="T242" s="125"/>
      <c r="U242" s="125"/>
      <c r="V242" s="125"/>
      <c r="W242" s="125"/>
      <c r="X242" s="125"/>
      <c r="Y242" s="125"/>
      <c r="Z242" s="125"/>
      <c r="AA242" s="125"/>
      <c r="AB242" s="125"/>
      <c r="AC242" s="125"/>
      <c r="AD242" s="125"/>
      <c r="AE242" s="125"/>
      <c r="AF242" s="125"/>
      <c r="AG242" s="125"/>
      <c r="AH242" s="125"/>
      <c r="AI242" s="125"/>
      <c r="AJ242" s="125"/>
      <c r="AK242" s="125"/>
      <c r="AL242" s="125"/>
      <c r="AM242" s="125"/>
      <c r="AN242" s="125"/>
      <c r="AO242" s="125"/>
      <c r="AP242" s="125"/>
      <c r="AQ242" s="127"/>
      <c r="AR242" s="127"/>
      <c r="AS242" s="55"/>
      <c r="AT242" s="55"/>
      <c r="AU242" s="55"/>
    </row>
    <row r="243" spans="1:109" s="19" customFormat="1" ht="162" hidden="1">
      <c r="A243" s="355"/>
      <c r="B243" s="356"/>
      <c r="C243" s="356"/>
      <c r="D243" s="130" t="s">
        <v>46</v>
      </c>
      <c r="E243" s="67"/>
      <c r="F243" s="67"/>
      <c r="G243" s="67"/>
      <c r="H243" s="67"/>
      <c r="I243" s="125"/>
      <c r="J243" s="125"/>
      <c r="K243" s="125"/>
      <c r="L243" s="125"/>
      <c r="M243" s="125"/>
      <c r="N243" s="125"/>
      <c r="O243" s="125"/>
      <c r="P243" s="125"/>
      <c r="Q243" s="125"/>
      <c r="R243" s="125"/>
      <c r="S243" s="125"/>
      <c r="T243" s="125"/>
      <c r="U243" s="125"/>
      <c r="V243" s="125"/>
      <c r="W243" s="125"/>
      <c r="X243" s="125"/>
      <c r="Y243" s="125"/>
      <c r="Z243" s="125"/>
      <c r="AA243" s="125"/>
      <c r="AB243" s="125"/>
      <c r="AC243" s="125"/>
      <c r="AD243" s="125"/>
      <c r="AE243" s="125"/>
      <c r="AF243" s="125"/>
      <c r="AG243" s="125"/>
      <c r="AH243" s="125"/>
      <c r="AI243" s="125"/>
      <c r="AJ243" s="125"/>
      <c r="AK243" s="125"/>
      <c r="AL243" s="125"/>
      <c r="AM243" s="125"/>
      <c r="AN243" s="125"/>
      <c r="AO243" s="125"/>
      <c r="AP243" s="125"/>
      <c r="AQ243" s="127"/>
      <c r="AR243" s="127"/>
      <c r="AS243" s="55"/>
      <c r="AT243" s="55"/>
      <c r="AU243" s="55"/>
    </row>
    <row r="244" spans="1:109" ht="32.4" hidden="1">
      <c r="A244" s="332" t="s">
        <v>52</v>
      </c>
      <c r="B244" s="333"/>
      <c r="C244" s="334"/>
      <c r="D244" s="130"/>
      <c r="E244" s="67"/>
      <c r="F244" s="67"/>
      <c r="G244" s="67"/>
      <c r="H244" s="67"/>
      <c r="I244" s="125"/>
      <c r="J244" s="125"/>
      <c r="K244" s="125"/>
      <c r="L244" s="125"/>
      <c r="M244" s="125"/>
      <c r="N244" s="125"/>
      <c r="O244" s="125"/>
      <c r="P244" s="125"/>
      <c r="Q244" s="125"/>
      <c r="R244" s="125"/>
      <c r="S244" s="125"/>
      <c r="T244" s="125"/>
      <c r="U244" s="125"/>
      <c r="V244" s="125"/>
      <c r="W244" s="125"/>
      <c r="X244" s="125"/>
      <c r="Y244" s="125"/>
      <c r="Z244" s="125"/>
      <c r="AA244" s="125"/>
      <c r="AB244" s="125"/>
      <c r="AC244" s="125"/>
      <c r="AD244" s="125"/>
      <c r="AE244" s="125"/>
      <c r="AF244" s="125"/>
      <c r="AG244" s="125"/>
      <c r="AH244" s="125"/>
      <c r="AI244" s="125"/>
      <c r="AJ244" s="125"/>
      <c r="AK244" s="125"/>
      <c r="AL244" s="125"/>
      <c r="AM244" s="125"/>
      <c r="AN244" s="125"/>
      <c r="AO244" s="125"/>
      <c r="AP244" s="125"/>
      <c r="AQ244" s="140"/>
      <c r="AR244" s="141"/>
      <c r="AS244" s="83"/>
      <c r="AT244" s="83"/>
      <c r="AU244" s="83"/>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row>
    <row r="245" spans="1:109" s="21" customFormat="1" ht="2.25" customHeight="1">
      <c r="A245" s="142"/>
      <c r="B245" s="142" t="s">
        <v>39</v>
      </c>
      <c r="C245" s="142"/>
      <c r="D245" s="143"/>
      <c r="E245" s="144"/>
      <c r="F245" s="144"/>
      <c r="G245" s="144"/>
      <c r="H245" s="144"/>
      <c r="I245" s="145"/>
      <c r="J245" s="145"/>
      <c r="K245" s="145"/>
      <c r="L245" s="145"/>
      <c r="M245" s="145"/>
      <c r="N245" s="145"/>
      <c r="O245" s="145"/>
      <c r="P245" s="145"/>
      <c r="Q245" s="145"/>
      <c r="R245" s="145"/>
      <c r="S245" s="145"/>
      <c r="T245" s="145"/>
      <c r="U245" s="145"/>
      <c r="V245" s="145"/>
      <c r="W245" s="145"/>
      <c r="X245" s="145"/>
      <c r="Y245" s="145"/>
      <c r="Z245" s="145"/>
      <c r="AA245" s="145"/>
      <c r="AB245" s="145"/>
      <c r="AC245" s="145"/>
      <c r="AD245" s="145"/>
      <c r="AE245" s="145"/>
      <c r="AF245" s="145"/>
      <c r="AG245" s="145"/>
      <c r="AH245" s="145"/>
      <c r="AI245" s="145"/>
      <c r="AJ245" s="145"/>
      <c r="AK245" s="145"/>
      <c r="AL245" s="145"/>
      <c r="AM245" s="145"/>
      <c r="AN245" s="145"/>
      <c r="AO245" s="145"/>
      <c r="AP245" s="145"/>
      <c r="AQ245" s="146"/>
      <c r="AR245" s="146"/>
      <c r="AS245" s="147"/>
      <c r="AT245" s="147"/>
      <c r="AU245" s="147"/>
    </row>
    <row r="246" spans="1:109" s="21" customFormat="1" ht="45" customHeight="1">
      <c r="A246" s="142"/>
      <c r="B246" s="388" t="s">
        <v>59</v>
      </c>
      <c r="C246" s="388"/>
      <c r="D246" s="388"/>
      <c r="E246" s="388"/>
      <c r="F246" s="388"/>
      <c r="G246" s="388"/>
      <c r="H246" s="388"/>
      <c r="I246" s="388"/>
      <c r="J246" s="388"/>
      <c r="K246" s="388"/>
      <c r="L246" s="388"/>
      <c r="M246" s="388"/>
      <c r="N246" s="388"/>
      <c r="O246" s="388"/>
      <c r="P246" s="388"/>
      <c r="Q246" s="388"/>
      <c r="R246" s="388"/>
      <c r="S246" s="388"/>
      <c r="T246" s="388"/>
      <c r="U246" s="388"/>
      <c r="V246" s="388"/>
      <c r="W246" s="388"/>
      <c r="X246" s="388"/>
      <c r="Y246" s="388"/>
      <c r="Z246" s="388"/>
      <c r="AA246" s="388"/>
      <c r="AB246" s="388"/>
      <c r="AC246" s="388"/>
      <c r="AD246" s="388"/>
      <c r="AE246" s="388"/>
      <c r="AF246" s="388"/>
      <c r="AG246" s="388"/>
      <c r="AH246" s="388"/>
      <c r="AI246" s="388"/>
      <c r="AJ246" s="388"/>
      <c r="AK246" s="388"/>
      <c r="AL246" s="388"/>
      <c r="AM246" s="388"/>
      <c r="AN246" s="388"/>
      <c r="AO246" s="388"/>
      <c r="AP246" s="388"/>
      <c r="AQ246" s="388"/>
      <c r="AR246" s="388"/>
      <c r="AS246" s="388"/>
      <c r="AT246" s="388"/>
      <c r="AU246" s="388"/>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c r="CE246" s="22"/>
      <c r="CF246" s="22"/>
      <c r="CG246" s="22"/>
      <c r="CH246" s="22"/>
      <c r="CI246" s="22"/>
      <c r="CJ246" s="22"/>
      <c r="CK246" s="22"/>
      <c r="CL246" s="22"/>
      <c r="CM246" s="22"/>
      <c r="CN246" s="22"/>
      <c r="CO246" s="22"/>
      <c r="CP246" s="22"/>
      <c r="CQ246" s="22"/>
      <c r="CR246" s="22"/>
      <c r="CS246" s="22"/>
      <c r="CT246" s="22"/>
      <c r="CU246" s="22"/>
      <c r="CV246" s="22"/>
      <c r="CW246" s="22"/>
      <c r="CX246" s="22"/>
      <c r="CY246" s="22"/>
      <c r="CZ246" s="22"/>
      <c r="DA246" s="22"/>
      <c r="DB246" s="22"/>
      <c r="DC246" s="22"/>
      <c r="DD246" s="22"/>
      <c r="DE246" s="22"/>
    </row>
    <row r="247" spans="1:109" ht="54" customHeight="1">
      <c r="A247" s="37"/>
      <c r="B247" s="387" t="s">
        <v>58</v>
      </c>
      <c r="C247" s="387"/>
      <c r="D247" s="387"/>
      <c r="E247" s="387"/>
      <c r="F247" s="387"/>
      <c r="G247" s="387"/>
      <c r="H247" s="387"/>
      <c r="I247" s="387"/>
      <c r="J247" s="387"/>
      <c r="K247" s="387"/>
      <c r="L247" s="387"/>
      <c r="M247" s="387"/>
      <c r="N247" s="387"/>
      <c r="O247" s="387"/>
      <c r="P247" s="387"/>
      <c r="Q247" s="387"/>
      <c r="R247" s="387"/>
      <c r="S247" s="387"/>
      <c r="T247" s="387"/>
      <c r="U247" s="387"/>
      <c r="V247" s="387"/>
      <c r="W247" s="387"/>
      <c r="X247" s="387"/>
      <c r="Y247" s="387"/>
      <c r="Z247" s="387"/>
      <c r="AA247" s="387"/>
      <c r="AB247" s="387"/>
      <c r="AC247" s="387"/>
      <c r="AD247" s="387"/>
      <c r="AE247" s="387"/>
      <c r="AF247" s="387"/>
      <c r="AG247" s="387"/>
      <c r="AH247" s="387"/>
      <c r="AI247" s="387"/>
      <c r="AJ247" s="387"/>
      <c r="AK247" s="387"/>
      <c r="AL247" s="387"/>
      <c r="AM247" s="387"/>
      <c r="AN247" s="387"/>
      <c r="AO247" s="387"/>
      <c r="AP247" s="387"/>
      <c r="AQ247" s="387"/>
      <c r="AR247" s="387"/>
      <c r="AS247" s="387"/>
      <c r="AT247" s="387"/>
      <c r="AU247" s="387"/>
    </row>
    <row r="248" spans="1:109" ht="61.2">
      <c r="A248" s="204" t="s">
        <v>35</v>
      </c>
      <c r="B248" s="204"/>
      <c r="C248" s="204"/>
      <c r="D248" s="205"/>
      <c r="E248" s="206"/>
      <c r="F248" s="207"/>
      <c r="G248" s="207"/>
      <c r="H248" s="207"/>
      <c r="I248" s="204" t="s">
        <v>36</v>
      </c>
      <c r="J248" s="207"/>
      <c r="K248" s="207"/>
      <c r="L248" s="207"/>
      <c r="M248" s="207"/>
      <c r="N248" s="207"/>
      <c r="O248" s="206"/>
      <c r="P248" s="207"/>
      <c r="Q248" s="148"/>
      <c r="R248" s="148"/>
      <c r="S248" s="148"/>
      <c r="T248" s="148"/>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7"/>
      <c r="AR248" s="37"/>
      <c r="AS248" s="37"/>
      <c r="AT248" s="37"/>
      <c r="AU248" s="37"/>
    </row>
    <row r="249" spans="1:109" ht="37.5" customHeight="1">
      <c r="A249" s="204"/>
      <c r="B249" s="204"/>
      <c r="C249" s="204"/>
      <c r="D249" s="205"/>
      <c r="E249" s="206"/>
      <c r="F249" s="206"/>
      <c r="G249" s="206"/>
      <c r="H249" s="206"/>
      <c r="I249" s="206"/>
      <c r="J249" s="206"/>
      <c r="K249" s="206"/>
      <c r="L249" s="206"/>
      <c r="M249" s="206"/>
      <c r="N249" s="206"/>
      <c r="O249" s="206"/>
      <c r="P249" s="206"/>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7"/>
      <c r="AR249" s="37"/>
      <c r="AS249" s="37"/>
      <c r="AT249" s="37"/>
      <c r="AU249" s="37"/>
    </row>
    <row r="250" spans="1:109" ht="61.2">
      <c r="A250" s="204" t="s">
        <v>155</v>
      </c>
      <c r="B250" s="204"/>
      <c r="C250" s="204"/>
      <c r="D250" s="205"/>
      <c r="E250" s="206"/>
      <c r="F250" s="206"/>
      <c r="G250" s="206"/>
      <c r="H250" s="206"/>
      <c r="I250" s="204"/>
      <c r="J250" s="206"/>
      <c r="K250" s="206"/>
      <c r="L250" s="206"/>
      <c r="M250" s="206"/>
      <c r="N250" s="206"/>
      <c r="O250" s="206"/>
      <c r="P250" s="206"/>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7"/>
      <c r="AR250" s="37"/>
      <c r="AS250" s="37"/>
      <c r="AT250" s="37"/>
      <c r="AU250" s="37"/>
    </row>
    <row r="251" spans="1:109" ht="51" customHeight="1">
      <c r="A251" s="204" t="s">
        <v>30</v>
      </c>
      <c r="B251" s="204" t="s">
        <v>111</v>
      </c>
      <c r="C251" s="204"/>
      <c r="D251" s="205"/>
      <c r="E251" s="206"/>
      <c r="F251" s="206"/>
      <c r="G251" s="206"/>
      <c r="H251" s="206"/>
      <c r="I251" s="206"/>
      <c r="J251" s="206"/>
      <c r="K251" s="206"/>
      <c r="L251" s="206"/>
      <c r="M251" s="206"/>
      <c r="N251" s="206"/>
      <c r="O251" s="206"/>
      <c r="P251" s="206"/>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7"/>
      <c r="AR251" s="37"/>
      <c r="AS251" s="37"/>
      <c r="AT251" s="37"/>
      <c r="AU251" s="37"/>
    </row>
    <row r="252" spans="1:109" ht="26.25" customHeight="1">
      <c r="A252" s="204"/>
      <c r="B252" s="204"/>
      <c r="C252" s="204"/>
      <c r="D252" s="205"/>
      <c r="E252" s="206"/>
      <c r="F252" s="206"/>
      <c r="G252" s="206"/>
      <c r="H252" s="206"/>
      <c r="I252" s="206"/>
      <c r="J252" s="206"/>
      <c r="K252" s="206"/>
      <c r="L252" s="206"/>
      <c r="M252" s="206"/>
      <c r="N252" s="206"/>
      <c r="O252" s="206"/>
      <c r="P252" s="206"/>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7"/>
      <c r="AR252" s="37"/>
      <c r="AS252" s="37"/>
      <c r="AT252" s="37"/>
      <c r="AU252" s="37"/>
    </row>
    <row r="253" spans="1:109" ht="58.5" customHeight="1">
      <c r="A253" s="385" t="s">
        <v>263</v>
      </c>
      <c r="B253" s="385"/>
      <c r="C253" s="385"/>
      <c r="D253" s="386"/>
      <c r="E253" s="386"/>
      <c r="F253" s="386"/>
      <c r="G253" s="386"/>
      <c r="H253" s="386"/>
      <c r="I253" s="386"/>
      <c r="J253" s="386"/>
      <c r="K253" s="386"/>
      <c r="L253" s="386"/>
      <c r="M253" s="206"/>
      <c r="N253" s="206"/>
      <c r="O253" s="206"/>
      <c r="P253" s="206"/>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7"/>
      <c r="AR253" s="37"/>
      <c r="AS253" s="37"/>
      <c r="AT253" s="37"/>
      <c r="AU253" s="37"/>
    </row>
    <row r="254" spans="1:109" ht="61.2">
      <c r="A254" s="204"/>
      <c r="B254" s="204"/>
      <c r="C254" s="204"/>
      <c r="D254" s="205"/>
      <c r="E254" s="206"/>
      <c r="F254" s="207"/>
      <c r="G254" s="207"/>
      <c r="H254" s="207"/>
      <c r="I254" s="204"/>
      <c r="J254" s="207"/>
      <c r="K254" s="207"/>
      <c r="L254" s="207"/>
      <c r="M254" s="207"/>
      <c r="N254" s="207"/>
      <c r="O254" s="207"/>
      <c r="P254" s="207"/>
      <c r="Q254" s="148"/>
      <c r="R254" s="148"/>
      <c r="S254" s="148"/>
      <c r="T254" s="148"/>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7"/>
      <c r="AR254" s="37"/>
      <c r="AS254" s="37"/>
      <c r="AT254" s="37"/>
      <c r="AU254" s="37"/>
    </row>
    <row r="255" spans="1:109" ht="35.4">
      <c r="A255" s="33"/>
      <c r="B255" s="33"/>
      <c r="C255" s="33"/>
      <c r="D255" s="34"/>
      <c r="E255" s="35"/>
      <c r="F255" s="35"/>
      <c r="G255" s="35"/>
      <c r="H255" s="35"/>
      <c r="I255" s="35"/>
      <c r="J255" s="35"/>
      <c r="K255" s="35"/>
      <c r="L255" s="35"/>
      <c r="M255" s="35"/>
      <c r="N255" s="35"/>
      <c r="O255" s="35"/>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7"/>
      <c r="AR255" s="37"/>
      <c r="AS255" s="37"/>
      <c r="AT255" s="37"/>
      <c r="AU255" s="37"/>
    </row>
  </sheetData>
  <mergeCells count="197">
    <mergeCell ref="A253:L253"/>
    <mergeCell ref="A107:A109"/>
    <mergeCell ref="B107:B109"/>
    <mergeCell ref="C107:C109"/>
    <mergeCell ref="B247:AU247"/>
    <mergeCell ref="B246:AU246"/>
    <mergeCell ref="A237:C243"/>
    <mergeCell ref="A146:C148"/>
    <mergeCell ref="A128:C130"/>
    <mergeCell ref="B171:B173"/>
    <mergeCell ref="A178:C181"/>
    <mergeCell ref="A174:A177"/>
    <mergeCell ref="B174:B177"/>
    <mergeCell ref="C174:C177"/>
    <mergeCell ref="A208:C213"/>
    <mergeCell ref="A171:A173"/>
    <mergeCell ref="A143:A145"/>
    <mergeCell ref="B143:B145"/>
    <mergeCell ref="C143:C145"/>
    <mergeCell ref="A222:B227"/>
    <mergeCell ref="A158:A160"/>
    <mergeCell ref="B158:B160"/>
    <mergeCell ref="C158:C160"/>
    <mergeCell ref="A140:A142"/>
    <mergeCell ref="B140:B142"/>
    <mergeCell ref="C140:C142"/>
    <mergeCell ref="A149:A151"/>
    <mergeCell ref="B149:B151"/>
    <mergeCell ref="C149:C151"/>
    <mergeCell ref="A167:A170"/>
    <mergeCell ref="B167:B170"/>
    <mergeCell ref="C167:C170"/>
    <mergeCell ref="A182:A186"/>
    <mergeCell ref="B182:B186"/>
    <mergeCell ref="C182:C186"/>
    <mergeCell ref="A155:C157"/>
    <mergeCell ref="A197:C201"/>
    <mergeCell ref="A119:A121"/>
    <mergeCell ref="B119:B121"/>
    <mergeCell ref="C119:C121"/>
    <mergeCell ref="A116:A118"/>
    <mergeCell ref="A125:A127"/>
    <mergeCell ref="C125:C127"/>
    <mergeCell ref="B125:B127"/>
    <mergeCell ref="A134:A136"/>
    <mergeCell ref="B134:B136"/>
    <mergeCell ref="C134:C136"/>
    <mergeCell ref="B116:B118"/>
    <mergeCell ref="A131:A133"/>
    <mergeCell ref="B131:B133"/>
    <mergeCell ref="C131:C133"/>
    <mergeCell ref="A137:A139"/>
    <mergeCell ref="B137:B139"/>
    <mergeCell ref="C137:C139"/>
    <mergeCell ref="A122:A124"/>
    <mergeCell ref="B122:B124"/>
    <mergeCell ref="C122:C124"/>
    <mergeCell ref="B152:B154"/>
    <mergeCell ref="C152:C154"/>
    <mergeCell ref="A187:A191"/>
    <mergeCell ref="AS3:AS4"/>
    <mergeCell ref="AT3:AT4"/>
    <mergeCell ref="A229:C235"/>
    <mergeCell ref="B98:B100"/>
    <mergeCell ref="C98:C100"/>
    <mergeCell ref="A17:A19"/>
    <mergeCell ref="B17:B19"/>
    <mergeCell ref="C17:C19"/>
    <mergeCell ref="A20:A22"/>
    <mergeCell ref="B20:B22"/>
    <mergeCell ref="C20:C22"/>
    <mergeCell ref="A23:A25"/>
    <mergeCell ref="B23:B25"/>
    <mergeCell ref="C23:C25"/>
    <mergeCell ref="A32:A34"/>
    <mergeCell ref="B32:B34"/>
    <mergeCell ref="C32:C34"/>
    <mergeCell ref="A35:A37"/>
    <mergeCell ref="B35:B37"/>
    <mergeCell ref="C35:C37"/>
    <mergeCell ref="A38:A40"/>
    <mergeCell ref="B38:B40"/>
    <mergeCell ref="A216:C221"/>
    <mergeCell ref="A152:A154"/>
    <mergeCell ref="A236:C236"/>
    <mergeCell ref="A244:C244"/>
    <mergeCell ref="AU3:AU4"/>
    <mergeCell ref="A2:A4"/>
    <mergeCell ref="B2:B4"/>
    <mergeCell ref="C2:C4"/>
    <mergeCell ref="D2:D4"/>
    <mergeCell ref="I3:J3"/>
    <mergeCell ref="L3:M3"/>
    <mergeCell ref="AA3:AB3"/>
    <mergeCell ref="AD3:AE3"/>
    <mergeCell ref="E3:H3"/>
    <mergeCell ref="O3:P3"/>
    <mergeCell ref="A5:C10"/>
    <mergeCell ref="A92:AP92"/>
    <mergeCell ref="R3:S3"/>
    <mergeCell ref="U3:V3"/>
    <mergeCell ref="C222:C227"/>
    <mergeCell ref="X3:Y3"/>
    <mergeCell ref="AJ3:AK3"/>
    <mergeCell ref="AM3:AN3"/>
    <mergeCell ref="AP3:AQ3"/>
    <mergeCell ref="AG3:AH3"/>
    <mergeCell ref="A98:A100"/>
    <mergeCell ref="B187:B191"/>
    <mergeCell ref="C187:C191"/>
    <mergeCell ref="A192:A196"/>
    <mergeCell ref="B192:B196"/>
    <mergeCell ref="C192:C196"/>
    <mergeCell ref="C171:C173"/>
    <mergeCell ref="A161:A163"/>
    <mergeCell ref="B161:B163"/>
    <mergeCell ref="C161:C163"/>
    <mergeCell ref="A164:C166"/>
    <mergeCell ref="C116:C118"/>
    <mergeCell ref="A110:A112"/>
    <mergeCell ref="B110:B112"/>
    <mergeCell ref="C110:C112"/>
    <mergeCell ref="A11:AP11"/>
    <mergeCell ref="A80:A82"/>
    <mergeCell ref="B80:B82"/>
    <mergeCell ref="C80:C82"/>
    <mergeCell ref="A83:A85"/>
    <mergeCell ref="B83:B85"/>
    <mergeCell ref="C83:C85"/>
    <mergeCell ref="A71:A73"/>
    <mergeCell ref="B71:B73"/>
    <mergeCell ref="C71:C73"/>
    <mergeCell ref="A74:A76"/>
    <mergeCell ref="B74:B76"/>
    <mergeCell ref="C74:C76"/>
    <mergeCell ref="A77:A79"/>
    <mergeCell ref="B77:B79"/>
    <mergeCell ref="B65:B67"/>
    <mergeCell ref="C65:C67"/>
    <mergeCell ref="B50:B52"/>
    <mergeCell ref="C77:C79"/>
    <mergeCell ref="A62:A64"/>
    <mergeCell ref="A65:A67"/>
    <mergeCell ref="A68:A70"/>
    <mergeCell ref="B68:B70"/>
    <mergeCell ref="C59:C61"/>
    <mergeCell ref="A113:A115"/>
    <mergeCell ref="B113:B115"/>
    <mergeCell ref="C113:C115"/>
    <mergeCell ref="A86:C88"/>
    <mergeCell ref="C62:C64"/>
    <mergeCell ref="C68:C70"/>
    <mergeCell ref="A104:A106"/>
    <mergeCell ref="B104:B106"/>
    <mergeCell ref="C104:C106"/>
    <mergeCell ref="A89:C91"/>
    <mergeCell ref="A101:C103"/>
    <mergeCell ref="B59:B61"/>
    <mergeCell ref="C44:C46"/>
    <mergeCell ref="A47:A49"/>
    <mergeCell ref="B47:B49"/>
    <mergeCell ref="B41:B43"/>
    <mergeCell ref="C41:C43"/>
    <mergeCell ref="B62:B64"/>
    <mergeCell ref="A44:A46"/>
    <mergeCell ref="B44:B46"/>
    <mergeCell ref="C47:C49"/>
    <mergeCell ref="C50:C52"/>
    <mergeCell ref="A50:A52"/>
    <mergeCell ref="A53:A55"/>
    <mergeCell ref="B53:B55"/>
    <mergeCell ref="C53:C55"/>
    <mergeCell ref="A56:A58"/>
    <mergeCell ref="A202:A203"/>
    <mergeCell ref="B202:B203"/>
    <mergeCell ref="C202:C203"/>
    <mergeCell ref="A204:A205"/>
    <mergeCell ref="B204:B205"/>
    <mergeCell ref="C204:C205"/>
    <mergeCell ref="A206:C207"/>
    <mergeCell ref="A13:AQ13"/>
    <mergeCell ref="A14:A16"/>
    <mergeCell ref="B14:B16"/>
    <mergeCell ref="C14:C16"/>
    <mergeCell ref="B29:B31"/>
    <mergeCell ref="A29:A31"/>
    <mergeCell ref="C29:C31"/>
    <mergeCell ref="A94:AQ94"/>
    <mergeCell ref="C95:C97"/>
    <mergeCell ref="B95:B97"/>
    <mergeCell ref="A95:A97"/>
    <mergeCell ref="C38:C40"/>
    <mergeCell ref="A41:A43"/>
    <mergeCell ref="A26:C28"/>
    <mergeCell ref="B56:B58"/>
    <mergeCell ref="C56:C58"/>
    <mergeCell ref="A59:A61"/>
  </mergeCells>
  <conditionalFormatting sqref="CT92:CT93 ES92:ES93 GR92:GR93">
    <cfRule type="cellIs" dxfId="30" priority="1981" operator="notEqual">
      <formula>CS92</formula>
    </cfRule>
  </conditionalFormatting>
  <conditionalFormatting sqref="E215:E245 E213:F213 AN210:AR211 F208:F213 I208:J213 O208:P213 L208:M213 R208:S213 J199:Q199 I198:O200 P200:Q200 F197:F200 I187:AR187 E187:F189 R195:U195 I192:AR192 E192:F194 F192:F195 I101:AG102 I101:AR101 E148:F148 F56 AP56:AQ56 I56:J56 L56:M56 O56:P56 R56:S56 U56:V56 X56:Y56 AA56:AB56 AD56:AE56 AG56:AH56 AJ56:AK56 AM56:AN56 F77 I77:AR77 I23:AR23 E10 E134:E148 G125 I128:AR129 E187:E213 R198:AP200 F187:F190 I17:J17 L17:M17 O17:P17 R17:S17 U17:V17 X17:Y17 AA17:AB17 AD17:AE17 AG17:AH17 AJ17:AK17 AM17:AN17 AP17:AQ17 E17:F17 E20:F20 E23:F23 I26:Y26 AA26:AR26 E26:F26 E35:F35 E38:F38 E41:F41 E44:F44 E47:F47 E53:F53 E59:F59 E50:F50 E62:F62 E65:F65 E68:F68 E71:F71 E74:F74 E80:F80 E83:F83 I83:AR83 I80:AR80 I74:AR74 I71:AR71 I68:AR68 I65:AR65 I62:AR62 I59:AR59 I53:AR53 I47:AR47 I44:AR44 I41:AR41 I38:AR38 I35:AR35 I32:AR32 L50:M50 R50:S50 X50:Y50 AD50:AE50 AJ50:AK50 AP50:AQ50 AM50:AN50 AG50:AH50 AA50:AB50 U50:V50 O50:P50 I50:J50 I29:J31 L29:M31 O29:P31 R29:S31 U29:V31 X29:Y31 AA29:AB31 AD29:AE31 AG29:AH31 AJ29:AK31 AM29:AN31 AP29:AQ31 E17:E91 F29:F32 I86:J91 O86:P91 U86:V91 AA86:AB91 AG86:AH91 AM86:AN91 AP86:AR91 AJ86:AK91 AD86:AE91 X86:Y91 R86:S91 L86:M91 F98:F99 E98:E104 F107:F108 E107:F107 I107:AR107 F110:F111 E109:F110 I110:AR110 E112:F113 I113:AR113 E115:F116 I116:AR116 F113:F129 E118:F119 I119:AR119 I122:AR122 I125:AR125 E107:E130 E121:F130 I128:J130 L128:M130 O128:P130 R128:S130 U128:V130 X128:Y130 AA128:AB130 AD128:AE130 AG128:AH130 AJ128:AK130 AM128:AN130 AP128:AQ130 F101:F104 I104:AR104 G134 G137 G140 G143 E134:F145 I134:AR134 I137:AR137 I140:AR140 I143:AR143 F146:F148 I146:AR148 G152 I152:AR152 G161 I161:AR161 G171 I171:AR171 G174 E152:F157 I155:AR157 E161:F166 I164:AR166 E5:F5 I5:J5 L5:M5 O5:P5 U5:V5 AD5:AE5 AG5:AH5 AJ5:AK5 AM5:AN5 AP5:AQ5 R5:S5 R190:U190 I197:AQ197 F51:F52 F86:F91 E100:F103 AA5:AB5 X5:Y5 X208:Y213 AA208:AB213 U208:V213 AD208:AE213 I178:AR181 AG208:AH213 AJ208:AK213 AP208:AQ213 I98:AR98 I20:AR20 E95:F98 AJ101:AP102 E171:F181 I174:AR174 AM208:AN213">
    <cfRule type="cellIs" dxfId="29" priority="1982" operator="notEqual">
      <formula>#REF!</formula>
    </cfRule>
  </conditionalFormatting>
  <conditionalFormatting sqref="CT104:CT105 ES104:ES105 GR104:GR105">
    <cfRule type="cellIs" dxfId="28" priority="1935" operator="notEqual">
      <formula>CS104</formula>
    </cfRule>
  </conditionalFormatting>
  <conditionalFormatting sqref="CT131:CT132 ES131:ES132 GR131:GR132">
    <cfRule type="cellIs" dxfId="27" priority="1769" operator="notEqual">
      <formula>CS131</formula>
    </cfRule>
  </conditionalFormatting>
  <conditionalFormatting sqref="CT149:CT150 ES149:ES150 GR149:GR150">
    <cfRule type="cellIs" dxfId="26" priority="1573" operator="notEqual">
      <formula>CS149</formula>
    </cfRule>
  </conditionalFormatting>
  <conditionalFormatting sqref="CT158:CT159 ES158:ES159 GR158:GR159">
    <cfRule type="cellIs" dxfId="25" priority="1527" operator="notEqual">
      <formula>CS158</formula>
    </cfRule>
  </conditionalFormatting>
  <conditionalFormatting sqref="CT167:CT168 ES167:ES168 GR167:GR168">
    <cfRule type="cellIs" dxfId="24" priority="1481" operator="notEqual">
      <formula>CS167</formula>
    </cfRule>
  </conditionalFormatting>
  <conditionalFormatting sqref="CT182:CT185 ES182:ES185 GR182:GR185">
    <cfRule type="cellIs" dxfId="23" priority="1375" operator="notEqual">
      <formula>CS182</formula>
    </cfRule>
  </conditionalFormatting>
  <conditionalFormatting sqref="AN212">
    <cfRule type="cellIs" dxfId="22" priority="33" operator="notEqual">
      <formula>#REF!</formula>
    </cfRule>
  </conditionalFormatting>
  <conditionalFormatting sqref="AN213">
    <cfRule type="cellIs" dxfId="21" priority="32" operator="notEqual">
      <formula>#REF!</formula>
    </cfRule>
  </conditionalFormatting>
  <conditionalFormatting sqref="AM212">
    <cfRule type="cellIs" dxfId="20" priority="31" operator="notEqual">
      <formula>#REF!</formula>
    </cfRule>
  </conditionalFormatting>
  <conditionalFormatting sqref="AM213">
    <cfRule type="cellIs" dxfId="19" priority="30" operator="notEqual">
      <formula>#REF!</formula>
    </cfRule>
  </conditionalFormatting>
  <conditionalFormatting sqref="AM212">
    <cfRule type="cellIs" dxfId="18" priority="29" operator="notEqual">
      <formula>#REF!</formula>
    </cfRule>
  </conditionalFormatting>
  <conditionalFormatting sqref="AM213">
    <cfRule type="cellIs" dxfId="17" priority="28" operator="notEqual">
      <formula>#REF!</formula>
    </cfRule>
  </conditionalFormatting>
  <conditionalFormatting sqref="AN213">
    <cfRule type="cellIs" dxfId="16" priority="27" operator="notEqual">
      <formula>#REF!</formula>
    </cfRule>
  </conditionalFormatting>
  <conditionalFormatting sqref="AN213">
    <cfRule type="cellIs" dxfId="15" priority="26" operator="notEqual">
      <formula>#REF!</formula>
    </cfRule>
  </conditionalFormatting>
  <conditionalFormatting sqref="AP213">
    <cfRule type="cellIs" dxfId="14" priority="25" operator="notEqual">
      <formula>#REF!</formula>
    </cfRule>
  </conditionalFormatting>
  <conditionalFormatting sqref="AP213">
    <cfRule type="cellIs" dxfId="13" priority="24" operator="notEqual">
      <formula>#REF!</formula>
    </cfRule>
  </conditionalFormatting>
  <conditionalFormatting sqref="AQ213">
    <cfRule type="cellIs" dxfId="12" priority="23" operator="notEqual">
      <formula>#REF!</formula>
    </cfRule>
  </conditionalFormatting>
  <conditionalFormatting sqref="AQ213">
    <cfRule type="cellIs" dxfId="11" priority="22" operator="notEqual">
      <formula>#REF!</formula>
    </cfRule>
  </conditionalFormatting>
  <conditionalFormatting sqref="AQ212">
    <cfRule type="cellIs" dxfId="10" priority="20" operator="notEqual">
      <formula>#REF!</formula>
    </cfRule>
  </conditionalFormatting>
  <conditionalFormatting sqref="AQ213">
    <cfRule type="cellIs" dxfId="9" priority="19" operator="notEqual">
      <formula>#REF!</formula>
    </cfRule>
  </conditionalFormatting>
  <conditionalFormatting sqref="AP212">
    <cfRule type="cellIs" dxfId="8" priority="18" operator="notEqual">
      <formula>#REF!</formula>
    </cfRule>
  </conditionalFormatting>
  <conditionalFormatting sqref="AP213">
    <cfRule type="cellIs" dxfId="7" priority="17" operator="notEqual">
      <formula>#REF!</formula>
    </cfRule>
  </conditionalFormatting>
  <conditionalFormatting sqref="AP212">
    <cfRule type="cellIs" dxfId="6" priority="16" operator="notEqual">
      <formula>#REF!</formula>
    </cfRule>
  </conditionalFormatting>
  <conditionalFormatting sqref="AP213">
    <cfRule type="cellIs" dxfId="5" priority="15" operator="notEqual">
      <formula>#REF!</formula>
    </cfRule>
  </conditionalFormatting>
  <conditionalFormatting sqref="AQ213">
    <cfRule type="cellIs" dxfId="4" priority="14" operator="notEqual">
      <formula>#REF!</formula>
    </cfRule>
  </conditionalFormatting>
  <conditionalFormatting sqref="AQ213">
    <cfRule type="cellIs" dxfId="3" priority="13" operator="notEqual">
      <formula>#REF!</formula>
    </cfRule>
  </conditionalFormatting>
  <conditionalFormatting sqref="F205">
    <cfRule type="cellIs" dxfId="2" priority="3" operator="notEqual">
      <formula>#REF!</formula>
    </cfRule>
  </conditionalFormatting>
  <conditionalFormatting sqref="F202:F203">
    <cfRule type="cellIs" dxfId="1" priority="2" operator="notEqual">
      <formula>#REF!</formula>
    </cfRule>
  </conditionalFormatting>
  <conditionalFormatting sqref="F206:F207">
    <cfRule type="cellIs" dxfId="0" priority="1" operator="notEqual">
      <formula>#REF!</formula>
    </cfRule>
  </conditionalFormatting>
  <pageMargins left="0.19685039370078741" right="0.19685039370078741" top="0.19648692810457516" bottom="0.78860294117647056" header="0.11811023622047245" footer="0.11811023622047245"/>
  <pageSetup paperSize="9" scale="10" fitToHeight="11" orientation="landscape" r:id="rId1"/>
  <rowBreaks count="1" manualBreakCount="1">
    <brk id="61" max="46" man="1"/>
  </rowBreaks>
</worksheet>
</file>

<file path=xl/worksheets/sheet3.xml><?xml version="1.0" encoding="utf-8"?>
<worksheet xmlns="http://schemas.openxmlformats.org/spreadsheetml/2006/main" xmlns:r="http://schemas.openxmlformats.org/officeDocument/2006/relationships">
  <dimension ref="A2:K53"/>
  <sheetViews>
    <sheetView view="pageBreakPreview" topLeftCell="D1" zoomScale="60" workbookViewId="0">
      <selection activeCell="G12" sqref="G12"/>
    </sheetView>
  </sheetViews>
  <sheetFormatPr defaultRowHeight="14.4"/>
  <cols>
    <col min="1" max="1" width="9.5546875" customWidth="1"/>
    <col min="2" max="2" width="9.33203125" customWidth="1"/>
    <col min="3" max="3" width="131.33203125" customWidth="1"/>
    <col min="4" max="4" width="13.109375" customWidth="1"/>
    <col min="5" max="5" width="24.6640625" customWidth="1"/>
    <col min="6" max="6" width="22.44140625" customWidth="1"/>
    <col min="7" max="7" width="33.33203125" customWidth="1"/>
  </cols>
  <sheetData>
    <row r="2" spans="1:11" ht="1.5" customHeight="1"/>
    <row r="3" spans="1:11" hidden="1"/>
    <row r="4" spans="1:11" ht="62.25" customHeight="1">
      <c r="A4" s="149"/>
      <c r="B4" s="268" t="s">
        <v>244</v>
      </c>
      <c r="C4" s="268"/>
      <c r="D4" s="268"/>
      <c r="E4" s="268"/>
      <c r="F4" s="268"/>
      <c r="G4" s="268"/>
      <c r="H4" s="410"/>
      <c r="I4" s="410"/>
      <c r="J4" s="410"/>
      <c r="K4" s="410"/>
    </row>
    <row r="5" spans="1:11" ht="6" customHeight="1">
      <c r="A5" s="149"/>
      <c r="B5" s="150"/>
      <c r="C5" s="151"/>
      <c r="D5" s="151"/>
      <c r="E5" s="151"/>
      <c r="F5" s="151"/>
      <c r="G5" s="151"/>
      <c r="H5" s="149"/>
      <c r="I5" s="149"/>
      <c r="J5" s="149"/>
      <c r="K5" s="149"/>
    </row>
    <row r="6" spans="1:11" ht="21">
      <c r="A6" s="149"/>
      <c r="B6" s="411" t="s">
        <v>0</v>
      </c>
      <c r="C6" s="411" t="s">
        <v>31</v>
      </c>
      <c r="D6" s="411" t="s">
        <v>38</v>
      </c>
      <c r="E6" s="411" t="s">
        <v>41</v>
      </c>
      <c r="F6" s="411" t="s">
        <v>234</v>
      </c>
      <c r="G6" s="411" t="s">
        <v>148</v>
      </c>
      <c r="H6" s="152"/>
      <c r="I6" s="152"/>
      <c r="J6" s="152"/>
      <c r="K6" s="152"/>
    </row>
    <row r="7" spans="1:11" ht="62.25" customHeight="1">
      <c r="A7" s="149"/>
      <c r="B7" s="412"/>
      <c r="C7" s="412"/>
      <c r="D7" s="413"/>
      <c r="E7" s="412"/>
      <c r="F7" s="413"/>
      <c r="G7" s="412"/>
      <c r="H7" s="152"/>
      <c r="I7" s="152"/>
      <c r="J7" s="152"/>
      <c r="K7" s="152"/>
    </row>
    <row r="8" spans="1:11" ht="21">
      <c r="A8" s="149"/>
      <c r="B8" s="402" t="s">
        <v>43</v>
      </c>
      <c r="C8" s="402"/>
      <c r="D8" s="402"/>
      <c r="E8" s="402"/>
      <c r="F8" s="402"/>
      <c r="G8" s="153"/>
      <c r="H8" s="149"/>
      <c r="I8" s="149"/>
      <c r="J8" s="149"/>
      <c r="K8" s="149"/>
    </row>
    <row r="9" spans="1:11" ht="31.5" customHeight="1">
      <c r="A9" s="149"/>
      <c r="B9" s="156" t="s">
        <v>179</v>
      </c>
      <c r="C9" s="157" t="s">
        <v>112</v>
      </c>
      <c r="D9" s="158" t="s">
        <v>113</v>
      </c>
      <c r="E9" s="159">
        <v>1630</v>
      </c>
      <c r="F9" s="159">
        <v>1630</v>
      </c>
      <c r="G9" s="156"/>
      <c r="H9" s="160"/>
      <c r="I9" s="149"/>
      <c r="J9" s="149"/>
      <c r="K9" s="149"/>
    </row>
    <row r="10" spans="1:11" ht="55.5" customHeight="1">
      <c r="A10" s="149"/>
      <c r="B10" s="156" t="s">
        <v>187</v>
      </c>
      <c r="C10" s="161" t="s">
        <v>114</v>
      </c>
      <c r="D10" s="158" t="s">
        <v>115</v>
      </c>
      <c r="E10" s="159">
        <v>4170</v>
      </c>
      <c r="F10" s="159">
        <v>4170</v>
      </c>
      <c r="G10" s="156"/>
      <c r="H10" s="160"/>
      <c r="I10" s="149"/>
      <c r="J10" s="149"/>
      <c r="K10" s="149"/>
    </row>
    <row r="11" spans="1:11" ht="39" customHeight="1">
      <c r="A11" s="149"/>
      <c r="B11" s="396" t="s">
        <v>158</v>
      </c>
      <c r="C11" s="162" t="s">
        <v>267</v>
      </c>
      <c r="D11" s="163"/>
      <c r="E11" s="164"/>
      <c r="F11" s="164"/>
      <c r="G11" s="165"/>
      <c r="H11" s="160"/>
      <c r="I11" s="149"/>
      <c r="J11" s="149"/>
      <c r="K11" s="149"/>
    </row>
    <row r="12" spans="1:11" ht="25.5" customHeight="1">
      <c r="A12" s="149"/>
      <c r="B12" s="397"/>
      <c r="C12" s="167" t="s">
        <v>253</v>
      </c>
      <c r="D12" s="168" t="s">
        <v>75</v>
      </c>
      <c r="E12" s="166">
        <v>26.5</v>
      </c>
      <c r="F12" s="166">
        <v>26.5</v>
      </c>
      <c r="G12" s="169"/>
      <c r="H12" s="160"/>
      <c r="I12" s="149"/>
      <c r="J12" s="149"/>
      <c r="K12" s="149"/>
    </row>
    <row r="13" spans="1:11" ht="30" customHeight="1">
      <c r="A13" s="149"/>
      <c r="B13" s="398"/>
      <c r="C13" s="167" t="s">
        <v>254</v>
      </c>
      <c r="D13" s="168" t="s">
        <v>75</v>
      </c>
      <c r="E13" s="166">
        <v>6.5</v>
      </c>
      <c r="F13" s="166">
        <v>6.5</v>
      </c>
      <c r="G13" s="169"/>
      <c r="H13" s="160"/>
      <c r="I13" s="149"/>
      <c r="J13" s="149"/>
      <c r="K13" s="149"/>
    </row>
    <row r="14" spans="1:11" ht="32.25" customHeight="1">
      <c r="A14" s="149"/>
      <c r="B14" s="399" t="s">
        <v>159</v>
      </c>
      <c r="C14" s="167" t="s">
        <v>76</v>
      </c>
      <c r="D14" s="168"/>
      <c r="E14" s="166"/>
      <c r="F14" s="166"/>
      <c r="G14" s="169"/>
      <c r="H14" s="160"/>
      <c r="I14" s="149"/>
      <c r="J14" s="149"/>
      <c r="K14" s="149"/>
    </row>
    <row r="15" spans="1:11" ht="33.75" customHeight="1">
      <c r="A15" s="149"/>
      <c r="B15" s="400"/>
      <c r="C15" s="167" t="s">
        <v>255</v>
      </c>
      <c r="D15" s="168" t="s">
        <v>75</v>
      </c>
      <c r="E15" s="166">
        <v>1242.25</v>
      </c>
      <c r="F15" s="166">
        <v>1242.25</v>
      </c>
      <c r="G15" s="169"/>
      <c r="H15" s="160"/>
      <c r="I15" s="149"/>
      <c r="J15" s="149"/>
      <c r="K15" s="149"/>
    </row>
    <row r="16" spans="1:11" ht="36.75" customHeight="1">
      <c r="A16" s="149"/>
      <c r="B16" s="401"/>
      <c r="C16" s="167" t="s">
        <v>256</v>
      </c>
      <c r="D16" s="168" t="s">
        <v>75</v>
      </c>
      <c r="E16" s="166">
        <v>1946.7</v>
      </c>
      <c r="F16" s="166">
        <v>1946.7</v>
      </c>
      <c r="G16" s="169"/>
      <c r="H16" s="160"/>
      <c r="I16" s="149"/>
      <c r="J16" s="149"/>
      <c r="K16" s="149"/>
    </row>
    <row r="17" spans="1:11" ht="33.75" customHeight="1">
      <c r="A17" s="149"/>
      <c r="B17" s="166" t="s">
        <v>160</v>
      </c>
      <c r="C17" s="167" t="s">
        <v>77</v>
      </c>
      <c r="D17" s="168" t="s">
        <v>78</v>
      </c>
      <c r="E17" s="262">
        <v>29</v>
      </c>
      <c r="F17" s="262">
        <v>29</v>
      </c>
      <c r="G17" s="169"/>
      <c r="H17" s="160"/>
      <c r="I17" s="149"/>
      <c r="J17" s="149"/>
      <c r="K17" s="149"/>
    </row>
    <row r="18" spans="1:11" ht="33" customHeight="1">
      <c r="A18" s="149"/>
      <c r="B18" s="166" t="s">
        <v>161</v>
      </c>
      <c r="C18" s="167" t="s">
        <v>79</v>
      </c>
      <c r="D18" s="168" t="s">
        <v>75</v>
      </c>
      <c r="E18" s="166">
        <v>40.4</v>
      </c>
      <c r="F18" s="166">
        <v>40.4</v>
      </c>
      <c r="G18" s="169"/>
      <c r="H18" s="160"/>
      <c r="I18" s="149"/>
      <c r="J18" s="149"/>
      <c r="K18" s="149"/>
    </row>
    <row r="19" spans="1:11" ht="35.25" customHeight="1">
      <c r="A19" s="149"/>
      <c r="B19" s="166" t="s">
        <v>220</v>
      </c>
      <c r="C19" s="167" t="s">
        <v>80</v>
      </c>
      <c r="D19" s="168" t="s">
        <v>75</v>
      </c>
      <c r="E19" s="166">
        <v>47</v>
      </c>
      <c r="F19" s="166">
        <v>47</v>
      </c>
      <c r="G19" s="169"/>
      <c r="H19" s="160"/>
      <c r="I19" s="149"/>
      <c r="J19" s="149"/>
      <c r="K19" s="149"/>
    </row>
    <row r="20" spans="1:11" ht="32.25" customHeight="1">
      <c r="A20" s="149"/>
      <c r="B20" s="166" t="s">
        <v>223</v>
      </c>
      <c r="C20" s="167" t="s">
        <v>81</v>
      </c>
      <c r="D20" s="168" t="s">
        <v>75</v>
      </c>
      <c r="E20" s="166">
        <v>6.13</v>
      </c>
      <c r="F20" s="166">
        <v>6.13</v>
      </c>
      <c r="G20" s="169"/>
      <c r="H20" s="160"/>
      <c r="I20" s="149"/>
      <c r="J20" s="149"/>
      <c r="K20" s="149"/>
    </row>
    <row r="21" spans="1:11" ht="45" customHeight="1">
      <c r="A21" s="149"/>
      <c r="B21" s="166" t="s">
        <v>227</v>
      </c>
      <c r="C21" s="167" t="s">
        <v>82</v>
      </c>
      <c r="D21" s="168" t="s">
        <v>75</v>
      </c>
      <c r="E21" s="263">
        <v>105</v>
      </c>
      <c r="F21" s="263">
        <v>105</v>
      </c>
      <c r="G21" s="169"/>
      <c r="H21" s="160"/>
      <c r="I21" s="149"/>
      <c r="J21" s="149"/>
      <c r="K21" s="149"/>
    </row>
    <row r="22" spans="1:11" ht="60" customHeight="1">
      <c r="A22" s="149"/>
      <c r="B22" s="166" t="s">
        <v>237</v>
      </c>
      <c r="C22" s="167" t="s">
        <v>149</v>
      </c>
      <c r="D22" s="168" t="s">
        <v>88</v>
      </c>
      <c r="E22" s="166">
        <v>69</v>
      </c>
      <c r="F22" s="166">
        <v>69</v>
      </c>
      <c r="G22" s="169"/>
      <c r="H22" s="160"/>
      <c r="I22" s="149"/>
      <c r="J22" s="149"/>
      <c r="K22" s="149"/>
    </row>
    <row r="23" spans="1:11" ht="23.4">
      <c r="A23" s="149"/>
      <c r="B23" s="403" t="s">
        <v>44</v>
      </c>
      <c r="C23" s="404"/>
      <c r="D23" s="404"/>
      <c r="E23" s="404"/>
      <c r="F23" s="404"/>
      <c r="G23" s="170"/>
      <c r="H23" s="160"/>
      <c r="I23" s="149"/>
      <c r="J23" s="149"/>
      <c r="K23" s="149"/>
    </row>
    <row r="24" spans="1:11" ht="39.75" customHeight="1">
      <c r="A24" s="149"/>
      <c r="B24" s="259" t="s">
        <v>179</v>
      </c>
      <c r="C24" s="161" t="s">
        <v>116</v>
      </c>
      <c r="D24" s="173" t="s">
        <v>117</v>
      </c>
      <c r="E24" s="166">
        <v>460.3</v>
      </c>
      <c r="F24" s="166">
        <v>460.3</v>
      </c>
      <c r="G24" s="264"/>
      <c r="H24" s="160"/>
      <c r="I24" s="149"/>
      <c r="J24" s="149"/>
      <c r="K24" s="149"/>
    </row>
    <row r="25" spans="1:11" ht="55.5" customHeight="1">
      <c r="A25" s="149"/>
      <c r="B25" s="158" t="s">
        <v>187</v>
      </c>
      <c r="C25" s="161" t="s">
        <v>118</v>
      </c>
      <c r="D25" s="173" t="s">
        <v>14</v>
      </c>
      <c r="E25" s="166">
        <v>4.1900000000000004</v>
      </c>
      <c r="F25" s="166">
        <v>4.1900000000000004</v>
      </c>
      <c r="G25" s="172"/>
      <c r="H25" s="160"/>
      <c r="I25" s="149"/>
      <c r="J25" s="149"/>
      <c r="K25" s="149"/>
    </row>
    <row r="26" spans="1:11" ht="52.5" customHeight="1">
      <c r="A26" s="149"/>
      <c r="B26" s="171" t="s">
        <v>246</v>
      </c>
      <c r="C26" s="161" t="s">
        <v>119</v>
      </c>
      <c r="D26" s="173" t="s">
        <v>14</v>
      </c>
      <c r="E26" s="159">
        <v>1</v>
      </c>
      <c r="F26" s="159">
        <v>1</v>
      </c>
      <c r="G26" s="264"/>
      <c r="H26" s="160"/>
      <c r="I26" s="149"/>
      <c r="J26" s="149"/>
      <c r="K26" s="149"/>
    </row>
    <row r="27" spans="1:11" ht="59.25" customHeight="1">
      <c r="A27" s="149"/>
      <c r="B27" s="158" t="s">
        <v>247</v>
      </c>
      <c r="C27" s="161" t="s">
        <v>120</v>
      </c>
      <c r="D27" s="173" t="s">
        <v>113</v>
      </c>
      <c r="E27" s="166">
        <v>25.15</v>
      </c>
      <c r="F27" s="166">
        <v>25.15</v>
      </c>
      <c r="G27" s="172"/>
      <c r="H27" s="160"/>
      <c r="I27" s="149"/>
      <c r="J27" s="149"/>
      <c r="K27" s="149"/>
    </row>
    <row r="28" spans="1:11" ht="35.25" customHeight="1">
      <c r="A28" s="149"/>
      <c r="B28" s="171" t="s">
        <v>248</v>
      </c>
      <c r="C28" s="161" t="s">
        <v>121</v>
      </c>
      <c r="D28" s="173" t="s">
        <v>113</v>
      </c>
      <c r="E28" s="159">
        <v>41</v>
      </c>
      <c r="F28" s="159">
        <v>41</v>
      </c>
      <c r="G28" s="264"/>
      <c r="H28" s="160"/>
      <c r="I28" s="149"/>
      <c r="J28" s="149"/>
      <c r="K28" s="149"/>
    </row>
    <row r="29" spans="1:11" ht="79.5" customHeight="1">
      <c r="A29" s="149"/>
      <c r="B29" s="158" t="s">
        <v>249</v>
      </c>
      <c r="C29" s="161" t="s">
        <v>122</v>
      </c>
      <c r="D29" s="173"/>
      <c r="E29" s="159">
        <v>92.99</v>
      </c>
      <c r="F29" s="159">
        <v>92.99</v>
      </c>
      <c r="G29" s="172"/>
      <c r="H29" s="160"/>
      <c r="I29" s="149"/>
      <c r="J29" s="149"/>
      <c r="K29" s="149"/>
    </row>
    <row r="30" spans="1:11" ht="56.25" customHeight="1">
      <c r="A30" s="149"/>
      <c r="B30" s="171" t="s">
        <v>250</v>
      </c>
      <c r="C30" s="161" t="s">
        <v>123</v>
      </c>
      <c r="D30" s="173" t="s">
        <v>124</v>
      </c>
      <c r="E30" s="159">
        <v>7</v>
      </c>
      <c r="F30" s="159">
        <v>7</v>
      </c>
      <c r="G30" s="264"/>
      <c r="H30" s="160"/>
      <c r="I30" s="149"/>
      <c r="J30" s="149"/>
      <c r="K30" s="149"/>
    </row>
    <row r="31" spans="1:11" ht="56.25" customHeight="1">
      <c r="A31" s="149"/>
      <c r="B31" s="158" t="s">
        <v>251</v>
      </c>
      <c r="C31" s="161" t="s">
        <v>125</v>
      </c>
      <c r="D31" s="173" t="s">
        <v>14</v>
      </c>
      <c r="E31" s="158">
        <v>1.3</v>
      </c>
      <c r="F31" s="159">
        <v>1.3</v>
      </c>
      <c r="G31" s="172"/>
      <c r="H31" s="160"/>
      <c r="I31" s="149"/>
      <c r="J31" s="149"/>
      <c r="K31" s="149"/>
    </row>
    <row r="32" spans="1:11" ht="51.75" customHeight="1">
      <c r="A32" s="149"/>
      <c r="B32" s="158" t="s">
        <v>268</v>
      </c>
      <c r="C32" s="161" t="s">
        <v>269</v>
      </c>
      <c r="D32" s="173"/>
      <c r="E32" s="158">
        <v>1</v>
      </c>
      <c r="F32" s="159">
        <v>1</v>
      </c>
      <c r="G32" s="172"/>
      <c r="H32" s="160"/>
      <c r="I32" s="149"/>
      <c r="J32" s="149"/>
      <c r="K32" s="149"/>
    </row>
    <row r="33" spans="1:11" ht="52.5" customHeight="1">
      <c r="A33" s="149"/>
      <c r="B33" s="405" t="s">
        <v>158</v>
      </c>
      <c r="C33" s="167" t="s">
        <v>270</v>
      </c>
      <c r="D33" s="163"/>
      <c r="E33" s="164"/>
      <c r="F33" s="164"/>
      <c r="G33" s="169"/>
      <c r="H33" s="160"/>
      <c r="I33" s="149"/>
      <c r="J33" s="149"/>
      <c r="K33" s="149"/>
    </row>
    <row r="34" spans="1:11" ht="27" customHeight="1">
      <c r="A34" s="149"/>
      <c r="B34" s="406"/>
      <c r="C34" s="167" t="s">
        <v>83</v>
      </c>
      <c r="D34" s="168" t="s">
        <v>14</v>
      </c>
      <c r="E34" s="166">
        <v>0.75</v>
      </c>
      <c r="F34" s="166">
        <v>0.75</v>
      </c>
      <c r="G34" s="169"/>
      <c r="H34" s="160"/>
      <c r="I34" s="149"/>
      <c r="J34" s="149"/>
      <c r="K34" s="149"/>
    </row>
    <row r="35" spans="1:11" ht="23.25" customHeight="1">
      <c r="A35" s="149"/>
      <c r="B35" s="407"/>
      <c r="C35" s="167" t="s">
        <v>84</v>
      </c>
      <c r="D35" s="168" t="s">
        <v>14</v>
      </c>
      <c r="E35" s="166">
        <v>0.18</v>
      </c>
      <c r="F35" s="166">
        <v>0.18</v>
      </c>
      <c r="G35" s="169"/>
      <c r="H35" s="160"/>
      <c r="I35" s="149"/>
      <c r="J35" s="149"/>
      <c r="K35" s="149"/>
    </row>
    <row r="36" spans="1:11" ht="52.5" customHeight="1">
      <c r="A36" s="149"/>
      <c r="B36" s="405" t="s">
        <v>159</v>
      </c>
      <c r="C36" s="167" t="s">
        <v>271</v>
      </c>
      <c r="D36" s="168"/>
      <c r="E36" s="166"/>
      <c r="F36" s="166"/>
      <c r="G36" s="169"/>
      <c r="H36" s="160"/>
      <c r="I36" s="149"/>
      <c r="J36" s="149"/>
      <c r="K36" s="149"/>
    </row>
    <row r="37" spans="1:11" ht="33" customHeight="1">
      <c r="A37" s="149"/>
      <c r="B37" s="406"/>
      <c r="C37" s="167" t="s">
        <v>85</v>
      </c>
      <c r="D37" s="168" t="s">
        <v>14</v>
      </c>
      <c r="E37" s="166">
        <v>45.92</v>
      </c>
      <c r="F37" s="166">
        <v>45.92</v>
      </c>
      <c r="G37" s="169"/>
      <c r="H37" s="160"/>
      <c r="I37" s="149"/>
      <c r="J37" s="149"/>
      <c r="K37" s="149"/>
    </row>
    <row r="38" spans="1:11" ht="34.5" customHeight="1">
      <c r="A38" s="149"/>
      <c r="B38" s="407"/>
      <c r="C38" s="167" t="s">
        <v>86</v>
      </c>
      <c r="D38" s="168" t="s">
        <v>14</v>
      </c>
      <c r="E38" s="166">
        <v>16.350000000000001</v>
      </c>
      <c r="F38" s="166">
        <v>16.350000000000001</v>
      </c>
      <c r="G38" s="169"/>
      <c r="H38" s="160"/>
      <c r="I38" s="149"/>
      <c r="J38" s="149"/>
      <c r="K38" s="149"/>
    </row>
    <row r="39" spans="1:11" ht="39.75" customHeight="1">
      <c r="A39" s="149"/>
      <c r="B39" s="173" t="s">
        <v>160</v>
      </c>
      <c r="C39" s="167" t="s">
        <v>87</v>
      </c>
      <c r="D39" s="168" t="s">
        <v>88</v>
      </c>
      <c r="E39" s="166">
        <v>78</v>
      </c>
      <c r="F39" s="166">
        <v>78</v>
      </c>
      <c r="G39" s="169"/>
      <c r="H39" s="160"/>
      <c r="I39" s="149"/>
      <c r="J39" s="149"/>
      <c r="K39" s="149"/>
    </row>
    <row r="40" spans="1:11" ht="42.75" customHeight="1">
      <c r="A40" s="149"/>
      <c r="B40" s="173" t="s">
        <v>161</v>
      </c>
      <c r="C40" s="167" t="s">
        <v>89</v>
      </c>
      <c r="D40" s="168" t="s">
        <v>75</v>
      </c>
      <c r="E40" s="166">
        <v>1300</v>
      </c>
      <c r="F40" s="166">
        <v>1300</v>
      </c>
      <c r="G40" s="169"/>
      <c r="H40" s="160"/>
      <c r="I40" s="149"/>
      <c r="J40" s="149"/>
      <c r="K40" s="149"/>
    </row>
    <row r="41" spans="1:11" ht="48.75" customHeight="1">
      <c r="A41" s="149"/>
      <c r="B41" s="173" t="s">
        <v>220</v>
      </c>
      <c r="C41" s="167" t="s">
        <v>90</v>
      </c>
      <c r="D41" s="168" t="s">
        <v>78</v>
      </c>
      <c r="E41" s="166">
        <v>6</v>
      </c>
      <c r="F41" s="166">
        <v>6</v>
      </c>
      <c r="G41" s="169"/>
      <c r="H41" s="160"/>
      <c r="I41" s="149"/>
      <c r="J41" s="149"/>
      <c r="K41" s="149"/>
    </row>
    <row r="42" spans="1:11" ht="39" customHeight="1">
      <c r="A42" s="149"/>
      <c r="B42" s="173" t="s">
        <v>223</v>
      </c>
      <c r="C42" s="167" t="s">
        <v>91</v>
      </c>
      <c r="D42" s="168" t="s">
        <v>78</v>
      </c>
      <c r="E42" s="166">
        <v>100</v>
      </c>
      <c r="F42" s="166">
        <v>100</v>
      </c>
      <c r="G42" s="169"/>
      <c r="H42" s="160"/>
      <c r="I42" s="149"/>
      <c r="J42" s="149"/>
      <c r="K42" s="149"/>
    </row>
    <row r="43" spans="1:11" ht="37.5" customHeight="1">
      <c r="A43" s="149"/>
      <c r="B43" s="173" t="s">
        <v>227</v>
      </c>
      <c r="C43" s="167" t="s">
        <v>92</v>
      </c>
      <c r="D43" s="168" t="s">
        <v>93</v>
      </c>
      <c r="E43" s="166">
        <v>20716</v>
      </c>
      <c r="F43" s="166">
        <v>20716</v>
      </c>
      <c r="G43" s="169"/>
      <c r="H43" s="160"/>
      <c r="I43" s="149"/>
      <c r="J43" s="149"/>
      <c r="K43" s="149"/>
    </row>
    <row r="44" spans="1:11" ht="52.5" customHeight="1">
      <c r="A44" s="149"/>
      <c r="B44" s="173" t="s">
        <v>237</v>
      </c>
      <c r="C44" s="167" t="s">
        <v>150</v>
      </c>
      <c r="D44" s="168" t="s">
        <v>78</v>
      </c>
      <c r="E44" s="166">
        <v>1</v>
      </c>
      <c r="F44" s="166">
        <v>1</v>
      </c>
      <c r="G44" s="169"/>
      <c r="H44" s="160"/>
      <c r="I44" s="149"/>
      <c r="J44" s="149"/>
      <c r="K44" s="149"/>
    </row>
    <row r="45" spans="1:11" ht="105" customHeight="1">
      <c r="A45" s="149"/>
      <c r="B45" s="173" t="s">
        <v>252</v>
      </c>
      <c r="C45" s="167" t="s">
        <v>272</v>
      </c>
      <c r="D45" s="168" t="s">
        <v>273</v>
      </c>
      <c r="E45" s="166">
        <v>100</v>
      </c>
      <c r="F45" s="166">
        <v>100</v>
      </c>
      <c r="G45" s="169"/>
      <c r="H45" s="160"/>
      <c r="I45" s="149"/>
      <c r="J45" s="149"/>
      <c r="K45" s="149"/>
    </row>
    <row r="46" spans="1:11" ht="23.4">
      <c r="A46" s="149"/>
      <c r="B46" s="174"/>
      <c r="C46" s="175" t="s">
        <v>39</v>
      </c>
      <c r="D46" s="175"/>
      <c r="E46" s="176"/>
      <c r="F46" s="176"/>
      <c r="G46" s="176"/>
      <c r="H46" s="177"/>
      <c r="I46" s="154"/>
      <c r="J46" s="154"/>
      <c r="K46" s="154"/>
    </row>
    <row r="47" spans="1:11" ht="23.4">
      <c r="A47" s="149"/>
      <c r="B47" s="174"/>
      <c r="C47" s="408" t="s">
        <v>60</v>
      </c>
      <c r="D47" s="409"/>
      <c r="E47" s="409"/>
      <c r="F47" s="409"/>
      <c r="G47" s="409"/>
      <c r="H47" s="177"/>
      <c r="I47" s="154"/>
      <c r="J47" s="154"/>
      <c r="K47" s="154"/>
    </row>
    <row r="48" spans="1:11" ht="11.25" customHeight="1">
      <c r="A48" s="149"/>
      <c r="B48" s="178"/>
      <c r="C48" s="179"/>
      <c r="D48" s="180"/>
      <c r="E48" s="180"/>
      <c r="F48" s="180"/>
      <c r="G48" s="180"/>
      <c r="H48" s="160"/>
      <c r="I48" s="149"/>
      <c r="J48" s="149"/>
      <c r="K48" s="149"/>
    </row>
    <row r="49" spans="1:11" ht="30.6">
      <c r="A49" s="258"/>
      <c r="B49" s="257" t="s">
        <v>35</v>
      </c>
      <c r="C49" s="209"/>
      <c r="D49" s="394" t="s">
        <v>245</v>
      </c>
      <c r="E49" s="395"/>
      <c r="F49" s="211"/>
      <c r="G49" s="212"/>
      <c r="H49" s="5"/>
      <c r="I49" s="155"/>
      <c r="J49" s="155"/>
      <c r="K49" s="155"/>
    </row>
    <row r="50" spans="1:11" ht="11.25" customHeight="1">
      <c r="A50" s="149"/>
      <c r="B50" s="209"/>
      <c r="C50" s="209"/>
      <c r="D50" s="209"/>
      <c r="E50" s="210"/>
      <c r="F50" s="211"/>
      <c r="G50" s="211"/>
      <c r="H50" s="5"/>
      <c r="I50" s="155"/>
      <c r="J50" s="155"/>
      <c r="K50" s="155"/>
    </row>
    <row r="51" spans="1:11" ht="30.6">
      <c r="A51" s="149"/>
      <c r="B51" s="209" t="s">
        <v>24</v>
      </c>
      <c r="C51" s="209"/>
      <c r="D51" s="209"/>
      <c r="E51" s="210"/>
      <c r="F51" s="211"/>
      <c r="G51" s="211"/>
      <c r="H51" s="5"/>
      <c r="I51" s="155"/>
      <c r="J51" s="155"/>
      <c r="K51" s="155"/>
    </row>
    <row r="52" spans="1:11" ht="30.6">
      <c r="A52" s="149"/>
      <c r="B52" s="209" t="s">
        <v>151</v>
      </c>
      <c r="C52" s="209"/>
      <c r="D52" s="209"/>
      <c r="E52" s="210"/>
      <c r="F52" s="211"/>
      <c r="G52" s="211"/>
      <c r="H52" s="5"/>
      <c r="I52" s="155"/>
      <c r="J52" s="155"/>
      <c r="K52" s="155"/>
    </row>
    <row r="53" spans="1:11" ht="22.8">
      <c r="A53" s="149"/>
      <c r="B53" s="5" t="s">
        <v>30</v>
      </c>
      <c r="C53" s="5" t="s">
        <v>111</v>
      </c>
      <c r="D53" s="5"/>
      <c r="E53" s="6"/>
      <c r="F53" s="7"/>
      <c r="G53" s="7"/>
      <c r="H53" s="5"/>
      <c r="I53" s="155"/>
      <c r="J53" s="155"/>
      <c r="K53" s="155"/>
    </row>
  </sheetData>
  <mergeCells count="15">
    <mergeCell ref="B4:K4"/>
    <mergeCell ref="B6:B7"/>
    <mergeCell ref="C6:C7"/>
    <mergeCell ref="D6:D7"/>
    <mergeCell ref="E6:E7"/>
    <mergeCell ref="F6:F7"/>
    <mergeCell ref="G6:G7"/>
    <mergeCell ref="D49:E49"/>
    <mergeCell ref="B11:B13"/>
    <mergeCell ref="B14:B16"/>
    <mergeCell ref="B8:F8"/>
    <mergeCell ref="B23:F23"/>
    <mergeCell ref="B33:B35"/>
    <mergeCell ref="B36:B38"/>
    <mergeCell ref="C47:G47"/>
  </mergeCells>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dimension ref="A2:K27"/>
  <sheetViews>
    <sheetView topLeftCell="A14" workbookViewId="0">
      <selection activeCell="I35" sqref="I35"/>
    </sheetView>
  </sheetViews>
  <sheetFormatPr defaultRowHeight="14.4"/>
  <cols>
    <col min="5" max="5" width="25.88671875" customWidth="1"/>
    <col min="11" max="11" width="52.33203125" customWidth="1"/>
  </cols>
  <sheetData>
    <row r="2" spans="1:11" ht="18">
      <c r="B2" s="414" t="s">
        <v>156</v>
      </c>
      <c r="C2" s="269"/>
      <c r="D2" s="269"/>
      <c r="E2" s="269"/>
      <c r="F2" s="269"/>
      <c r="G2" s="269"/>
      <c r="H2" s="269"/>
      <c r="I2" s="269"/>
      <c r="J2" s="269"/>
      <c r="K2" s="269"/>
    </row>
    <row r="3" spans="1:11" ht="3" customHeight="1">
      <c r="B3" s="26"/>
      <c r="C3" s="27"/>
    </row>
    <row r="4" spans="1:11" ht="30.75" customHeight="1">
      <c r="B4" s="415" t="s">
        <v>167</v>
      </c>
      <c r="C4" s="415"/>
      <c r="D4" s="269"/>
      <c r="E4" s="269"/>
      <c r="F4" s="269"/>
      <c r="G4" s="269"/>
      <c r="H4" s="269"/>
      <c r="I4" s="269"/>
      <c r="J4" s="269"/>
      <c r="K4" s="269"/>
    </row>
    <row r="5" spans="1:11" ht="45.75" customHeight="1">
      <c r="B5" s="416" t="s">
        <v>262</v>
      </c>
      <c r="C5" s="269"/>
      <c r="D5" s="269"/>
      <c r="E5" s="269"/>
      <c r="F5" s="269"/>
      <c r="G5" s="269"/>
      <c r="H5" s="269"/>
      <c r="I5" s="269"/>
      <c r="J5" s="269"/>
      <c r="K5" s="269"/>
    </row>
    <row r="6" spans="1:11" ht="15.6">
      <c r="B6" s="417" t="s">
        <v>157</v>
      </c>
      <c r="C6" s="417"/>
      <c r="D6" s="269"/>
      <c r="E6" s="269"/>
      <c r="F6" s="269"/>
      <c r="G6" s="269"/>
      <c r="H6" s="269"/>
      <c r="I6" s="269"/>
      <c r="J6" s="269"/>
      <c r="K6" s="269"/>
    </row>
    <row r="7" spans="1:11" ht="37.5" customHeight="1">
      <c r="A7" s="427" t="s">
        <v>32</v>
      </c>
      <c r="B7" s="430">
        <v>5</v>
      </c>
      <c r="C7" s="431"/>
      <c r="D7" s="431"/>
      <c r="E7" s="432"/>
      <c r="F7" s="439" t="s">
        <v>274</v>
      </c>
      <c r="G7" s="440"/>
      <c r="H7" s="440"/>
      <c r="I7" s="440"/>
      <c r="J7" s="440"/>
      <c r="K7" s="440"/>
    </row>
    <row r="8" spans="1:11" ht="51.75" customHeight="1">
      <c r="A8" s="428"/>
      <c r="B8" s="433"/>
      <c r="C8" s="434"/>
      <c r="D8" s="434"/>
      <c r="E8" s="435"/>
      <c r="F8" s="441"/>
      <c r="G8" s="440"/>
      <c r="H8" s="440"/>
      <c r="I8" s="440"/>
      <c r="J8" s="440"/>
      <c r="K8" s="440"/>
    </row>
    <row r="9" spans="1:11" ht="48" customHeight="1">
      <c r="A9" s="428"/>
      <c r="B9" s="433"/>
      <c r="C9" s="434"/>
      <c r="D9" s="434"/>
      <c r="E9" s="435"/>
      <c r="F9" s="441"/>
      <c r="G9" s="440"/>
      <c r="H9" s="440"/>
      <c r="I9" s="440"/>
      <c r="J9" s="440"/>
      <c r="K9" s="440"/>
    </row>
    <row r="10" spans="1:11" ht="198.75" customHeight="1">
      <c r="A10" s="429"/>
      <c r="B10" s="436"/>
      <c r="C10" s="437"/>
      <c r="D10" s="437"/>
      <c r="E10" s="438"/>
      <c r="F10" s="424" t="s">
        <v>275</v>
      </c>
      <c r="G10" s="425"/>
      <c r="H10" s="425"/>
      <c r="I10" s="425"/>
      <c r="J10" s="425"/>
      <c r="K10" s="426"/>
    </row>
    <row r="11" spans="1:11" ht="15" customHeight="1">
      <c r="A11" s="28" t="s">
        <v>33</v>
      </c>
      <c r="B11" s="420" t="s">
        <v>168</v>
      </c>
      <c r="C11" s="419"/>
      <c r="D11" s="419"/>
      <c r="E11" s="419"/>
      <c r="F11" s="419"/>
      <c r="G11" s="419"/>
      <c r="H11" s="419"/>
      <c r="I11" s="419"/>
      <c r="J11" s="419"/>
      <c r="K11" s="419"/>
    </row>
    <row r="12" spans="1:11" ht="15.6">
      <c r="A12" s="28" t="s">
        <v>158</v>
      </c>
      <c r="B12" s="420" t="s">
        <v>169</v>
      </c>
      <c r="C12" s="419"/>
      <c r="D12" s="419"/>
      <c r="E12" s="419"/>
      <c r="F12" s="419"/>
      <c r="G12" s="419"/>
      <c r="H12" s="419"/>
      <c r="I12" s="419"/>
      <c r="J12" s="419"/>
      <c r="K12" s="419"/>
    </row>
    <row r="13" spans="1:11" ht="15.6">
      <c r="A13" s="28" t="s">
        <v>159</v>
      </c>
      <c r="B13" s="420" t="s">
        <v>170</v>
      </c>
      <c r="C13" s="419"/>
      <c r="D13" s="419"/>
      <c r="E13" s="419"/>
      <c r="F13" s="419"/>
      <c r="G13" s="419"/>
      <c r="H13" s="419"/>
      <c r="I13" s="419"/>
      <c r="J13" s="419"/>
      <c r="K13" s="419"/>
    </row>
    <row r="14" spans="1:11" ht="15.6">
      <c r="A14" s="28" t="s">
        <v>160</v>
      </c>
      <c r="B14" s="421" t="s">
        <v>171</v>
      </c>
      <c r="C14" s="419"/>
      <c r="D14" s="419"/>
      <c r="E14" s="419"/>
      <c r="F14" s="419"/>
      <c r="G14" s="419"/>
      <c r="H14" s="419"/>
      <c r="I14" s="419"/>
      <c r="J14" s="419"/>
      <c r="K14" s="419"/>
    </row>
    <row r="15" spans="1:11" ht="15.6">
      <c r="A15" s="29" t="s">
        <v>161</v>
      </c>
      <c r="B15" s="422" t="s">
        <v>162</v>
      </c>
      <c r="C15" s="419"/>
      <c r="D15" s="419"/>
      <c r="E15" s="419"/>
      <c r="F15" s="419"/>
      <c r="G15" s="419"/>
      <c r="H15" s="419"/>
      <c r="I15" s="419"/>
      <c r="J15" s="419"/>
      <c r="K15" s="419"/>
    </row>
    <row r="16" spans="1:11" ht="47.25" customHeight="1">
      <c r="A16" s="28" t="s">
        <v>34</v>
      </c>
      <c r="B16" s="423" t="s">
        <v>163</v>
      </c>
      <c r="C16" s="419"/>
      <c r="D16" s="419"/>
      <c r="E16" s="419"/>
      <c r="F16" s="419"/>
      <c r="G16" s="419"/>
      <c r="H16" s="419"/>
      <c r="I16" s="419"/>
      <c r="J16" s="419"/>
      <c r="K16" s="419"/>
    </row>
    <row r="17" spans="1:11" ht="15" customHeight="1">
      <c r="A17" s="427" t="s">
        <v>74</v>
      </c>
      <c r="B17" s="423" t="s">
        <v>164</v>
      </c>
      <c r="C17" s="419"/>
      <c r="D17" s="419"/>
      <c r="E17" s="419"/>
      <c r="F17" s="419"/>
      <c r="G17" s="419"/>
      <c r="H17" s="419"/>
      <c r="I17" s="419"/>
      <c r="J17" s="419"/>
      <c r="K17" s="419"/>
    </row>
    <row r="18" spans="1:11" ht="15" customHeight="1">
      <c r="A18" s="445"/>
      <c r="B18" s="423"/>
      <c r="C18" s="419"/>
      <c r="D18" s="419"/>
      <c r="E18" s="419"/>
      <c r="F18" s="419"/>
      <c r="G18" s="419"/>
      <c r="H18" s="419"/>
      <c r="I18" s="419"/>
      <c r="J18" s="419"/>
      <c r="K18" s="419"/>
    </row>
    <row r="19" spans="1:11" ht="15" customHeight="1">
      <c r="A19" s="445"/>
      <c r="B19" s="423"/>
      <c r="C19" s="419"/>
      <c r="D19" s="419"/>
      <c r="E19" s="419"/>
      <c r="F19" s="419"/>
      <c r="G19" s="419"/>
      <c r="H19" s="419"/>
      <c r="I19" s="419"/>
      <c r="J19" s="419"/>
      <c r="K19" s="419"/>
    </row>
    <row r="20" spans="1:11" ht="1.5" customHeight="1">
      <c r="A20" s="445"/>
      <c r="B20" s="423"/>
      <c r="C20" s="419"/>
      <c r="D20" s="419"/>
      <c r="E20" s="419"/>
      <c r="F20" s="419"/>
      <c r="G20" s="419"/>
      <c r="H20" s="419"/>
      <c r="I20" s="419"/>
      <c r="J20" s="419"/>
      <c r="K20" s="419"/>
    </row>
    <row r="21" spans="1:11" ht="18.75" customHeight="1">
      <c r="A21" s="446"/>
      <c r="B21" s="423" t="s">
        <v>165</v>
      </c>
      <c r="C21" s="419"/>
      <c r="D21" s="419"/>
      <c r="E21" s="419"/>
      <c r="F21" s="419"/>
      <c r="G21" s="419"/>
      <c r="H21" s="419"/>
      <c r="I21" s="419"/>
      <c r="J21" s="419"/>
      <c r="K21" s="419"/>
    </row>
    <row r="24" spans="1:11" ht="18">
      <c r="A24" s="208" t="s">
        <v>35</v>
      </c>
      <c r="B24" s="208"/>
      <c r="C24" s="214"/>
      <c r="D24" s="26"/>
      <c r="E24" s="442" t="s">
        <v>245</v>
      </c>
      <c r="F24" s="443"/>
    </row>
    <row r="25" spans="1:11" ht="18">
      <c r="A25" s="213"/>
      <c r="B25" s="418"/>
      <c r="C25" s="418"/>
      <c r="D25" s="26"/>
      <c r="E25" s="26"/>
      <c r="F25" s="26"/>
    </row>
    <row r="26" spans="1:11" ht="18">
      <c r="A26" s="215" t="s">
        <v>166</v>
      </c>
      <c r="B26" s="216"/>
      <c r="C26" s="208"/>
      <c r="D26" s="26"/>
      <c r="E26" s="444" t="s">
        <v>151</v>
      </c>
      <c r="F26" s="269"/>
    </row>
    <row r="27" spans="1:11" ht="15.6">
      <c r="A27" s="30"/>
      <c r="B27" s="31" t="s">
        <v>175</v>
      </c>
      <c r="C27" s="32"/>
      <c r="D27" s="31"/>
      <c r="E27" s="31"/>
      <c r="F27" s="31"/>
    </row>
  </sheetData>
  <mergeCells count="28">
    <mergeCell ref="E24:F24"/>
    <mergeCell ref="E26:F26"/>
    <mergeCell ref="B21:E21"/>
    <mergeCell ref="A17:A21"/>
    <mergeCell ref="B11:E11"/>
    <mergeCell ref="F10:K10"/>
    <mergeCell ref="A7:A10"/>
    <mergeCell ref="B7:E10"/>
    <mergeCell ref="F17:K20"/>
    <mergeCell ref="F21:K21"/>
    <mergeCell ref="F7:K9"/>
    <mergeCell ref="B12:E12"/>
    <mergeCell ref="B2:K2"/>
    <mergeCell ref="B4:K4"/>
    <mergeCell ref="B5:K5"/>
    <mergeCell ref="B6:K6"/>
    <mergeCell ref="B25:C25"/>
    <mergeCell ref="F11:K11"/>
    <mergeCell ref="F12:K12"/>
    <mergeCell ref="F13:K13"/>
    <mergeCell ref="F14:K14"/>
    <mergeCell ref="F15:K15"/>
    <mergeCell ref="F16:K16"/>
    <mergeCell ref="B13:E13"/>
    <mergeCell ref="B14:E14"/>
    <mergeCell ref="B15:E15"/>
    <mergeCell ref="B16:E16"/>
    <mergeCell ref="B17:E20"/>
  </mergeCells>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vt:lpstr>
      <vt:lpstr>финансирование мероприятий</vt:lpstr>
      <vt:lpstr>показатели табл.4</vt:lpstr>
      <vt:lpstr>табл 5</vt:lpstr>
      <vt:lpstr>'финансирование мероприятий'!Заголовки_для_печати</vt:lpstr>
      <vt:lpstr>'показатели табл.4'!Область_печати</vt:lpstr>
      <vt:lpstr>Титул!Область_печати</vt:lpstr>
      <vt:lpstr>'финансирование мероприятий'!Область_печати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TureyskayEE</dc:creator>
  <cp:lastModifiedBy>RamazanovaEN</cp:lastModifiedBy>
  <cp:lastPrinted>2016-11-07T06:10:25Z</cp:lastPrinted>
  <dcterms:created xsi:type="dcterms:W3CDTF">2012-04-09T03:09:53Z</dcterms:created>
  <dcterms:modified xsi:type="dcterms:W3CDTF">2016-12-21T12:03:01Z</dcterms:modified>
</cp:coreProperties>
</file>