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tabRatio="913" activeTab="1"/>
  </bookViews>
  <sheets>
    <sheet name="Титул" sheetId="1" r:id="rId1"/>
    <sheet name="финансиров табл 3р" sheetId="2" r:id="rId2"/>
    <sheet name="Показатели табл 4 " sheetId="3" r:id="rId3"/>
    <sheet name="табл 5" sheetId="4" r:id="rId4"/>
  </sheets>
  <definedNames>
    <definedName name="_xlnm.Print_Titles" localSheetId="2">'Показатели табл 4 '!$A:$D,'Показатели табл 4 '!$3:$5</definedName>
    <definedName name="_xlnm.Print_Titles" localSheetId="1">'финансиров табл 3р'!$A:$D,'финансиров табл 3р'!$1:$3</definedName>
    <definedName name="_xlnm.Print_Area" localSheetId="0">'Титул'!$A$1:$J$43</definedName>
  </definedNames>
  <calcPr fullCalcOnLoad="1"/>
</workbook>
</file>

<file path=xl/sharedStrings.xml><?xml version="1.0" encoding="utf-8"?>
<sst xmlns="http://schemas.openxmlformats.org/spreadsheetml/2006/main" count="616" uniqueCount="191">
  <si>
    <t>№ п/п</t>
  </si>
  <si>
    <t>Наименование мероприятий программы</t>
  </si>
  <si>
    <t>Источник финансирования</t>
  </si>
  <si>
    <t>январь</t>
  </si>
  <si>
    <t>февраль</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</si>
  <si>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</si>
  <si>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</si>
  <si>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</si>
  <si>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</si>
  <si>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</si>
  <si>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</si>
  <si>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</si>
  <si>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</si>
  <si>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</si>
  <si>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</si>
  <si>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</si>
  <si>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</si>
  <si>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</si>
  <si>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t>
  </si>
  <si>
    <t>план</t>
  </si>
  <si>
    <t>факт</t>
  </si>
  <si>
    <t>1.1.</t>
  </si>
  <si>
    <t>всего:</t>
  </si>
  <si>
    <t>федеральный бюджет</t>
  </si>
  <si>
    <t>внебюджетные источники</t>
  </si>
  <si>
    <t>1.2.</t>
  </si>
  <si>
    <t>программы Нижневартовского района</t>
  </si>
  <si>
    <t>наименование программы</t>
  </si>
  <si>
    <t>бюджет района</t>
  </si>
  <si>
    <t>бюджеты поселений района</t>
  </si>
  <si>
    <t>тел.</t>
  </si>
  <si>
    <t>Наименование показателей результатов</t>
  </si>
  <si>
    <t>1.</t>
  </si>
  <si>
    <t>2.</t>
  </si>
  <si>
    <t>3.</t>
  </si>
  <si>
    <t>отклонение, тыс. руб.</t>
  </si>
  <si>
    <t>Единица измерения</t>
  </si>
  <si>
    <t xml:space="preserve">Руководитель программы </t>
  </si>
  <si>
    <t>Примечание:</t>
  </si>
  <si>
    <t>СОГЛАСОВАНО:</t>
  </si>
  <si>
    <t>Базовый показатель на начало реализации программы (подпрограммы)</t>
  </si>
  <si>
    <t>Графа 7,9,10 - заполняются по результатам реализации за год</t>
  </si>
  <si>
    <t>2.1.</t>
  </si>
  <si>
    <t>2.2.</t>
  </si>
  <si>
    <t>4.</t>
  </si>
  <si>
    <t xml:space="preserve">Площадь отремонтированной проезжей части </t>
  </si>
  <si>
    <t>пассажиров</t>
  </si>
  <si>
    <t>шт</t>
  </si>
  <si>
    <t>чел</t>
  </si>
  <si>
    <t>тн</t>
  </si>
  <si>
    <t>41-77-16</t>
  </si>
  <si>
    <t>-</t>
  </si>
  <si>
    <t>бюджет АО</t>
  </si>
  <si>
    <t>в том числе:</t>
  </si>
  <si>
    <t xml:space="preserve"> </t>
  </si>
  <si>
    <t>Отдел транспорта и связи администрации района  (ОТиС)</t>
  </si>
  <si>
    <t>Муниципальное казенное учреждение «Управление капитального строительства по застройке Нижневартовского района» (МКУ УКС)</t>
  </si>
  <si>
    <t>ОТиС/МКУ УКС</t>
  </si>
  <si>
    <t>ОТиС</t>
  </si>
  <si>
    <t>Предоставление субсидий на создание условий для обеспечения поселений, входящих в состав района, и межселенных территорий услугами связи организациям, осуществляющим доставку почтовых отправлений на территории района</t>
  </si>
  <si>
    <t>Руководитель программы    ________________   Е.Ю. Хабибулин</t>
  </si>
  <si>
    <t xml:space="preserve"> ГРАФИК </t>
  </si>
  <si>
    <t>по потребительскому рынку, местной</t>
  </si>
  <si>
    <t>промышленности, транспорту и связи</t>
  </si>
  <si>
    <t>Подпрограмма I. «Автомобильные дороги»</t>
  </si>
  <si>
    <t>Содержание автомобильных дорог и искусственных сооружений на них</t>
  </si>
  <si>
    <t>ИТОГО по подпрограмме I:</t>
  </si>
  <si>
    <t>Подпрограмма II. «Транспортные услуги межпоселенческого характера и связь»</t>
  </si>
  <si>
    <t>1.3.</t>
  </si>
  <si>
    <t>ИТОГО по подпрограмме II:</t>
  </si>
  <si>
    <t>Подпрограмма III. «Приобретение автотранспорта и специальной техники в собственность района»</t>
  </si>
  <si>
    <t>1.4.</t>
  </si>
  <si>
    <t>1.5.</t>
  </si>
  <si>
    <t>1.6.</t>
  </si>
  <si>
    <t>2.3.</t>
  </si>
  <si>
    <t>2.4.</t>
  </si>
  <si>
    <t>ИТОГО по подпрограмме III:</t>
  </si>
  <si>
    <t>бюджет района (софинансирование)</t>
  </si>
  <si>
    <t>бюджет АО (софинансирование)</t>
  </si>
  <si>
    <t>2.5.</t>
  </si>
  <si>
    <t>2.6.</t>
  </si>
  <si>
    <t xml:space="preserve">Показатели непосредственных результатов </t>
  </si>
  <si>
    <t xml:space="preserve">Показатели конечных результатов </t>
  </si>
  <si>
    <t>Площадь тротуаров муниципальных дорог, находящихся на содержании</t>
  </si>
  <si>
    <t>тыс. кв. м</t>
  </si>
  <si>
    <t>Перевезено воздушным транспортом, в том числе</t>
  </si>
  <si>
    <t>груза</t>
  </si>
  <si>
    <t>Количество организаций получивших субсидии на создание условий для обеспечения поселений, входящих в состав района и межселенных территорий услугами связи</t>
  </si>
  <si>
    <t>Площадь муниципальных дорог, находящихся на содержании</t>
  </si>
  <si>
    <t>Количество труднодоступных населенных пунктов района обеспеченных услугами по перевозке пассажиров и грузов воздушным и речным транспортом</t>
  </si>
  <si>
    <t xml:space="preserve"> 4.</t>
  </si>
  <si>
    <t>Исполнитель                         ________________  О.В. Абашкина</t>
  </si>
  <si>
    <t>«Развитие транспортной системы Нижневартовского района на 2014–2020 годы»</t>
  </si>
  <si>
    <t>Информация о размещении муниципальных заказов, заключении договоров, соглашений *</t>
  </si>
  <si>
    <t>Отдел жилищно-коммунального хозяйства, энергетики и строительства  администрации района (Отдел ЖКХ)</t>
  </si>
  <si>
    <t>ОТиС/ (Отдел ЖКХ)</t>
  </si>
  <si>
    <t>МК25, МК26, МК27 от 17.12.2013  МУП "СЖКХ"     Срок с 01.01.2014 по 31.12.2016</t>
  </si>
  <si>
    <t>5.</t>
  </si>
  <si>
    <t>6.</t>
  </si>
  <si>
    <t>Перевезено пассажиров водным транспортом</t>
  </si>
  <si>
    <t>Количество парка автотранспорта, маломерного судна для органов местного самоуправления</t>
  </si>
  <si>
    <t>Количество автопарка специализированной техники</t>
  </si>
  <si>
    <t>Увеличение транспорта приобретенного в муниципальную собственность</t>
  </si>
  <si>
    <t xml:space="preserve">Заместитель главы администрации района </t>
  </si>
  <si>
    <t>Цель 2: обеспечение стабильной и устойчивой работы по перевозке пассажиров, грузов в труднодоступные поселения района воздушным и речным транспортом</t>
  </si>
  <si>
    <t>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 Выполнение работ по тралению причалов.</t>
  </si>
  <si>
    <t>Цель 4: обновление парка техники и маломерного судна, снижение расходов на содержание подвижного состава для эффективного и надежного функционирования коммунальной техники</t>
  </si>
  <si>
    <t>Доля населенных пунктов района обеспеченных услугами по доставке почтовой корреспонденции</t>
  </si>
  <si>
    <t>Ремонт моста через р. Максимка на автодороге сельского поселения Ваховск</t>
  </si>
  <si>
    <t>Цель 1: повышение эффективности и безопасности функционирования автомобильных дорог, содействующих развитию экономики, удовлетворению социальных потребностей, повышению жизненного и культурного уровней населения</t>
  </si>
  <si>
    <t>2015 год</t>
  </si>
  <si>
    <t>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t>
  </si>
  <si>
    <t>Всего:</t>
  </si>
  <si>
    <t>бюджет автономного округа</t>
  </si>
  <si>
    <t>в том числе безвозмездные поступления физических и юридических лиц</t>
  </si>
  <si>
    <t>утвержденный план на 2015 год</t>
  </si>
  <si>
    <t>Ответственный исполнитель/соисполнитель</t>
  </si>
  <si>
    <t>Всего по муниципальной программе</t>
  </si>
  <si>
    <t>Всего по муниципальной программе (в разрезе исполнителей, соисполнителей):</t>
  </si>
  <si>
    <t>в том числе муниципальный дорожный фонд, в т.ч.:</t>
  </si>
  <si>
    <t>инвестиции в объекты муниципальной собственности (строительство и реконструкция)</t>
  </si>
  <si>
    <t>инвестиции в объекты муниципальной собственности (приобретение автотранспорта)</t>
  </si>
  <si>
    <t xml:space="preserve">прочие расходы </t>
  </si>
  <si>
    <t>Руководитель  __________________ Е.Ю. Хабибулин</t>
  </si>
  <si>
    <t>Исполнитель  __________________ О.В. Абашкина</t>
  </si>
  <si>
    <t xml:space="preserve">Специалист  Департамента финансов___________________ </t>
  </si>
  <si>
    <t>Система водоотвода с улично-дорожной сети (пгт. Излучинск) (в том числе ПИР)</t>
  </si>
  <si>
    <t>Внутриквартальные проезды и поселковые автомобильные дороги: пгт. Излучинск, с. Покур, п. Аган, с. Большетархово, д. Вата (в том числе ПИР)</t>
  </si>
  <si>
    <t>Капитальный ремонт внутрипоселковых дорог в д. Вата (в том числе ПИР)</t>
  </si>
  <si>
    <t>тел. 41 77 16</t>
  </si>
  <si>
    <t xml:space="preserve"> реализации в 2015 году муниципальной  </t>
  </si>
  <si>
    <t>Целевые показатели  муниципальной программы                                                                                                                                                                                                                                       «Развитие транспортной системы Нижневартовского района на 2014-2020 годы» на 2015 год</t>
  </si>
  <si>
    <t>в том числе</t>
  </si>
  <si>
    <t>Значение показателя                                                                                   на 2015 год</t>
  </si>
  <si>
    <r>
      <t xml:space="preserve">Пояснения к отчету о </t>
    </r>
    <r>
      <rPr>
        <b/>
        <sz val="14"/>
        <color indexed="8"/>
        <rFont val="Times New Roman"/>
        <family val="1"/>
      </rPr>
      <t xml:space="preserve">ходе исполнения графика (сетевого графика) по реализации муниципальной программы </t>
    </r>
  </si>
  <si>
    <t>наименование муниципальной программы</t>
  </si>
  <si>
    <t>Результаты реализации муниципальной программы</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</si>
  <si>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</si>
  <si>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</si>
  <si>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</si>
  <si>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</si>
  <si>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</si>
  <si>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</si>
  <si>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</si>
  <si>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</si>
  <si>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«Развитие транспортной системы Нижневартовского района на 2014-2020 годы» на 2015 год</t>
  </si>
  <si>
    <t>Причина отклонения плановых показателей от фактических</t>
  </si>
  <si>
    <t>Х.Ж. Абдуллин</t>
  </si>
  <si>
    <t>Е.Ю. Хабибулин</t>
  </si>
  <si>
    <t>МК № 170/15 от 09.04.2015  ООО "Форвард-Авто"  Протокол № 0187300010315000282-3 от 25.03.2015. Срок с 09.04.2015 по 30.06.2015</t>
  </si>
  <si>
    <t>Реконструкция подъездной автомобильной дороги к с. Большетархово (в том числе ПИР)</t>
  </si>
  <si>
    <t>Машина вакуумная</t>
  </si>
  <si>
    <t>Д/289/15 от 26.06.2015 ФГУП Почта России  Срок с 26.06.2015 по 20.12.2015 (1 795 477,00 р.)</t>
  </si>
  <si>
    <t xml:space="preserve"> МК № 78-ТО/13 от 23.12.2013  ООО "РосЮграПроект"  Срок с 23.12.2013 по 30.04.2014 (на 2015 - 456 т.р.)</t>
  </si>
  <si>
    <t>МК № 45-СДО от 26.05.2014  ООО "МНОГОПРОФИЛЬНАЯ ФИРМА СПЕЦСТРОЙ"  Заявка  №684 от 13.03.2014  Протокол № 0187300010314000244-3 от 14.05.2014. Срок с 26.05.2014 по 30.10.2014 (32 985,272 т.р.)</t>
  </si>
  <si>
    <t>Д №02-ТО/15 от 09.02.2015    ООО "Юградорпроект" Срок с 09.02.2015 по 24.02.2015 (100 т.р.)                                                                                                                              Д №33-ТО/15 от 30.11.2014    ООО "ПСК КвадраТ"    Срок с 30.11.2014 по 19.01.2015 (99 т.р.)                                                                                                                                                      Д №34-ТО/15 от 30.11.2014    ООО "ПСК КвадраТ"    Срок с 30.11.2014 по 19.01.2015   (99 т.р.)                                                            МК №03-ТО/15 от 13.04.2015 ООО "ТехноСтройПроект" Срок с 13.04.2015 по 13.05.2015 (100 т.р.)                                                                 МК №04-ТО/15 от 13.04.2015 ООО "ТехноСтройПроект" Срок с 13.04.2015 по 13.05.2015(100 т.р.)</t>
  </si>
  <si>
    <t>МК № 320/15 от 20.07.2015  ООО "Темир-Текс"  Протокол № 0187300010315000779-3 от 30.06.2015. Срок с 20.07.2015 по 30.09.2015 (3 102 666,67 руб.)</t>
  </si>
  <si>
    <t>Экскаватор</t>
  </si>
  <si>
    <t>Погрузчик МКСМ</t>
  </si>
  <si>
    <t>Renault Duster</t>
  </si>
  <si>
    <t xml:space="preserve">МК № 07-ТО/14 от 05.05.2014  ООО "РосНефтеГазПроект"  Проектные работы на сумму - 6 230,0 т.р. Заявка №200 от 03.02.2014  Протокол № 0187300010314000009-2 от 22.04.2014  Срок с 05.05.2014 по 01.09.2015 (на 2015- 3 738 т.р.)                                                                                                                                                                          Заявка на СМР: № 1086 от 14.05.2015. МК №89-СДО от 11.09.2015 с ООО «Нижневартовскдорсервис». Срок с 11.09.2015 по 30.10.2017 (на 2015 - 122 377,3 т.р.). Договор на авторский надзор на сумму 777,07 тыс. руб.  (на 2015 год - 244,739 тыс. рублей). </t>
  </si>
  <si>
    <t>ИТОГО 1. Основное мероприятие "Обеспечение функционирования сети автомобильных дорог общего пользования местного значения"</t>
  </si>
  <si>
    <t>Задача: Организация работ по содержанию, ремонту, капитальному ремонту, реконструкции и строительству автомобильных дорог общего пользования местного значения района</t>
  </si>
  <si>
    <t>1. Основное мероприятие "Обеспечение функционирования сети автомобильных дорог общего пользования местного значения"</t>
  </si>
  <si>
    <t>2. Основное мероприятие "Строительство, реконструкция автомобильных дорог общего пользования местного значения района"</t>
  </si>
  <si>
    <t>ИТОГО 2. Основное мероприятие "Строительство, реконструкция автомобильных дорог общего пользования местного значения района"</t>
  </si>
  <si>
    <t>1. Основное мероприятие "Обеспечение доступности и повышение качества транспортных услуг воздушным и водным транспортом"</t>
  </si>
  <si>
    <t xml:space="preserve">Задача: Организация перевозок пассажиров воздушным и водным транспортом </t>
  </si>
  <si>
    <t>ИТОГО 1. Основное мероприятие "Обеспечение доступности и повышение качества транспортных услуг воздушным и водным транспортом"</t>
  </si>
  <si>
    <t>Цель 3: Цель: Обеспечение поселений, входящих в состав района и межселенных территорий услугами почтовой связи</t>
  </si>
  <si>
    <t>Задача: Организация доставки, приема, сортировки почтовых отправлений до населения района</t>
  </si>
  <si>
    <t>2. Основное мероприятие "Обеспечение доступности и повышение качества доставки почтовых отправлений"</t>
  </si>
  <si>
    <t>ИТОГО 2. Основное мероприятие "Обеспечение доступности и повышение качества доставки почтовых отправлений"</t>
  </si>
  <si>
    <t>Задача: Обновление материально-технической базы органов местного самоуправления путем приобретения автомобильного транспорта и маломерного судна, предназначенного для обеспечения деятельности органов местного самоуправления и парка коммунальной специализированной техники для улучшения качества обслуживания жилищно-коммунального хозяйства</t>
  </si>
  <si>
    <t>1. Основное мероприятие "Обновление, повышение уровня технического состояния парка транспортных средств"</t>
  </si>
  <si>
    <t>Автобус</t>
  </si>
  <si>
    <t>Lada Largus</t>
  </si>
  <si>
    <t>ИТОГО 1. Основное мероприятие "Обновление, повышение уровня технического состояния парка транспортных средств"</t>
  </si>
  <si>
    <t xml:space="preserve"> МК№ 20-ТО/15 от 07.09.2015с ООО «Технодор» на сумму  990 тыс. рублей Срок с 07.09.2015 по 07.05.2016 (на 2015 - 198 т.р.)</t>
  </si>
  <si>
    <t>МК31/14 от 19.12.2013  ОАО "Нижневартовскавиа"     Срок с 01.01.2014 по 31.12.2014 (ост 2014: 970 595,47)                                                                                                                                                                                                                              Д 43/15 от 25.12.2014  ОАО "Нижневартовскавиа"     Срок с 01.01.2015 по 31.12.2015 (на 2015: 56 862 466,53 = 38 936 730,00 + 10 747 436,53+7 178 300,0)</t>
  </si>
  <si>
    <t>Д 132/15 от 13.03.2015 ОАО "Северречфлот" НВ-Былино-НВ   Срок с 13.03.2015 по 31.12.2015 (2 718 600,0.р.);                                                                                                                                                                                                                                                          Д 133/15 от 13.03.2015 ОАО "Северречфлот" Охтеурская переправа-Ларьяк-Охтеурская переправа   Срок с 13.03.2015 по 31.12.2015 (9 229 670,0.р.);                                                                                                                                                                                                                                  Д 178/15 от 07.04.2015 ООО "СК Аганречтранс"  Покур-Ватинская протоко-Покур  Срок с 07.04.2015 по 31.12.2015 (5 088 869,20 р.);                                                                                                                                                                                                                              Д 177/15 от 07.04.2015 ООО "СК Аганречтранс"  Ларьяк-Белорусский-Ларьяк Срок с 07.04.2015 по 31.12.2015 (3 201 353,40 р.);                                                                                                                                                                                                                                   МК 214/15 от 11.05.2015 ФБУ "Обь-Иртышводпуть" Траление причалов. Срок с 11.05.2015 по 30.11.2015 (417 012,0.р.).;                                                                                                                                                                                                                                                                                     Д 179/15 от 07.04.2015  ИП Кузьменко Александр Петрович" НВ-Вампугол-НВ Срок с 07.04.2015 по 31.12.2015 (1 543 500,0 = 1 323 500,0 + 220 000,0.р.).</t>
  </si>
  <si>
    <t>МК № 429/15 от 02.11.2015  ООО «Автоград Маркет» (878 333,0 руб.) Протокол № 0187300010315001336-1 от 14.10.2015.  Срок с 02.11.2015 по 12.12.2015. МК с ООО «Автоград Р» в стадии заключения на суммау 631 100,0 руб. Протокол № 0187300010315001803-1 от 02.12.2015.</t>
  </si>
  <si>
    <t>МК от 03.12.2015  ООО «КомплектСнаб»  Протокол № 0187300010315001422-1 от 06.11.2015. Срок с 03.12.2015 по 03.01.2016 (1 500 000,0 руб.)</t>
  </si>
  <si>
    <t>МК № 4380/15 от 20.11.2015  ООО «Техно-Центр» Протокол № 0187300010315001423-1 от 06.11.2015. Срок с 20.11.2015 по 20.12.2016 (1 450 000,0 руб.)</t>
  </si>
  <si>
    <t>за декабрь  2015 год</t>
  </si>
  <si>
    <t>График (сетевой график) реализации муниципальной программы «Развитие транспортной системы Нижневартовского района на 2014–2020 годы» от 02.12.2013 № 2561 (в редакции от 22.12.2015 №2325)</t>
  </si>
  <si>
    <t>Проезд по ул. Лесной в с.п. Зайцева Речка ( в том числе ПИР)</t>
  </si>
  <si>
    <t>МК от 28.12.2015  ООО «Автоград Гарант»  Протокол 0187300010315001986-3 от 16.12.2015.  Срок с 28.12.2015 по 17.01.2016</t>
  </si>
  <si>
    <r>
      <rPr>
        <b/>
        <sz val="12"/>
        <rFont val="Times New Roman"/>
        <family val="1"/>
      </rPr>
      <t>Подпрограмма 3.</t>
    </r>
    <r>
      <rPr>
        <sz val="9"/>
        <rFont val="Times New Roman"/>
        <family val="1"/>
      </rPr>
      <t xml:space="preserve">  С целью обновления парка техники в 2015 году приобретены автомобили Лада (3 шт) (1 404,36 тыс. руб.), машина вакуумная (3 500 тыс. руб.), экскаватор (1 450 тыс. руб.), автобус (2 482 тыс. руб), автомобиль Рено Дастер (878,3 тыс. руб)  . Заключены муниципальные контракты на поставку погрузчика МКСМ и автомобиля Рено Дастер на сумму 2 131,1 тыс. рублей со сроком поставки в январе 2016 года.</t>
    </r>
  </si>
  <si>
    <r>
      <rPr>
        <b/>
        <sz val="12"/>
        <rFont val="Times New Roman"/>
        <family val="1"/>
      </rPr>
      <t>Подпрограмма 1.</t>
    </r>
    <r>
      <rPr>
        <sz val="12"/>
        <rFont val="Times New Roman"/>
        <family val="1"/>
      </rPr>
      <t xml:space="preserve"> </t>
    </r>
    <r>
      <rPr>
        <sz val="9"/>
        <rFont val="Times New Roman"/>
        <family val="1"/>
      </rPr>
      <t xml:space="preserve">На содержание автомобильных дорог улично-дорожной сети  межселенной территории района находящихся в муниципальной собственности района профинансировано из муниципального дорожного фонда района за отчетный период  1 548,7 тыс. рублей за счет средств бюджета района. 
В рамках муниципальной программы «Развитие транспортной системы Нижневартовского района на 2014–2020 годы» в 2015 году осуществляется реализация мероприятий окружной государственной программы «Развитие транспортной системы Ханты-Мансийского автономного округа – Югры на 2014–2020 годы с объемом финансирования мероприятий в 2015 году на общую сумму 117,1 млн. рублей, в т.ч. за счет средств бюджета округа – 111,2 млн. рублей, за счет средств бюджета района – 5,9 млн. рублей. Процент софинансирования 95% и 5%. На запланированный объем средств за счет бюджета округа и  района в 2015 году программой предусматривается выполнение работ по следующим объектам: 1) Выполнение проектных работ по объекту «Реконструкция подъездной автомобильной дороги к с. Большетархово (4 736,5 тыс. руб.). Работы выполнены, получено положительное заключение государственной экспертизы; 2) Реконструкция подъездной автомобильной дороги к с. Большетархово (82 430,0 тыс. руб.) Освоение составило 80 327,3 тыс. руб.; Работы по авторноскому надзору данного объекта выполнены на сумму 244,7 тыс. руб. 3) Капитальный ремонт внутрипоселковых дорог в д. Вата (ПИР) (1 888,3 тыс. рублей). Заключен МК, начались работы. Освоение составило 198 тыс. руб.; 4) инженерно-гидрометеорологические, инженерно-экологические изыскания, проведение государственной экспертизы по объекту «Система водоотвода с улично-дорожной сети пгт. Излучинска» (456 тыс. рублей). Работы выполнены, получено положительное заключение государственной экспертизы; 5) Выполнение проектных работ по объектам «Внутриквартальные проезды и поселковые автомобильные дороги пгт. Излучинск,  с. Аган, с. Большетархово, д. Вата» (680,9 тыс. руб.). Освоение составило 498,0 тыс. рублей. 6) Выполнение работ по ремонту моста через р. Максимка на автодороге сельского поселения Ваховск (32 985,3 тыс. руб.). Работы выполнены в полном объеме. </t>
    </r>
  </si>
  <si>
    <r>
      <rPr>
        <b/>
        <sz val="12"/>
        <rFont val="Times New Roman"/>
        <family val="1"/>
      </rPr>
      <t xml:space="preserve">Подпрограмма 2. </t>
    </r>
    <r>
      <rPr>
        <sz val="12"/>
        <rFont val="Times New Roman"/>
        <family val="1"/>
      </rPr>
      <t xml:space="preserve"> </t>
    </r>
    <r>
      <rPr>
        <sz val="9"/>
        <rFont val="Times New Roman"/>
        <family val="1"/>
      </rPr>
      <t>Для обеспечения доступности населенных пунктов, не имеющих круглогодичного транспортного сообщения по автомобильным дорогам (с. Корлики, д. Сосновый Бор, д. Усть-Колекъеган, д. Колекъеган) используется воздушный транспорт.  Перевозчиком, осуществляющем перевозку пассажиров и грузов воздушным транспортом, является открытое акционерное общество «Нижневартовскавиа». Перевезено  воздушным транспортом 5 016 пассажиров и 51,4 тонн грузов. Данные перевозки позволили обеспечить доставку продуктов питания, товаров первой необходимости и перевозку жителей. На выполнение перевозок за отчетный период из бюджета района направлено 53 503,0 тыс. рублей. Судоходство на внутренних водных путях в границах района осуществляется флотом обществ с ограниченной ответственностью «Аганречтранс», открытого акционерного общества «Северречфлот», индивидуального частного предпринимателя  Кузьменко А.П. Водным транспортом перевезено 10 276 пассажиров. На выполнение перевозок за отчетный период из бюджета района направлено 21 646,9 тыс. рублей.  Обеспечена стабильная и устойчивая работа по доставке почтовых отправлений на территории района.</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</si>
</sst>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_ ;\-#,##0.0\ "/>
    <numFmt numFmtId="167" formatCode="#,##0_ ;\-#,##0\ "/>
    <numFmt numFmtId="168" formatCode="#,##0.00_ ;\-#,##0.00\ "/>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
    <numFmt numFmtId="174" formatCode="#,##0.000_ ;\-#,##0.000\ "/>
    <numFmt numFmtId="175" formatCode="#,##0.0000_ ;\-#,##0.0000\ "/>
    <numFmt numFmtId="176" formatCode="#,##0.00000_ ;\-#,##0.00000\ "/>
    <numFmt numFmtId="177" formatCode="#,##0.0000"/>
    <numFmt numFmtId="178" formatCode="#,##0.00000"/>
    <numFmt numFmtId="179" formatCode="#,##0.000000_ ;\-#,##0.000000\ "/>
    <numFmt numFmtId="180" formatCode="#,##0.0000000_ ;\-#,##0.0000000\ "/>
    <numFmt numFmtId="181" formatCode="#,##0.000000"/>
    <numFmt numFmtId="182" formatCode="#,##0.0000000"/>
    <numFmt numFmtId="183" formatCode="#,##0.00000000"/>
    <numFmt numFmtId="184" formatCode="#,##0.000000000"/>
    <numFmt numFmtId="185" formatCode="#,##0.00000000_ ;\-#,##0.00000000\ "/>
    <numFmt numFmtId="186" formatCode="#,##0.000000000_ ;\-#,##0.000000000\ "/>
  </numFmts>
  <fonts count="76">
    <font>
      <sz val="11"/>
      <color theme="1"/>
      <name val="Calibri"/>
      <family val="2"/>
    </font>
    <font>
      <sz val="11"/>
      <color indexed="8"/>
      <name val="Calibri"/>
      <family val="2"/>
    </font>
    <font>
      <sz val="10"/>
      <color indexed="8"/>
      <name val="Times New Roman"/>
      <family val="1"/>
    </font>
    <font>
      <sz val="11"/>
      <name val="Times New Roman"/>
      <family val="1"/>
    </font>
    <font>
      <sz val="11"/>
      <color indexed="8"/>
      <name val="Times New Roman"/>
      <family val="1"/>
    </font>
    <font>
      <b/>
      <sz val="12"/>
      <color indexed="8"/>
      <name val="Times New Roman"/>
      <family val="1"/>
    </font>
    <font>
      <b/>
      <sz val="18"/>
      <color indexed="8"/>
      <name val="Times New Roman"/>
      <family val="1"/>
    </font>
    <font>
      <sz val="14"/>
      <color indexed="8"/>
      <name val="Times New Roman"/>
      <family val="1"/>
    </font>
    <font>
      <sz val="12"/>
      <color indexed="8"/>
      <name val="Times New Roman"/>
      <family val="1"/>
    </font>
    <font>
      <sz val="12"/>
      <name val="Times New Roman"/>
      <family val="1"/>
    </font>
    <font>
      <b/>
      <sz val="12"/>
      <name val="Times New Roman"/>
      <family val="1"/>
    </font>
    <font>
      <b/>
      <sz val="14"/>
      <name val="Times New Roman"/>
      <family val="1"/>
    </font>
    <font>
      <sz val="16"/>
      <color indexed="8"/>
      <name val="Times New Roman"/>
      <family val="1"/>
    </font>
    <font>
      <u val="single"/>
      <sz val="18"/>
      <color indexed="8"/>
      <name val="Times New Roman"/>
      <family val="1"/>
    </font>
    <font>
      <b/>
      <sz val="14"/>
      <color indexed="8"/>
      <name val="Times New Roman"/>
      <family val="1"/>
    </font>
    <font>
      <sz val="14"/>
      <name val="Times New Roman"/>
      <family val="1"/>
    </font>
    <font>
      <b/>
      <sz val="20"/>
      <name val="Times New Roman"/>
      <family val="1"/>
    </font>
    <font>
      <b/>
      <sz val="18"/>
      <name val="Times New Roman"/>
      <family val="1"/>
    </font>
    <font>
      <i/>
      <sz val="12"/>
      <name val="Times New Roman"/>
      <family val="1"/>
    </font>
    <font>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sz val="10"/>
      <color indexed="10"/>
      <name val="Times New Roman"/>
      <family val="1"/>
    </font>
    <font>
      <sz val="12"/>
      <color indexed="8"/>
      <name val="Calibri"/>
      <family val="2"/>
    </font>
    <font>
      <b/>
      <sz val="10"/>
      <color indexed="10"/>
      <name val="Times New Roman"/>
      <family val="1"/>
    </font>
    <font>
      <sz val="16"/>
      <color indexed="8"/>
      <name val="Calibri"/>
      <family val="2"/>
    </font>
    <font>
      <u val="single"/>
      <sz val="18"/>
      <color indexed="8"/>
      <name val="Calibri"/>
      <family val="2"/>
    </font>
    <font>
      <sz val="12"/>
      <color indexed="9"/>
      <name val="Times New Roman"/>
      <family val="1"/>
    </font>
    <font>
      <b/>
      <sz val="12"/>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0"/>
      <color rgb="FFFF0000"/>
      <name val="Times New Roman"/>
      <family val="1"/>
    </font>
    <font>
      <sz val="10"/>
      <color theme="1"/>
      <name val="Times New Roman"/>
      <family val="1"/>
    </font>
    <font>
      <sz val="14"/>
      <color theme="1"/>
      <name val="Times New Roman"/>
      <family val="1"/>
    </font>
    <font>
      <sz val="12"/>
      <color theme="1"/>
      <name val="Calibri"/>
      <family val="2"/>
    </font>
    <font>
      <b/>
      <sz val="10"/>
      <color rgb="FFFF0000"/>
      <name val="Times New Roman"/>
      <family val="1"/>
    </font>
    <font>
      <sz val="16"/>
      <color theme="1"/>
      <name val="Calibri"/>
      <family val="2"/>
    </font>
    <font>
      <u val="single"/>
      <sz val="18"/>
      <color theme="1"/>
      <name val="Calibri"/>
      <family val="2"/>
    </font>
    <font>
      <sz val="12"/>
      <color theme="0"/>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right/>
      <top/>
      <bottom style="thin"/>
    </border>
    <border>
      <left style="thin"/>
      <right style="thin"/>
      <top/>
      <bottom/>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style="thin"/>
      <bottom style="dotted"/>
    </border>
    <border>
      <left style="thin"/>
      <right style="thin"/>
      <top style="dotted"/>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44">
    <xf numFmtId="0" fontId="0"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lignment/>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wrapText="1"/>
    </xf>
    <xf numFmtId="164" fontId="9" fillId="18" borderId="10" xfId="0" applyNumberFormat="1" applyFont="1" applyFill="1" applyBorder="1" applyAlignment="1" applyProtection="1">
      <alignment horizontal="center" vertical="center" textRotation="90" wrapText="1"/>
      <protection locked="0"/>
    </xf>
    <xf numFmtId="164" fontId="9" fillId="18" borderId="11" xfId="0" applyNumberFormat="1" applyFont="1" applyFill="1" applyBorder="1" applyAlignment="1" applyProtection="1">
      <alignment horizontal="center" vertical="center" textRotation="90" wrapText="1"/>
      <protection hidden="1"/>
    </xf>
    <xf numFmtId="164" fontId="9" fillId="0" borderId="10" xfId="0" applyNumberFormat="1" applyFont="1" applyFill="1" applyBorder="1" applyAlignment="1">
      <alignment horizontal="center" vertical="center" textRotation="90" wrapText="1"/>
    </xf>
    <xf numFmtId="164" fontId="9" fillId="0" borderId="10" xfId="0" applyNumberFormat="1" applyFont="1" applyFill="1" applyBorder="1" applyAlignment="1" applyProtection="1">
      <alignment horizontal="center" vertical="center" textRotation="90" wrapText="1"/>
      <protection locked="0"/>
    </xf>
    <xf numFmtId="164" fontId="9" fillId="18" borderId="10" xfId="0" applyNumberFormat="1" applyFont="1" applyFill="1" applyBorder="1" applyAlignment="1">
      <alignment horizontal="center" vertical="center" textRotation="90" wrapText="1"/>
    </xf>
    <xf numFmtId="164" fontId="9" fillId="0" borderId="12" xfId="0" applyNumberFormat="1" applyFont="1" applyFill="1" applyBorder="1" applyAlignment="1" applyProtection="1">
      <alignment horizontal="center" vertical="center" textRotation="90" wrapText="1"/>
      <protection locked="0"/>
    </xf>
    <xf numFmtId="166" fontId="9" fillId="0" borderId="10" xfId="59" applyNumberFormat="1" applyFont="1" applyFill="1" applyBorder="1" applyAlignment="1">
      <alignment horizontal="right" vertical="center" wrapText="1"/>
    </xf>
    <xf numFmtId="165" fontId="9" fillId="0" borderId="10" xfId="52" applyNumberFormat="1" applyFont="1" applyFill="1" applyBorder="1" applyAlignment="1">
      <alignment vertical="center"/>
      <protection/>
    </xf>
    <xf numFmtId="165" fontId="9" fillId="0" borderId="10" xfId="59" applyNumberFormat="1" applyFont="1" applyFill="1" applyBorder="1" applyAlignment="1">
      <alignment horizontal="right" vertical="center" wrapText="1"/>
    </xf>
    <xf numFmtId="0" fontId="11" fillId="0" borderId="0" xfId="0" applyFont="1" applyFill="1" applyAlignment="1">
      <alignment vertical="center"/>
    </xf>
    <xf numFmtId="0" fontId="62" fillId="0" borderId="0" xfId="0" applyFont="1" applyAlignment="1">
      <alignment horizontal="center" vertical="center"/>
    </xf>
    <xf numFmtId="0" fontId="63" fillId="0" borderId="0" xfId="0" applyFont="1" applyAlignment="1">
      <alignment/>
    </xf>
    <xf numFmtId="0" fontId="8" fillId="0" borderId="0" xfId="0" applyFont="1" applyAlignment="1">
      <alignment horizontal="justify"/>
    </xf>
    <xf numFmtId="0" fontId="63" fillId="0" borderId="0" xfId="0" applyFont="1" applyAlignment="1">
      <alignment horizontal="center"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Border="1" applyAlignment="1">
      <alignment horizontal="center" vertical="top" wrapText="1"/>
    </xf>
    <xf numFmtId="0" fontId="64" fillId="0" borderId="0" xfId="0" applyFont="1" applyAlignment="1">
      <alignment/>
    </xf>
    <xf numFmtId="0" fontId="8" fillId="0" borderId="0" xfId="0" applyFont="1" applyBorder="1" applyAlignment="1">
      <alignment horizontal="center" vertical="top" wrapText="1"/>
    </xf>
    <xf numFmtId="0" fontId="8" fillId="0" borderId="0" xfId="0" applyFont="1" applyBorder="1" applyAlignment="1">
      <alignment horizontal="justify" vertical="top"/>
    </xf>
    <xf numFmtId="0" fontId="63" fillId="0" borderId="0" xfId="0" applyFont="1" applyAlignment="1">
      <alignment vertical="top"/>
    </xf>
    <xf numFmtId="0" fontId="9" fillId="0" borderId="0" xfId="0" applyFont="1" applyFill="1" applyAlignment="1">
      <alignment horizontal="center" vertical="center" textRotation="90"/>
    </xf>
    <xf numFmtId="0" fontId="8" fillId="0" borderId="0" xfId="0" applyFont="1" applyAlignment="1">
      <alignment vertical="center"/>
    </xf>
    <xf numFmtId="0" fontId="7" fillId="0" borderId="0" xfId="0" applyFont="1" applyAlignment="1">
      <alignment/>
    </xf>
    <xf numFmtId="0" fontId="7" fillId="0" borderId="0" xfId="0" applyFont="1" applyAlignment="1">
      <alignment horizontal="right"/>
    </xf>
    <xf numFmtId="0" fontId="7" fillId="0" borderId="0" xfId="0" applyFont="1" applyBorder="1" applyAlignment="1">
      <alignment/>
    </xf>
    <xf numFmtId="0" fontId="4" fillId="0" borderId="0" xfId="0" applyFont="1" applyBorder="1" applyAlignment="1">
      <alignment/>
    </xf>
    <xf numFmtId="0" fontId="9" fillId="0" borderId="14" xfId="0" applyFont="1" applyFill="1" applyBorder="1" applyAlignment="1">
      <alignment vertical="center"/>
    </xf>
    <xf numFmtId="166" fontId="65" fillId="0" borderId="10" xfId="59" applyNumberFormat="1" applyFont="1" applyFill="1" applyBorder="1" applyAlignment="1">
      <alignment horizontal="right" vertical="center" wrapText="1"/>
    </xf>
    <xf numFmtId="165" fontId="65" fillId="0" borderId="10" xfId="52" applyNumberFormat="1" applyFont="1" applyFill="1" applyBorder="1" applyAlignment="1">
      <alignment vertical="center"/>
      <protection/>
    </xf>
    <xf numFmtId="0" fontId="9" fillId="0" borderId="14" xfId="0" applyFont="1" applyFill="1" applyBorder="1" applyAlignment="1">
      <alignment horizontal="center" vertical="center"/>
    </xf>
    <xf numFmtId="0" fontId="9" fillId="0" borderId="14" xfId="0" applyFont="1" applyFill="1" applyBorder="1" applyAlignment="1">
      <alignment vertical="center" wrapText="1"/>
    </xf>
    <xf numFmtId="0" fontId="9" fillId="0" borderId="0" xfId="0" applyFont="1" applyBorder="1" applyAlignment="1">
      <alignment horizontal="justify" vertical="top" wrapText="1"/>
    </xf>
    <xf numFmtId="167" fontId="9" fillId="0" borderId="0" xfId="59" applyNumberFormat="1" applyFont="1" applyBorder="1" applyAlignment="1">
      <alignment horizontal="center" vertical="top" wrapText="1"/>
    </xf>
    <xf numFmtId="4" fontId="65" fillId="0" borderId="10" xfId="52" applyNumberFormat="1" applyFont="1" applyFill="1" applyBorder="1" applyAlignment="1">
      <alignment vertical="center"/>
      <protection/>
    </xf>
    <xf numFmtId="0" fontId="2" fillId="0" borderId="10" xfId="0" applyFont="1" applyBorder="1" applyAlignment="1">
      <alignment horizontal="center" vertical="center" wrapText="1"/>
    </xf>
    <xf numFmtId="4" fontId="9" fillId="0" borderId="10" xfId="52" applyNumberFormat="1" applyFont="1" applyFill="1" applyBorder="1" applyAlignment="1">
      <alignment vertical="center"/>
      <protection/>
    </xf>
    <xf numFmtId="4" fontId="9" fillId="0" borderId="10" xfId="59" applyNumberFormat="1" applyFont="1" applyFill="1" applyBorder="1" applyAlignment="1">
      <alignment horizontal="right" vertical="center" wrapText="1"/>
    </xf>
    <xf numFmtId="3" fontId="9" fillId="0" borderId="10" xfId="52" applyNumberFormat="1" applyFont="1" applyFill="1" applyBorder="1" applyAlignment="1">
      <alignment vertical="center"/>
      <protection/>
    </xf>
    <xf numFmtId="3" fontId="9" fillId="0" borderId="10" xfId="59" applyNumberFormat="1" applyFont="1" applyFill="1" applyBorder="1" applyAlignment="1">
      <alignment horizontal="right" vertical="center" wrapText="1"/>
    </xf>
    <xf numFmtId="3" fontId="65" fillId="0" borderId="10" xfId="52" applyNumberFormat="1" applyFont="1" applyFill="1" applyBorder="1" applyAlignment="1">
      <alignment vertical="center"/>
      <protection/>
    </xf>
    <xf numFmtId="0" fontId="10" fillId="0" borderId="0" xfId="0" applyFont="1" applyFill="1" applyBorder="1" applyAlignment="1">
      <alignment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166" fontId="9" fillId="0" borderId="15" xfId="59" applyNumberFormat="1" applyFont="1" applyFill="1" applyBorder="1" applyAlignment="1">
      <alignment horizontal="right" vertical="center" wrapText="1"/>
    </xf>
    <xf numFmtId="165" fontId="9" fillId="0" borderId="15" xfId="52" applyNumberFormat="1" applyFont="1" applyFill="1" applyBorder="1" applyAlignment="1">
      <alignment vertical="center"/>
      <protection/>
    </xf>
    <xf numFmtId="4" fontId="9" fillId="0" borderId="15" xfId="59" applyNumberFormat="1" applyFont="1" applyFill="1" applyBorder="1" applyAlignment="1">
      <alignment horizontal="right" vertical="center" wrapText="1"/>
    </xf>
    <xf numFmtId="173" fontId="9" fillId="0" borderId="10" xfId="52" applyNumberFormat="1" applyFont="1" applyFill="1" applyBorder="1" applyAlignment="1">
      <alignment vertical="center"/>
      <protection/>
    </xf>
    <xf numFmtId="166" fontId="9" fillId="0" borderId="10" xfId="52" applyNumberFormat="1" applyFont="1" applyFill="1" applyBorder="1" applyAlignment="1">
      <alignment vertical="center"/>
      <protection/>
    </xf>
    <xf numFmtId="166" fontId="65" fillId="0" borderId="10" xfId="52" applyNumberFormat="1" applyFont="1" applyFill="1" applyBorder="1" applyAlignment="1">
      <alignment vertical="center"/>
      <protection/>
    </xf>
    <xf numFmtId="167" fontId="65" fillId="0" borderId="10" xfId="59" applyNumberFormat="1" applyFont="1" applyFill="1" applyBorder="1" applyAlignment="1">
      <alignment horizontal="right" vertical="center" wrapText="1"/>
    </xf>
    <xf numFmtId="164" fontId="9" fillId="0" borderId="12"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left" vertical="center" wrapText="1"/>
    </xf>
    <xf numFmtId="164" fontId="9" fillId="0" borderId="12" xfId="0" applyNumberFormat="1" applyFont="1" applyFill="1" applyBorder="1" applyAlignment="1" applyProtection="1">
      <alignment horizontal="left" vertical="center" wrapText="1"/>
      <protection hidden="1"/>
    </xf>
    <xf numFmtId="0" fontId="9" fillId="0" borderId="12" xfId="0" applyFont="1" applyFill="1" applyBorder="1" applyAlignment="1" applyProtection="1">
      <alignment horizontal="left" vertical="center" wrapText="1"/>
      <protection locked="0"/>
    </xf>
    <xf numFmtId="0" fontId="10" fillId="0" borderId="12" xfId="0" applyFont="1" applyFill="1" applyBorder="1" applyAlignment="1">
      <alignment horizontal="left" vertical="center" wrapText="1"/>
    </xf>
    <xf numFmtId="0" fontId="9" fillId="0" borderId="1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left"/>
      <protection/>
    </xf>
    <xf numFmtId="164" fontId="9" fillId="0" borderId="0" xfId="0" applyNumberFormat="1" applyFont="1" applyFill="1" applyBorder="1" applyAlignment="1" applyProtection="1">
      <alignment horizontal="left"/>
      <protection/>
    </xf>
    <xf numFmtId="0" fontId="9" fillId="0" borderId="0" xfId="0" applyFont="1" applyFill="1" applyAlignment="1" applyProtection="1">
      <alignmen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horizontal="right" vertical="center"/>
      <protection/>
    </xf>
    <xf numFmtId="164" fontId="9" fillId="0" borderId="0" xfId="59" applyNumberFormat="1" applyFont="1" applyFill="1" applyBorder="1" applyAlignment="1" applyProtection="1">
      <alignment vertical="center" wrapText="1"/>
      <protection/>
    </xf>
    <xf numFmtId="166" fontId="2" fillId="0" borderId="10" xfId="59" applyNumberFormat="1" applyFont="1" applyBorder="1" applyAlignment="1">
      <alignment horizontal="center" vertical="center" wrapText="1"/>
    </xf>
    <xf numFmtId="165" fontId="66" fillId="0" borderId="10" xfId="52" applyNumberFormat="1" applyFont="1" applyFill="1" applyBorder="1" applyAlignment="1">
      <alignment vertical="center"/>
      <protection/>
    </xf>
    <xf numFmtId="167" fontId="2" fillId="0" borderId="10" xfId="59" applyNumberFormat="1" applyFont="1" applyBorder="1" applyAlignment="1">
      <alignment horizontal="center" vertical="center" wrapText="1"/>
    </xf>
    <xf numFmtId="3"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168" fontId="2" fillId="0" borderId="10" xfId="59" applyNumberFormat="1" applyFont="1" applyBorder="1" applyAlignment="1">
      <alignment horizontal="center" vertical="center" wrapText="1"/>
    </xf>
    <xf numFmtId="4" fontId="67" fillId="0" borderId="10" xfId="0" applyNumberFormat="1" applyFont="1" applyFill="1" applyBorder="1" applyAlignment="1">
      <alignment horizontal="center" vertical="center" wrapText="1"/>
    </xf>
    <xf numFmtId="0" fontId="68" fillId="0" borderId="0" xfId="0" applyFont="1" applyAlignment="1">
      <alignment/>
    </xf>
    <xf numFmtId="0" fontId="68" fillId="0" borderId="0" xfId="0" applyNumberFormat="1" applyFont="1" applyBorder="1" applyAlignment="1">
      <alignment horizontal="center"/>
    </xf>
    <xf numFmtId="0" fontId="68" fillId="0" borderId="17" xfId="0" applyNumberFormat="1" applyFont="1" applyBorder="1" applyAlignment="1">
      <alignment horizontal="center"/>
    </xf>
    <xf numFmtId="0" fontId="9" fillId="0" borderId="10" xfId="0" applyFont="1" applyFill="1" applyBorder="1" applyAlignment="1">
      <alignment horizontal="left" vertical="top" wrapText="1"/>
    </xf>
    <xf numFmtId="0" fontId="9" fillId="0" borderId="10" xfId="0" applyNumberFormat="1" applyFont="1" applyBorder="1" applyAlignment="1">
      <alignment horizontal="center" vertical="top"/>
    </xf>
    <xf numFmtId="43" fontId="9" fillId="0" borderId="10" xfId="59" applyFont="1" applyFill="1" applyBorder="1" applyAlignment="1">
      <alignment horizontal="left" vertical="top" wrapText="1"/>
    </xf>
    <xf numFmtId="0" fontId="15" fillId="0" borderId="10" xfId="0" applyFont="1" applyFill="1" applyBorder="1" applyAlignment="1">
      <alignment horizontal="left" vertical="top" wrapText="1"/>
    </xf>
    <xf numFmtId="4" fontId="15" fillId="0" borderId="10" xfId="0" applyNumberFormat="1" applyFont="1" applyFill="1" applyBorder="1" applyAlignment="1">
      <alignment horizontal="left" vertical="top" wrapText="1"/>
    </xf>
    <xf numFmtId="41" fontId="9" fillId="0" borderId="10" xfId="59" applyNumberFormat="1" applyFont="1" applyFill="1" applyBorder="1" applyAlignment="1">
      <alignment horizontal="left" vertical="top" wrapText="1"/>
    </xf>
    <xf numFmtId="0" fontId="63" fillId="0" borderId="10" xfId="0" applyNumberFormat="1" applyFont="1" applyBorder="1" applyAlignment="1">
      <alignment horizontal="center" vertical="top"/>
    </xf>
    <xf numFmtId="0" fontId="63" fillId="0" borderId="10" xfId="0" applyFont="1" applyBorder="1" applyAlignment="1">
      <alignment horizontal="left" vertical="top" wrapText="1"/>
    </xf>
    <xf numFmtId="4" fontId="68" fillId="0" borderId="10" xfId="0" applyNumberFormat="1" applyFont="1" applyFill="1" applyBorder="1" applyAlignment="1">
      <alignment horizontal="left" vertical="top"/>
    </xf>
    <xf numFmtId="165" fontId="67" fillId="0" borderId="10" xfId="0" applyNumberFormat="1" applyFont="1" applyFill="1" applyBorder="1" applyAlignment="1">
      <alignment horizontal="center" vertical="center" wrapText="1"/>
    </xf>
    <xf numFmtId="0" fontId="9" fillId="0" borderId="0" xfId="0" applyFont="1" applyFill="1" applyBorder="1" applyAlignment="1" applyProtection="1">
      <alignment wrapText="1"/>
      <protection/>
    </xf>
    <xf numFmtId="0" fontId="69" fillId="0" borderId="0" xfId="0" applyFont="1" applyAlignment="1">
      <alignment wrapText="1"/>
    </xf>
    <xf numFmtId="164" fontId="10" fillId="0" borderId="0" xfId="59" applyNumberFormat="1" applyFont="1" applyFill="1" applyBorder="1" applyAlignment="1">
      <alignment horizontal="center" vertical="center" wrapText="1"/>
    </xf>
    <xf numFmtId="164" fontId="10" fillId="0" borderId="0" xfId="59" applyNumberFormat="1" applyFont="1" applyFill="1" applyBorder="1" applyAlignment="1">
      <alignment vertical="center"/>
    </xf>
    <xf numFmtId="164" fontId="10" fillId="0" borderId="0" xfId="0" applyNumberFormat="1" applyFont="1" applyFill="1" applyBorder="1" applyAlignment="1">
      <alignment horizontal="left" vertical="center"/>
    </xf>
    <xf numFmtId="164" fontId="10" fillId="0" borderId="0" xfId="59" applyNumberFormat="1" applyFont="1" applyFill="1" applyBorder="1" applyAlignment="1">
      <alignment horizontal="left" vertical="center"/>
    </xf>
    <xf numFmtId="0" fontId="10" fillId="0" borderId="0" xfId="0" applyFont="1" applyFill="1" applyBorder="1" applyAlignment="1">
      <alignment horizontal="left" vertical="center"/>
    </xf>
    <xf numFmtId="0" fontId="18" fillId="0" borderId="12" xfId="0" applyFont="1" applyFill="1" applyBorder="1" applyAlignment="1" applyProtection="1">
      <alignment horizontal="right" vertical="center" wrapText="1"/>
      <protection locked="0"/>
    </xf>
    <xf numFmtId="2" fontId="67" fillId="0" borderId="10" xfId="0" applyNumberFormat="1" applyFont="1" applyFill="1" applyBorder="1" applyAlignment="1">
      <alignment horizontal="center" vertical="center"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164" fontId="67" fillId="0" borderId="10" xfId="0" applyNumberFormat="1" applyFont="1" applyFill="1" applyBorder="1" applyAlignment="1">
      <alignment horizontal="center" vertical="center" wrapText="1"/>
    </xf>
    <xf numFmtId="0" fontId="68" fillId="0" borderId="0" xfId="0" applyFont="1" applyAlignment="1">
      <alignment wrapText="1"/>
    </xf>
    <xf numFmtId="168" fontId="2" fillId="0" borderId="10" xfId="59" applyNumberFormat="1" applyFont="1" applyFill="1" applyBorder="1" applyAlignment="1">
      <alignment horizontal="center" vertical="center" wrapText="1"/>
    </xf>
    <xf numFmtId="0" fontId="19" fillId="0" borderId="0" xfId="0" applyFont="1" applyFill="1" applyBorder="1" applyAlignment="1">
      <alignment vertical="center"/>
    </xf>
    <xf numFmtId="4" fontId="19" fillId="0" borderId="10" xfId="0" applyNumberFormat="1" applyFont="1" applyFill="1" applyBorder="1" applyAlignment="1">
      <alignment vertical="center"/>
    </xf>
    <xf numFmtId="4" fontId="9" fillId="0" borderId="10" xfId="0" applyNumberFormat="1" applyFont="1" applyFill="1" applyBorder="1" applyAlignment="1">
      <alignment vertical="center"/>
    </xf>
    <xf numFmtId="165" fontId="70" fillId="0" borderId="10" xfId="52" applyNumberFormat="1" applyFont="1" applyFill="1" applyBorder="1" applyAlignment="1">
      <alignment vertical="center"/>
      <protection/>
    </xf>
    <xf numFmtId="0" fontId="7" fillId="0" borderId="0" xfId="0" applyFont="1" applyAlignment="1">
      <alignment horizontal="right"/>
    </xf>
    <xf numFmtId="0" fontId="8" fillId="0" borderId="0" xfId="0" applyFont="1" applyAlignment="1">
      <alignment horizontal="center"/>
    </xf>
    <xf numFmtId="0" fontId="12" fillId="0" borderId="0" xfId="0" applyFont="1" applyAlignment="1">
      <alignment horizontal="center"/>
    </xf>
    <xf numFmtId="0" fontId="71" fillId="0" borderId="0" xfId="0" applyFont="1" applyAlignment="1">
      <alignment/>
    </xf>
    <xf numFmtId="0" fontId="13" fillId="0" borderId="0" xfId="0" applyFont="1" applyAlignment="1">
      <alignment horizontal="center" wrapText="1"/>
    </xf>
    <xf numFmtId="0" fontId="72" fillId="0" borderId="0" xfId="0" applyFont="1" applyAlignment="1">
      <alignment/>
    </xf>
    <xf numFmtId="0" fontId="2" fillId="0" borderId="0" xfId="0" applyFont="1" applyAlignment="1">
      <alignment horizontal="center" vertical="top"/>
    </xf>
    <xf numFmtId="0" fontId="12" fillId="0" borderId="0" xfId="0" applyFont="1" applyAlignment="1">
      <alignment horizontal="center" wrapText="1"/>
    </xf>
    <xf numFmtId="0" fontId="7" fillId="0" borderId="17" xfId="0" applyFont="1" applyBorder="1" applyAlignment="1">
      <alignment horizontal="center"/>
    </xf>
    <xf numFmtId="0" fontId="4" fillId="0" borderId="17" xfId="0" applyFont="1" applyBorder="1" applyAlignment="1">
      <alignment horizontal="center"/>
    </xf>
    <xf numFmtId="0" fontId="14" fillId="0" borderId="0" xfId="0" applyFont="1" applyAlignment="1">
      <alignment horizontal="center" vertical="top"/>
    </xf>
    <xf numFmtId="0" fontId="7" fillId="0" borderId="0" xfId="0" applyFont="1" applyAlignment="1">
      <alignment horizontal="center" vertical="top"/>
    </xf>
    <xf numFmtId="0" fontId="6" fillId="0" borderId="0" xfId="0" applyFont="1" applyAlignment="1">
      <alignment horizontal="center" vertical="top" wrapText="1"/>
    </xf>
    <xf numFmtId="0" fontId="9" fillId="0" borderId="0" xfId="0" applyFont="1" applyFill="1" applyBorder="1" applyAlignment="1" applyProtection="1">
      <alignment horizontal="left" wrapText="1"/>
      <protection/>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7" fillId="0" borderId="19" xfId="0" applyFont="1" applyFill="1" applyBorder="1" applyAlignment="1" applyProtection="1">
      <alignment horizontal="left" vertical="top" wrapText="1"/>
      <protection/>
    </xf>
    <xf numFmtId="0" fontId="17" fillId="0" borderId="14" xfId="0" applyFont="1" applyFill="1" applyBorder="1" applyAlignment="1" applyProtection="1">
      <alignment horizontal="left" vertical="top" wrapText="1"/>
      <protection/>
    </xf>
    <xf numFmtId="0" fontId="17" fillId="0" borderId="20" xfId="0" applyFont="1" applyFill="1" applyBorder="1" applyAlignment="1" applyProtection="1">
      <alignment horizontal="left" vertical="top" wrapText="1"/>
      <protection/>
    </xf>
    <xf numFmtId="0" fontId="17" fillId="0" borderId="21" xfId="0" applyFont="1" applyFill="1" applyBorder="1" applyAlignment="1" applyProtection="1">
      <alignment horizontal="left" vertical="top" wrapText="1"/>
      <protection/>
    </xf>
    <xf numFmtId="0" fontId="17" fillId="0" borderId="0" xfId="0" applyFont="1" applyFill="1" applyBorder="1" applyAlignment="1" applyProtection="1">
      <alignment horizontal="left" vertical="top" wrapText="1"/>
      <protection/>
    </xf>
    <xf numFmtId="0" fontId="17" fillId="0" borderId="22"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17" fillId="0" borderId="17" xfId="0" applyFont="1" applyFill="1" applyBorder="1" applyAlignment="1" applyProtection="1">
      <alignment horizontal="left" vertical="top" wrapText="1"/>
      <protection/>
    </xf>
    <xf numFmtId="0" fontId="17" fillId="0" borderId="11" xfId="0" applyFont="1" applyFill="1" applyBorder="1" applyAlignment="1" applyProtection="1">
      <alignment horizontal="left" vertical="top" wrapText="1"/>
      <protection/>
    </xf>
    <xf numFmtId="164" fontId="9" fillId="0" borderId="16" xfId="0" applyNumberFormat="1" applyFont="1" applyFill="1" applyBorder="1" applyAlignment="1">
      <alignment horizontal="left" vertical="center" wrapText="1"/>
    </xf>
    <xf numFmtId="164" fontId="9" fillId="0" borderId="20" xfId="0" applyNumberFormat="1" applyFont="1" applyFill="1" applyBorder="1" applyAlignment="1">
      <alignment horizontal="left" vertical="center" wrapText="1"/>
    </xf>
    <xf numFmtId="164" fontId="9" fillId="0" borderId="24" xfId="0" applyNumberFormat="1" applyFont="1" applyFill="1" applyBorder="1" applyAlignment="1">
      <alignment horizontal="left" vertical="center" wrapText="1"/>
    </xf>
    <xf numFmtId="164" fontId="9" fillId="0" borderId="22" xfId="0" applyNumberFormat="1" applyFont="1" applyFill="1" applyBorder="1" applyAlignment="1">
      <alignment horizontal="left" vertical="center" wrapText="1"/>
    </xf>
    <xf numFmtId="164" fontId="9" fillId="0" borderId="25" xfId="0" applyNumberFormat="1" applyFont="1" applyFill="1" applyBorder="1" applyAlignment="1">
      <alignment horizontal="left" vertical="center" wrapText="1"/>
    </xf>
    <xf numFmtId="164" fontId="9" fillId="0" borderId="11" xfId="0" applyNumberFormat="1" applyFont="1" applyFill="1" applyBorder="1" applyAlignment="1">
      <alignment horizontal="left" vertical="center" wrapText="1"/>
    </xf>
    <xf numFmtId="2" fontId="9" fillId="0" borderId="16" xfId="0" applyNumberFormat="1" applyFont="1" applyFill="1" applyBorder="1" applyAlignment="1">
      <alignment horizontal="left" vertical="center" wrapText="1"/>
    </xf>
    <xf numFmtId="2" fontId="9" fillId="0" borderId="20" xfId="0" applyNumberFormat="1" applyFont="1" applyFill="1" applyBorder="1" applyAlignment="1">
      <alignment horizontal="left" vertical="center" wrapText="1"/>
    </xf>
    <xf numFmtId="2" fontId="9" fillId="0" borderId="24" xfId="0" applyNumberFormat="1" applyFont="1" applyFill="1" applyBorder="1" applyAlignment="1">
      <alignment horizontal="left" vertical="center" wrapText="1"/>
    </xf>
    <xf numFmtId="2" fontId="9" fillId="0" borderId="22" xfId="0" applyNumberFormat="1" applyFont="1" applyFill="1" applyBorder="1" applyAlignment="1">
      <alignment horizontal="left" vertical="center" wrapText="1"/>
    </xf>
    <xf numFmtId="2" fontId="9" fillId="0" borderId="25"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8"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73" fillId="0" borderId="10" xfId="0" applyFont="1" applyFill="1" applyBorder="1" applyAlignment="1">
      <alignment horizontal="center" vertical="center" wrapText="1"/>
    </xf>
    <xf numFmtId="164" fontId="10" fillId="0" borderId="10" xfId="0" applyNumberFormat="1" applyFont="1" applyFill="1" applyBorder="1" applyAlignment="1">
      <alignment horizontal="left" vertical="center" wrapText="1"/>
    </xf>
    <xf numFmtId="164" fontId="15" fillId="0" borderId="12" xfId="0" applyNumberFormat="1" applyFont="1" applyFill="1" applyBorder="1" applyAlignment="1">
      <alignment horizontal="left" vertical="center" wrapText="1"/>
    </xf>
    <xf numFmtId="164" fontId="15" fillId="0" borderId="26" xfId="0" applyNumberFormat="1" applyFont="1" applyFill="1" applyBorder="1" applyAlignment="1">
      <alignment horizontal="left" vertical="center" wrapText="1"/>
    </xf>
    <xf numFmtId="164" fontId="15" fillId="0" borderId="27" xfId="0" applyNumberFormat="1"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8" xfId="0" applyFont="1" applyFill="1" applyBorder="1" applyAlignment="1">
      <alignment horizontal="center" vertical="center" wrapText="1"/>
    </xf>
    <xf numFmtId="164" fontId="10" fillId="0" borderId="12" xfId="0" applyNumberFormat="1" applyFont="1" applyFill="1" applyBorder="1" applyAlignment="1">
      <alignment horizontal="left" vertical="center" wrapText="1"/>
    </xf>
    <xf numFmtId="164" fontId="10" fillId="0" borderId="26" xfId="0" applyNumberFormat="1" applyFont="1" applyFill="1" applyBorder="1" applyAlignment="1">
      <alignment horizontal="left" vertical="center" wrapText="1"/>
    </xf>
    <xf numFmtId="0" fontId="9" fillId="0" borderId="15"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164" fontId="3" fillId="0" borderId="15" xfId="0" applyNumberFormat="1" applyFont="1" applyFill="1" applyBorder="1" applyAlignment="1">
      <alignment horizontal="left" vertical="center" wrapText="1"/>
    </xf>
    <xf numFmtId="164" fontId="3" fillId="0" borderId="18" xfId="0" applyNumberFormat="1" applyFont="1" applyFill="1" applyBorder="1" applyAlignment="1">
      <alignment horizontal="left" vertical="center" wrapText="1"/>
    </xf>
    <xf numFmtId="164" fontId="9" fillId="0" borderId="10" xfId="0" applyNumberFormat="1" applyFont="1" applyFill="1" applyBorder="1" applyAlignment="1">
      <alignment horizontal="center" vertical="center" wrapText="1"/>
    </xf>
    <xf numFmtId="164" fontId="9" fillId="0" borderId="14" xfId="0" applyNumberFormat="1" applyFont="1" applyFill="1" applyBorder="1" applyAlignment="1">
      <alignment horizontal="left" vertical="center" wrapText="1"/>
    </xf>
    <xf numFmtId="164" fontId="9" fillId="0" borderId="0" xfId="0" applyNumberFormat="1" applyFont="1" applyFill="1" applyBorder="1" applyAlignment="1">
      <alignment horizontal="left" vertical="center" wrapText="1"/>
    </xf>
    <xf numFmtId="164" fontId="9" fillId="0" borderId="17" xfId="0" applyNumberFormat="1" applyFont="1" applyFill="1" applyBorder="1" applyAlignment="1">
      <alignment horizontal="left" vertical="center" wrapText="1"/>
    </xf>
    <xf numFmtId="164" fontId="11" fillId="0" borderId="10" xfId="0" applyNumberFormat="1" applyFont="1" applyFill="1" applyBorder="1" applyAlignment="1">
      <alignment horizontal="left" vertical="center" wrapText="1"/>
    </xf>
    <xf numFmtId="164" fontId="9" fillId="0" borderId="26"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164" fontId="16" fillId="0" borderId="16" xfId="0" applyNumberFormat="1" applyFont="1" applyFill="1" applyBorder="1" applyAlignment="1">
      <alignment horizontal="center" vertical="center" wrapText="1"/>
    </xf>
    <xf numFmtId="164" fontId="16" fillId="0" borderId="14" xfId="0" applyNumberFormat="1" applyFont="1" applyFill="1" applyBorder="1" applyAlignment="1">
      <alignment horizontal="center" vertical="center" wrapText="1"/>
    </xf>
    <xf numFmtId="164" fontId="16" fillId="0" borderId="20" xfId="0" applyNumberFormat="1" applyFont="1" applyFill="1" applyBorder="1" applyAlignment="1">
      <alignment horizontal="center" vertical="center" wrapText="1"/>
    </xf>
    <xf numFmtId="164" fontId="16" fillId="0" borderId="24"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164" fontId="16" fillId="0" borderId="22" xfId="0" applyNumberFormat="1" applyFont="1" applyFill="1" applyBorder="1" applyAlignment="1">
      <alignment horizontal="center" vertical="center" wrapText="1"/>
    </xf>
    <xf numFmtId="164" fontId="16" fillId="0" borderId="25" xfId="0" applyNumberFormat="1" applyFont="1" applyFill="1" applyBorder="1" applyAlignment="1">
      <alignment horizontal="center" vertical="center" wrapText="1"/>
    </xf>
    <xf numFmtId="164" fontId="16" fillId="0" borderId="17" xfId="0" applyNumberFormat="1"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164" fontId="9" fillId="18" borderId="12" xfId="0" applyNumberFormat="1"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27" xfId="0" applyFont="1" applyBorder="1" applyAlignment="1">
      <alignment horizontal="center" vertical="center" wrapText="1"/>
    </xf>
    <xf numFmtId="164" fontId="9" fillId="18" borderId="26" xfId="0" applyNumberFormat="1" applyFont="1" applyFill="1" applyBorder="1" applyAlignment="1">
      <alignment horizontal="center" vertical="center" wrapText="1"/>
    </xf>
    <xf numFmtId="164" fontId="9" fillId="18" borderId="27"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73" fillId="0" borderId="13"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64" fontId="9" fillId="0" borderId="13" xfId="0" applyNumberFormat="1"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0" xfId="0" applyFont="1" applyBorder="1" applyAlignment="1">
      <alignment horizontal="justify" vertical="top"/>
    </xf>
    <xf numFmtId="0" fontId="9" fillId="0" borderId="0" xfId="0" applyFont="1" applyAlignment="1">
      <alignment vertical="top"/>
    </xf>
    <xf numFmtId="0" fontId="5" fillId="0" borderId="0" xfId="0" applyFont="1" applyAlignment="1">
      <alignment horizontal="center" vertical="top"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67"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75" fillId="0" borderId="0" xfId="0" applyFont="1" applyAlignment="1">
      <alignment horizontal="center" vertical="center" wrapText="1"/>
    </xf>
    <xf numFmtId="0" fontId="75" fillId="0" borderId="0" xfId="0" applyFont="1" applyBorder="1" applyAlignment="1">
      <alignment horizontal="center" vertical="center" wrapText="1"/>
    </xf>
    <xf numFmtId="0" fontId="63" fillId="0" borderId="17" xfId="0" applyFont="1" applyBorder="1" applyAlignment="1">
      <alignment horizontal="center" vertical="top" wrapText="1"/>
    </xf>
    <xf numFmtId="0" fontId="9" fillId="0" borderId="18" xfId="0" applyNumberFormat="1" applyFont="1" applyBorder="1" applyAlignment="1">
      <alignment horizontal="center" vertical="top"/>
    </xf>
    <xf numFmtId="0" fontId="63" fillId="0" borderId="18" xfId="0" applyFont="1" applyBorder="1" applyAlignment="1">
      <alignment horizontal="center" vertical="top"/>
    </xf>
    <xf numFmtId="0" fontId="63" fillId="0" borderId="13" xfId="0" applyFont="1" applyBorder="1" applyAlignment="1">
      <alignment horizontal="center" vertical="top"/>
    </xf>
    <xf numFmtId="0" fontId="9" fillId="0" borderId="18" xfId="0" applyFont="1" applyFill="1" applyBorder="1" applyAlignment="1">
      <alignment horizontal="left" vertical="top" wrapText="1"/>
    </xf>
    <xf numFmtId="0" fontId="63" fillId="0" borderId="18" xfId="0" applyFont="1" applyBorder="1" applyAlignment="1">
      <alignment horizontal="left" vertical="top" wrapText="1"/>
    </xf>
    <xf numFmtId="0" fontId="63" fillId="0" borderId="13" xfId="0" applyFont="1" applyBorder="1" applyAlignment="1">
      <alignment horizontal="left" vertical="top" wrapText="1"/>
    </xf>
    <xf numFmtId="0" fontId="9" fillId="0" borderId="15" xfId="0" applyNumberFormat="1" applyFont="1" applyBorder="1" applyAlignment="1">
      <alignment horizontal="center" vertical="top"/>
    </xf>
    <xf numFmtId="0" fontId="9" fillId="0" borderId="13" xfId="0" applyNumberFormat="1" applyFont="1" applyBorder="1" applyAlignment="1">
      <alignment horizontal="center" vertical="top"/>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3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zoomScalePageLayoutView="0" workbookViewId="0" topLeftCell="A1">
      <selection activeCell="L25" sqref="L25"/>
    </sheetView>
  </sheetViews>
  <sheetFormatPr defaultColWidth="9.140625" defaultRowHeight="15"/>
  <cols>
    <col min="1" max="1" width="3.421875" style="2" customWidth="1"/>
    <col min="2" max="2" width="4.7109375" style="2" customWidth="1"/>
    <col min="3" max="6" width="9.140625" style="2" customWidth="1"/>
    <col min="7" max="7" width="13.28125" style="2" customWidth="1"/>
    <col min="8" max="16384" width="9.140625" style="2" customWidth="1"/>
  </cols>
  <sheetData>
    <row r="1" spans="1:10" ht="18.75">
      <c r="A1" s="1"/>
      <c r="B1" s="1"/>
      <c r="C1" s="1"/>
      <c r="D1" s="1"/>
      <c r="E1" s="1"/>
      <c r="F1" s="35"/>
      <c r="G1" s="116" t="s">
        <v>39</v>
      </c>
      <c r="H1" s="116"/>
      <c r="I1" s="116"/>
      <c r="J1" s="116"/>
    </row>
    <row r="2" spans="1:10" ht="9.75" customHeight="1">
      <c r="A2" s="1"/>
      <c r="B2" s="1"/>
      <c r="C2" s="1"/>
      <c r="D2" s="1"/>
      <c r="E2" s="116"/>
      <c r="F2" s="116"/>
      <c r="G2" s="116"/>
      <c r="H2" s="116"/>
      <c r="I2" s="116"/>
      <c r="J2" s="116"/>
    </row>
    <row r="3" spans="1:10" ht="18.75">
      <c r="A3" s="1"/>
      <c r="B3" s="1"/>
      <c r="C3" s="1"/>
      <c r="D3" s="1"/>
      <c r="E3" s="116" t="s">
        <v>103</v>
      </c>
      <c r="F3" s="116"/>
      <c r="G3" s="116"/>
      <c r="H3" s="116"/>
      <c r="I3" s="116"/>
      <c r="J3" s="116"/>
    </row>
    <row r="4" spans="1:10" ht="18.75">
      <c r="A4" s="1"/>
      <c r="B4" s="1"/>
      <c r="C4" s="1"/>
      <c r="D4" s="1"/>
      <c r="E4" s="116" t="s">
        <v>62</v>
      </c>
      <c r="F4" s="116"/>
      <c r="G4" s="116"/>
      <c r="H4" s="116"/>
      <c r="I4" s="116"/>
      <c r="J4" s="116"/>
    </row>
    <row r="5" spans="1:10" ht="18.75">
      <c r="A5" s="1"/>
      <c r="B5" s="1"/>
      <c r="C5" s="1"/>
      <c r="D5" s="1"/>
      <c r="E5" s="116" t="s">
        <v>63</v>
      </c>
      <c r="F5" s="116"/>
      <c r="G5" s="116"/>
      <c r="H5" s="116"/>
      <c r="I5" s="116"/>
      <c r="J5" s="116"/>
    </row>
    <row r="6" spans="1:10" ht="8.25" customHeight="1">
      <c r="A6" s="1"/>
      <c r="B6" s="1"/>
      <c r="C6" s="1"/>
      <c r="D6" s="1"/>
      <c r="E6" s="1"/>
      <c r="F6" s="35"/>
      <c r="G6" s="35"/>
      <c r="H6" s="35"/>
      <c r="I6" s="35"/>
      <c r="J6" s="36"/>
    </row>
    <row r="7" spans="1:10" ht="18.75">
      <c r="A7" s="1"/>
      <c r="B7" s="1"/>
      <c r="C7" s="1"/>
      <c r="D7" s="1"/>
      <c r="E7" s="1"/>
      <c r="F7" s="35"/>
      <c r="G7" s="116" t="s">
        <v>147</v>
      </c>
      <c r="H7" s="116"/>
      <c r="I7" s="116"/>
      <c r="J7" s="116"/>
    </row>
    <row r="8" spans="1:14" ht="18.75">
      <c r="A8" s="1"/>
      <c r="B8" s="1"/>
      <c r="C8" s="1"/>
      <c r="D8" s="1"/>
      <c r="E8" s="1"/>
      <c r="F8" s="35"/>
      <c r="G8" s="35"/>
      <c r="H8" s="35"/>
      <c r="I8" s="35"/>
      <c r="J8" s="36"/>
      <c r="K8" s="1"/>
      <c r="L8" s="1"/>
      <c r="M8" s="1"/>
      <c r="N8" s="1"/>
    </row>
    <row r="9" spans="1:14" ht="18.75">
      <c r="A9" s="1"/>
      <c r="B9" s="1"/>
      <c r="C9" s="1"/>
      <c r="D9" s="1"/>
      <c r="E9" s="1"/>
      <c r="F9" s="35"/>
      <c r="G9" s="37"/>
      <c r="H9" s="124"/>
      <c r="I9" s="124"/>
      <c r="J9" s="124"/>
      <c r="K9" s="1"/>
      <c r="L9" s="1"/>
      <c r="M9" s="1"/>
      <c r="N9" s="1"/>
    </row>
    <row r="10" spans="1:14" ht="15">
      <c r="A10" s="1"/>
      <c r="B10" s="1"/>
      <c r="C10" s="1"/>
      <c r="D10" s="1"/>
      <c r="E10" s="1"/>
      <c r="F10" s="1"/>
      <c r="K10" s="1"/>
      <c r="L10" s="1"/>
      <c r="M10" s="1"/>
      <c r="N10" s="1"/>
    </row>
    <row r="11" spans="11:14" ht="15.75">
      <c r="K11" s="4"/>
      <c r="L11" s="4"/>
      <c r="M11" s="1"/>
      <c r="N11" s="1"/>
    </row>
    <row r="12" spans="11:14" ht="15">
      <c r="K12" s="1"/>
      <c r="L12" s="1"/>
      <c r="M12" s="1"/>
      <c r="N12" s="1"/>
    </row>
    <row r="13" spans="11:14" ht="18.75" customHeight="1">
      <c r="K13" s="1"/>
      <c r="L13" s="1"/>
      <c r="M13" s="1"/>
      <c r="N13" s="1"/>
    </row>
    <row r="14" spans="11:14" ht="18.75" customHeight="1">
      <c r="K14" s="1"/>
      <c r="L14" s="1"/>
      <c r="M14" s="1" t="s">
        <v>54</v>
      </c>
      <c r="N14" s="1"/>
    </row>
    <row r="15" spans="11:14" ht="15">
      <c r="K15" s="1"/>
      <c r="L15" s="1"/>
      <c r="M15" s="1"/>
      <c r="N15" s="1"/>
    </row>
    <row r="16" spans="1:14" ht="15">
      <c r="A16" s="1"/>
      <c r="B16" s="1"/>
      <c r="D16" s="1"/>
      <c r="E16" s="1"/>
      <c r="F16" s="1"/>
      <c r="G16" s="1"/>
      <c r="H16" s="1"/>
      <c r="I16" s="1"/>
      <c r="J16" s="1"/>
      <c r="K16" s="1"/>
      <c r="L16" s="1"/>
      <c r="M16" s="1"/>
      <c r="N16" s="1"/>
    </row>
    <row r="17" spans="3:14" ht="22.5" customHeight="1">
      <c r="C17" s="128" t="s">
        <v>61</v>
      </c>
      <c r="D17" s="128"/>
      <c r="E17" s="128"/>
      <c r="F17" s="128"/>
      <c r="G17" s="128"/>
      <c r="H17" s="128"/>
      <c r="I17" s="128"/>
      <c r="J17" s="128"/>
      <c r="K17" s="1"/>
      <c r="L17" s="1"/>
      <c r="M17" s="1"/>
      <c r="N17" s="1"/>
    </row>
    <row r="18" spans="3:14" ht="21">
      <c r="C18" s="118" t="s">
        <v>130</v>
      </c>
      <c r="D18" s="119"/>
      <c r="E18" s="119"/>
      <c r="F18" s="119"/>
      <c r="G18" s="119"/>
      <c r="H18" s="119"/>
      <c r="I18" s="119"/>
      <c r="J18" s="119"/>
      <c r="K18" s="1"/>
      <c r="L18" s="1"/>
      <c r="M18" s="1"/>
      <c r="N18" s="1"/>
    </row>
    <row r="19" spans="3:14" ht="18.75" customHeight="1">
      <c r="C19" s="123" t="s">
        <v>26</v>
      </c>
      <c r="D19" s="123"/>
      <c r="E19" s="123"/>
      <c r="F19" s="123"/>
      <c r="G19" s="123"/>
      <c r="H19" s="123"/>
      <c r="I19" s="123"/>
      <c r="J19" s="123"/>
      <c r="K19" s="1"/>
      <c r="L19" s="1"/>
      <c r="M19" s="1"/>
      <c r="N19" s="1"/>
    </row>
    <row r="20" spans="3:14" ht="15" customHeight="1">
      <c r="C20" s="120" t="s">
        <v>92</v>
      </c>
      <c r="D20" s="121"/>
      <c r="E20" s="121"/>
      <c r="F20" s="121"/>
      <c r="G20" s="121"/>
      <c r="H20" s="121"/>
      <c r="I20" s="121"/>
      <c r="J20" s="121"/>
      <c r="K20" s="1"/>
      <c r="L20" s="1"/>
      <c r="M20" s="1"/>
      <c r="N20" s="1"/>
    </row>
    <row r="21" spans="3:14" ht="15" customHeight="1">
      <c r="C21" s="121"/>
      <c r="D21" s="121"/>
      <c r="E21" s="121"/>
      <c r="F21" s="121"/>
      <c r="G21" s="121"/>
      <c r="H21" s="121"/>
      <c r="I21" s="121"/>
      <c r="J21" s="121"/>
      <c r="K21" s="1"/>
      <c r="L21" s="1"/>
      <c r="M21" s="1"/>
      <c r="N21" s="1"/>
    </row>
    <row r="22" spans="3:14" ht="15" customHeight="1">
      <c r="C22" s="121"/>
      <c r="D22" s="121"/>
      <c r="E22" s="121"/>
      <c r="F22" s="121"/>
      <c r="G22" s="121"/>
      <c r="H22" s="121"/>
      <c r="I22" s="121"/>
      <c r="J22" s="121"/>
      <c r="K22" s="1"/>
      <c r="L22" s="1"/>
      <c r="M22" s="1"/>
      <c r="N22" s="1"/>
    </row>
    <row r="23" spans="1:14" ht="15">
      <c r="A23" s="1"/>
      <c r="B23" s="1"/>
      <c r="C23" s="1"/>
      <c r="D23" s="122" t="s">
        <v>27</v>
      </c>
      <c r="E23" s="122"/>
      <c r="F23" s="122"/>
      <c r="G23" s="122"/>
      <c r="H23" s="122"/>
      <c r="I23" s="122"/>
      <c r="J23" s="1"/>
      <c r="K23" s="1"/>
      <c r="L23" s="1"/>
      <c r="M23" s="1"/>
      <c r="N23" s="1"/>
    </row>
    <row r="24" spans="1:14" ht="15">
      <c r="A24" s="1"/>
      <c r="J24" s="1"/>
      <c r="K24" s="1"/>
      <c r="L24" s="1"/>
      <c r="M24" s="1"/>
      <c r="N24" s="1"/>
    </row>
    <row r="25" spans="1:14" ht="60" customHeight="1">
      <c r="A25" s="1"/>
      <c r="D25" s="126" t="s">
        <v>184</v>
      </c>
      <c r="E25" s="127"/>
      <c r="F25" s="127"/>
      <c r="G25" s="127"/>
      <c r="H25" s="127"/>
      <c r="I25" s="127"/>
      <c r="J25" s="1"/>
      <c r="K25" s="1"/>
      <c r="L25" s="1"/>
      <c r="M25" s="1"/>
      <c r="N25" s="1"/>
    </row>
    <row r="26" spans="1:14" ht="18.75">
      <c r="A26" s="1"/>
      <c r="G26" s="116" t="s">
        <v>37</v>
      </c>
      <c r="H26" s="116"/>
      <c r="I26" s="116"/>
      <c r="J26" s="116"/>
      <c r="K26" s="1"/>
      <c r="L26" s="1"/>
      <c r="M26" s="1"/>
      <c r="N26" s="1"/>
    </row>
    <row r="27" spans="1:14" ht="18.75">
      <c r="A27" s="1"/>
      <c r="G27" s="116" t="s">
        <v>148</v>
      </c>
      <c r="H27" s="116"/>
      <c r="I27" s="116"/>
      <c r="J27" s="116"/>
      <c r="K27" s="1"/>
      <c r="L27" s="1"/>
      <c r="M27" s="1"/>
      <c r="N27" s="1"/>
    </row>
    <row r="28" spans="1:14" ht="15">
      <c r="A28" s="1"/>
      <c r="I28" s="1"/>
      <c r="J28" s="3"/>
      <c r="K28" s="1"/>
      <c r="L28" s="1"/>
      <c r="M28" s="1"/>
      <c r="N28" s="1"/>
    </row>
    <row r="29" spans="1:14" ht="15">
      <c r="A29" s="1"/>
      <c r="G29" s="38"/>
      <c r="H29" s="125"/>
      <c r="I29" s="125"/>
      <c r="J29" s="125"/>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42" spans="5:8" ht="15.75">
      <c r="E42" s="117"/>
      <c r="F42" s="117"/>
      <c r="G42" s="117"/>
      <c r="H42" s="117"/>
    </row>
    <row r="43" spans="5:8" ht="15.75">
      <c r="E43" s="5"/>
      <c r="F43" s="117" t="s">
        <v>110</v>
      </c>
      <c r="G43" s="117"/>
      <c r="H43" s="5"/>
    </row>
  </sheetData>
  <sheetProtection/>
  <mergeCells count="18">
    <mergeCell ref="E5:J5"/>
    <mergeCell ref="H9:J9"/>
    <mergeCell ref="H29:J29"/>
    <mergeCell ref="G26:J26"/>
    <mergeCell ref="G27:J27"/>
    <mergeCell ref="G7:J7"/>
    <mergeCell ref="D25:I25"/>
    <mergeCell ref="C17:J17"/>
    <mergeCell ref="E2:J2"/>
    <mergeCell ref="F43:G43"/>
    <mergeCell ref="C18:J18"/>
    <mergeCell ref="C20:J22"/>
    <mergeCell ref="G1:J1"/>
    <mergeCell ref="D23:I23"/>
    <mergeCell ref="C19:J19"/>
    <mergeCell ref="E42:H42"/>
    <mergeCell ref="E3:J3"/>
    <mergeCell ref="E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DZ298"/>
  <sheetViews>
    <sheetView tabSelected="1" zoomScale="55" zoomScaleNormal="55"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D12" sqref="D12"/>
    </sheetView>
  </sheetViews>
  <sheetFormatPr defaultColWidth="9.140625" defaultRowHeight="15"/>
  <cols>
    <col min="1" max="1" width="9.421875" style="6" customWidth="1"/>
    <col min="2" max="2" width="45.28125" style="6" customWidth="1"/>
    <col min="3" max="3" width="23.421875" style="6" customWidth="1"/>
    <col min="4" max="4" width="29.00390625" style="7" customWidth="1"/>
    <col min="5" max="5" width="13.57421875" style="8" customWidth="1"/>
    <col min="6" max="6" width="12.8515625" style="8" customWidth="1"/>
    <col min="7" max="7" width="10.28125" style="8" customWidth="1"/>
    <col min="8" max="8" width="11.28125" style="8" customWidth="1"/>
    <col min="9" max="18" width="10.7109375" style="8" customWidth="1"/>
    <col min="19" max="19" width="7.57421875" style="8" customWidth="1"/>
    <col min="20" max="20" width="10.57421875" style="8" customWidth="1"/>
    <col min="21" max="21" width="11.140625" style="8" customWidth="1"/>
    <col min="22" max="22" width="11.28125" style="8" customWidth="1"/>
    <col min="23" max="23" width="10.00390625" style="8" customWidth="1"/>
    <col min="24" max="24" width="11.7109375" style="8" customWidth="1"/>
    <col min="25" max="25" width="11.140625" style="8" customWidth="1"/>
    <col min="26" max="26" width="10.57421875" style="8" customWidth="1"/>
    <col min="27" max="27" width="8.57421875" style="8" customWidth="1"/>
    <col min="28" max="28" width="11.421875" style="8" customWidth="1"/>
    <col min="29" max="29" width="11.57421875" style="8" customWidth="1"/>
    <col min="30" max="30" width="12.28125" style="8" customWidth="1"/>
    <col min="31" max="31" width="8.421875" style="8" customWidth="1"/>
    <col min="32" max="32" width="11.8515625" style="8" customWidth="1"/>
    <col min="33" max="34" width="13.28125" style="8" customWidth="1"/>
    <col min="35" max="35" width="8.28125" style="8" customWidth="1"/>
    <col min="36" max="36" width="12.421875" style="8" customWidth="1"/>
    <col min="37" max="37" width="16.00390625" style="8" customWidth="1"/>
    <col min="38" max="38" width="12.28125" style="8" customWidth="1"/>
    <col min="39" max="39" width="8.57421875" style="8" customWidth="1"/>
    <col min="40" max="40" width="11.28125" style="8" customWidth="1"/>
    <col min="41" max="41" width="12.57421875" style="8" customWidth="1"/>
    <col min="42" max="42" width="11.28125" style="8" customWidth="1"/>
    <col min="43" max="43" width="7.57421875" style="8" customWidth="1"/>
    <col min="44" max="44" width="12.140625" style="8" customWidth="1"/>
    <col min="45" max="45" width="12.28125" style="8" customWidth="1"/>
    <col min="46" max="46" width="11.421875" style="8" customWidth="1"/>
    <col min="47" max="47" width="9.8515625" style="8" customWidth="1"/>
    <col min="48" max="48" width="13.28125" style="8" customWidth="1"/>
    <col min="49" max="49" width="12.140625" style="8" customWidth="1"/>
    <col min="50" max="50" width="9.57421875" style="8" customWidth="1"/>
    <col min="51" max="51" width="10.421875" style="8" customWidth="1"/>
    <col min="52" max="52" width="12.421875" style="8" customWidth="1"/>
    <col min="53" max="53" width="11.57421875" style="8" customWidth="1"/>
    <col min="54" max="54" width="12.28125" style="8" customWidth="1"/>
    <col min="55" max="55" width="7.57421875" style="8" customWidth="1"/>
    <col min="56" max="56" width="14.00390625" style="8" customWidth="1"/>
    <col min="57" max="57" width="11.28125" style="8" customWidth="1"/>
    <col min="58" max="58" width="9.57421875" style="8" customWidth="1"/>
    <col min="59" max="59" width="8.7109375" style="8" customWidth="1"/>
    <col min="60" max="60" width="11.8515625" style="8" customWidth="1"/>
    <col min="61" max="61" width="10.8515625" style="8" customWidth="1"/>
    <col min="62" max="62" width="9.7109375" style="8" customWidth="1"/>
    <col min="63" max="63" width="11.8515625" style="8" customWidth="1"/>
    <col min="64" max="64" width="12.00390625" style="8" customWidth="1"/>
    <col min="65" max="65" width="10.8515625" style="8" customWidth="1"/>
    <col min="66" max="66" width="10.8515625" style="6" customWidth="1"/>
    <col min="67" max="67" width="7.57421875" style="6" customWidth="1"/>
    <col min="68" max="68" width="11.57421875" style="6" customWidth="1"/>
    <col min="69" max="69" width="96.28125" style="10" customWidth="1"/>
    <col min="70" max="70" width="10.421875" style="10" customWidth="1"/>
    <col min="71" max="71" width="9.140625" style="9" customWidth="1"/>
    <col min="72" max="75" width="11.7109375" style="9" hidden="1" customWidth="1"/>
    <col min="76" max="76" width="10.28125" style="9" hidden="1" customWidth="1"/>
    <col min="77" max="77" width="11.7109375" style="9" hidden="1" customWidth="1"/>
    <col min="78" max="16384" width="9.140625" style="9" customWidth="1"/>
  </cols>
  <sheetData>
    <row r="1" ht="37.5" customHeight="1">
      <c r="A1" s="20" t="s">
        <v>185</v>
      </c>
    </row>
    <row r="2" spans="1:70" ht="15" customHeight="1">
      <c r="A2" s="185" t="s">
        <v>0</v>
      </c>
      <c r="B2" s="185" t="s">
        <v>1</v>
      </c>
      <c r="C2" s="185" t="s">
        <v>116</v>
      </c>
      <c r="D2" s="157" t="s">
        <v>2</v>
      </c>
      <c r="E2" s="190"/>
      <c r="F2" s="190"/>
      <c r="G2" s="190"/>
      <c r="H2" s="191"/>
      <c r="I2" s="192" t="s">
        <v>3</v>
      </c>
      <c r="J2" s="190"/>
      <c r="K2" s="190"/>
      <c r="L2" s="191"/>
      <c r="M2" s="192" t="s">
        <v>4</v>
      </c>
      <c r="N2" s="190"/>
      <c r="O2" s="190"/>
      <c r="P2" s="191"/>
      <c r="Q2" s="192" t="s">
        <v>5</v>
      </c>
      <c r="R2" s="190"/>
      <c r="S2" s="190"/>
      <c r="T2" s="191"/>
      <c r="U2" s="202" t="s">
        <v>6</v>
      </c>
      <c r="V2" s="205"/>
      <c r="W2" s="205"/>
      <c r="X2" s="206"/>
      <c r="Y2" s="192" t="s">
        <v>7</v>
      </c>
      <c r="Z2" s="190"/>
      <c r="AA2" s="190"/>
      <c r="AB2" s="191"/>
      <c r="AC2" s="192" t="s">
        <v>8</v>
      </c>
      <c r="AD2" s="190"/>
      <c r="AE2" s="190"/>
      <c r="AF2" s="191"/>
      <c r="AG2" s="192" t="s">
        <v>9</v>
      </c>
      <c r="AH2" s="190"/>
      <c r="AI2" s="190"/>
      <c r="AJ2" s="191"/>
      <c r="AK2" s="202" t="s">
        <v>10</v>
      </c>
      <c r="AL2" s="203"/>
      <c r="AM2" s="203"/>
      <c r="AN2" s="204"/>
      <c r="AO2" s="192" t="s">
        <v>11</v>
      </c>
      <c r="AP2" s="190"/>
      <c r="AQ2" s="190"/>
      <c r="AR2" s="191"/>
      <c r="AS2" s="192" t="s">
        <v>12</v>
      </c>
      <c r="AT2" s="190"/>
      <c r="AU2" s="190"/>
      <c r="AV2" s="191"/>
      <c r="AW2" s="192" t="s">
        <v>13</v>
      </c>
      <c r="AX2" s="190"/>
      <c r="AY2" s="190"/>
      <c r="AZ2" s="191"/>
      <c r="BA2" s="202" t="s">
        <v>14</v>
      </c>
      <c r="BB2" s="205"/>
      <c r="BC2" s="205"/>
      <c r="BD2" s="206"/>
      <c r="BE2" s="192" t="s">
        <v>15</v>
      </c>
      <c r="BF2" s="190"/>
      <c r="BG2" s="190"/>
      <c r="BH2" s="191"/>
      <c r="BI2" s="192" t="s">
        <v>16</v>
      </c>
      <c r="BJ2" s="190"/>
      <c r="BK2" s="190"/>
      <c r="BL2" s="191"/>
      <c r="BM2" s="185" t="s">
        <v>17</v>
      </c>
      <c r="BN2" s="185"/>
      <c r="BO2" s="185"/>
      <c r="BP2" s="185"/>
      <c r="BQ2" s="162" t="s">
        <v>93</v>
      </c>
      <c r="BR2" s="207" t="s">
        <v>146</v>
      </c>
    </row>
    <row r="3" spans="1:70" ht="102.75" customHeight="1">
      <c r="A3" s="185"/>
      <c r="B3" s="185"/>
      <c r="C3" s="185"/>
      <c r="D3" s="159"/>
      <c r="E3" s="11" t="s">
        <v>115</v>
      </c>
      <c r="F3" s="12" t="s">
        <v>20</v>
      </c>
      <c r="G3" s="11" t="s">
        <v>18</v>
      </c>
      <c r="H3" s="11" t="s">
        <v>35</v>
      </c>
      <c r="I3" s="13" t="s">
        <v>19</v>
      </c>
      <c r="J3" s="13" t="s">
        <v>20</v>
      </c>
      <c r="K3" s="13" t="s">
        <v>18</v>
      </c>
      <c r="L3" s="14" t="s">
        <v>35</v>
      </c>
      <c r="M3" s="13" t="s">
        <v>19</v>
      </c>
      <c r="N3" s="13" t="s">
        <v>20</v>
      </c>
      <c r="O3" s="13" t="s">
        <v>18</v>
      </c>
      <c r="P3" s="14" t="s">
        <v>35</v>
      </c>
      <c r="Q3" s="13" t="s">
        <v>19</v>
      </c>
      <c r="R3" s="13" t="s">
        <v>20</v>
      </c>
      <c r="S3" s="13" t="s">
        <v>18</v>
      </c>
      <c r="T3" s="14" t="s">
        <v>35</v>
      </c>
      <c r="U3" s="15" t="s">
        <v>19</v>
      </c>
      <c r="V3" s="15" t="s">
        <v>20</v>
      </c>
      <c r="W3" s="15" t="s">
        <v>18</v>
      </c>
      <c r="X3" s="11" t="s">
        <v>35</v>
      </c>
      <c r="Y3" s="13" t="s">
        <v>19</v>
      </c>
      <c r="Z3" s="13" t="s">
        <v>20</v>
      </c>
      <c r="AA3" s="13" t="s">
        <v>18</v>
      </c>
      <c r="AB3" s="14" t="s">
        <v>35</v>
      </c>
      <c r="AC3" s="13" t="s">
        <v>19</v>
      </c>
      <c r="AD3" s="13" t="s">
        <v>20</v>
      </c>
      <c r="AE3" s="13" t="s">
        <v>18</v>
      </c>
      <c r="AF3" s="14" t="s">
        <v>35</v>
      </c>
      <c r="AG3" s="13" t="s">
        <v>19</v>
      </c>
      <c r="AH3" s="13" t="s">
        <v>20</v>
      </c>
      <c r="AI3" s="13" t="s">
        <v>18</v>
      </c>
      <c r="AJ3" s="14" t="s">
        <v>35</v>
      </c>
      <c r="AK3" s="15" t="s">
        <v>19</v>
      </c>
      <c r="AL3" s="15" t="s">
        <v>20</v>
      </c>
      <c r="AM3" s="15" t="s">
        <v>18</v>
      </c>
      <c r="AN3" s="11" t="s">
        <v>35</v>
      </c>
      <c r="AO3" s="13" t="s">
        <v>19</v>
      </c>
      <c r="AP3" s="13" t="s">
        <v>20</v>
      </c>
      <c r="AQ3" s="13" t="s">
        <v>18</v>
      </c>
      <c r="AR3" s="14" t="s">
        <v>35</v>
      </c>
      <c r="AS3" s="13" t="s">
        <v>19</v>
      </c>
      <c r="AT3" s="13" t="s">
        <v>20</v>
      </c>
      <c r="AU3" s="13" t="s">
        <v>18</v>
      </c>
      <c r="AV3" s="14" t="s">
        <v>35</v>
      </c>
      <c r="AW3" s="13" t="s">
        <v>19</v>
      </c>
      <c r="AX3" s="13" t="s">
        <v>20</v>
      </c>
      <c r="AY3" s="13" t="s">
        <v>18</v>
      </c>
      <c r="AZ3" s="14" t="s">
        <v>35</v>
      </c>
      <c r="BA3" s="15" t="s">
        <v>19</v>
      </c>
      <c r="BB3" s="15" t="s">
        <v>20</v>
      </c>
      <c r="BC3" s="15" t="s">
        <v>18</v>
      </c>
      <c r="BD3" s="11" t="s">
        <v>35</v>
      </c>
      <c r="BE3" s="13" t="s">
        <v>19</v>
      </c>
      <c r="BF3" s="13" t="s">
        <v>20</v>
      </c>
      <c r="BG3" s="13" t="s">
        <v>18</v>
      </c>
      <c r="BH3" s="14" t="s">
        <v>35</v>
      </c>
      <c r="BI3" s="13" t="s">
        <v>19</v>
      </c>
      <c r="BJ3" s="13" t="s">
        <v>20</v>
      </c>
      <c r="BK3" s="13" t="s">
        <v>18</v>
      </c>
      <c r="BL3" s="14" t="s">
        <v>35</v>
      </c>
      <c r="BM3" s="13" t="s">
        <v>19</v>
      </c>
      <c r="BN3" s="13" t="s">
        <v>20</v>
      </c>
      <c r="BO3" s="13" t="s">
        <v>18</v>
      </c>
      <c r="BP3" s="16" t="s">
        <v>35</v>
      </c>
      <c r="BQ3" s="162"/>
      <c r="BR3" s="207"/>
    </row>
    <row r="4" spans="1:70" ht="27.75" customHeight="1">
      <c r="A4" s="193" t="s">
        <v>117</v>
      </c>
      <c r="B4" s="194"/>
      <c r="C4" s="195"/>
      <c r="D4" s="65" t="s">
        <v>112</v>
      </c>
      <c r="E4" s="41">
        <f aca="true" t="shared" si="0" ref="E4:F7">BA4+BE4+BI4+BM4</f>
        <v>219129.63766</v>
      </c>
      <c r="F4" s="41">
        <f t="shared" si="0"/>
        <v>207055.12491</v>
      </c>
      <c r="G4" s="41">
        <f>IF(E4=0,0,F4*100/E4)</f>
        <v>94.4897856451829</v>
      </c>
      <c r="H4" s="41">
        <f>F4-E4</f>
        <v>-12074.512749999994</v>
      </c>
      <c r="I4" s="41">
        <f>SUM(I5:I10)</f>
        <v>1168.59547</v>
      </c>
      <c r="J4" s="41">
        <f>SUM(J5:J10)</f>
        <v>1168.59547</v>
      </c>
      <c r="K4" s="41">
        <f aca="true" t="shared" si="1" ref="K4:K14">IF(I4=0,0,J4*100/I4)</f>
        <v>100</v>
      </c>
      <c r="L4" s="41">
        <f aca="true" t="shared" si="2" ref="L4:L14">J4-I4</f>
        <v>0</v>
      </c>
      <c r="M4" s="41">
        <f>SUM(M5:M10)</f>
        <v>4596.8906799999995</v>
      </c>
      <c r="N4" s="41">
        <f>SUM(N5:N10)</f>
        <v>4596.88841</v>
      </c>
      <c r="O4" s="41">
        <f aca="true" t="shared" si="3" ref="O4:O14">IF(M4=0,0,N4*100/M4)</f>
        <v>99.99995061879522</v>
      </c>
      <c r="P4" s="41">
        <f aca="true" t="shared" si="4" ref="P4:P14">N4-M4</f>
        <v>-0.002269999999953143</v>
      </c>
      <c r="Q4" s="41">
        <f>SUM(Q5:Q10)</f>
        <v>5157.5</v>
      </c>
      <c r="R4" s="41">
        <f>SUM(R5:R10)</f>
        <v>3822.51408</v>
      </c>
      <c r="S4" s="41">
        <f aca="true" t="shared" si="5" ref="S4:S14">IF(Q4=0,0,R4*100/Q4)</f>
        <v>74.11563897237033</v>
      </c>
      <c r="T4" s="41">
        <f aca="true" t="shared" si="6" ref="T4:T14">R4-Q4</f>
        <v>-1334.98592</v>
      </c>
      <c r="U4" s="41">
        <f aca="true" t="shared" si="7" ref="U4:U14">I4+M4+Q4</f>
        <v>10922.98615</v>
      </c>
      <c r="V4" s="41">
        <f aca="true" t="shared" si="8" ref="V4:V14">J4+N4+R4</f>
        <v>9587.99796</v>
      </c>
      <c r="W4" s="41">
        <f aca="true" t="shared" si="9" ref="W4:W14">IF(U4=0,0,V4*100/U4)</f>
        <v>87.77817556785972</v>
      </c>
      <c r="X4" s="41">
        <f aca="true" t="shared" si="10" ref="X4:X14">V4-U4</f>
        <v>-1334.98819</v>
      </c>
      <c r="Y4" s="41">
        <f>SUM(Y5:Y10)</f>
        <v>8229.046</v>
      </c>
      <c r="Z4" s="41">
        <f>SUM(Z5:Z10)</f>
        <v>8065.04521</v>
      </c>
      <c r="AA4" s="41">
        <f aca="true" t="shared" si="11" ref="AA4:AA14">IF(Y4=0,0,Z4*100/Y4)</f>
        <v>98.0070497843857</v>
      </c>
      <c r="AB4" s="41">
        <f aca="true" t="shared" si="12" ref="AB4:AB14">Z4-Y4</f>
        <v>-164.00079000000005</v>
      </c>
      <c r="AC4" s="41">
        <f>SUM(AC5:AC10)</f>
        <v>11011.503</v>
      </c>
      <c r="AD4" s="41">
        <f>SUM(AD5:AD10)</f>
        <v>7080.586319999999</v>
      </c>
      <c r="AE4" s="41">
        <f aca="true" t="shared" si="13" ref="AE4:AE14">IF(AC4=0,0,AD4*100/AC4)</f>
        <v>64.30172447848399</v>
      </c>
      <c r="AF4" s="41">
        <f aca="true" t="shared" si="14" ref="AF4:AF14">AD4-AC4</f>
        <v>-3930.916680000001</v>
      </c>
      <c r="AG4" s="41">
        <f>SUM(AG5:AG10)</f>
        <v>17709.26695</v>
      </c>
      <c r="AH4" s="41">
        <f>SUM(AH5:AH10)</f>
        <v>15365.538540000001</v>
      </c>
      <c r="AI4" s="41">
        <f aca="true" t="shared" si="15" ref="AI4:AI14">IF(AG4=0,0,AH4*100/AG4)</f>
        <v>86.76552554875796</v>
      </c>
      <c r="AJ4" s="41">
        <f aca="true" t="shared" si="16" ref="AJ4:AJ14">AH4-AG4</f>
        <v>-2343.7284099999997</v>
      </c>
      <c r="AK4" s="41">
        <f aca="true" t="shared" si="17" ref="AK4:AK14">U4+Y4+AC4+AG4</f>
        <v>47872.8021</v>
      </c>
      <c r="AL4" s="41">
        <f aca="true" t="shared" si="18" ref="AL4:AL14">V4+Z4+AD4+AH4</f>
        <v>40099.16803</v>
      </c>
      <c r="AM4" s="41">
        <f aca="true" t="shared" si="19" ref="AM4:AM14">IF(AK4=0,0,AL4*100/AK4)</f>
        <v>83.76189876297214</v>
      </c>
      <c r="AN4" s="41">
        <f aca="true" t="shared" si="20" ref="AN4:AN14">AL4-AK4</f>
        <v>-7773.63407</v>
      </c>
      <c r="AO4" s="41">
        <f>SUM(AO5:AO10)</f>
        <v>22379.6833</v>
      </c>
      <c r="AP4" s="41">
        <f>SUM(AP5:AP10)</f>
        <v>22980.358500000002</v>
      </c>
      <c r="AQ4" s="41">
        <f aca="true" t="shared" si="21" ref="AQ4:AQ14">IF(AO4=0,0,AP4*100/AO4)</f>
        <v>102.68402010854193</v>
      </c>
      <c r="AR4" s="41">
        <f aca="true" t="shared" si="22" ref="AR4:AR14">AP4-AO4</f>
        <v>600.6752000000015</v>
      </c>
      <c r="AS4" s="41">
        <f>SUM(AS5:AS10)</f>
        <v>12040.61675</v>
      </c>
      <c r="AT4" s="41">
        <f>SUM(AT5:AT10)</f>
        <v>13200.611100000002</v>
      </c>
      <c r="AU4" s="41">
        <f aca="true" t="shared" si="23" ref="AU4:AU14">IF(AS4=0,0,AT4*100/AS4)</f>
        <v>109.63401106508935</v>
      </c>
      <c r="AV4" s="41">
        <f aca="true" t="shared" si="24" ref="AV4:AV14">AT4-AS4</f>
        <v>1159.9943500000027</v>
      </c>
      <c r="AW4" s="41">
        <f>SUM(AW5:AW10)</f>
        <v>56218.245670000004</v>
      </c>
      <c r="AX4" s="41">
        <f>SUM(AX5:AX10)</f>
        <v>14569.58605</v>
      </c>
      <c r="AY4" s="41">
        <f aca="true" t="shared" si="25" ref="AY4:AY14">IF(AW4=0,0,AX4*100/AW4)</f>
        <v>25.916116514064104</v>
      </c>
      <c r="AZ4" s="41">
        <f aca="true" t="shared" si="26" ref="AZ4:AZ14">AX4-AW4</f>
        <v>-41648.659620000006</v>
      </c>
      <c r="BA4" s="41">
        <f aca="true" t="shared" si="27" ref="BA4:BA9">AK4+AO4+AS4+AW4</f>
        <v>138511.34782000002</v>
      </c>
      <c r="BB4" s="41">
        <f aca="true" t="shared" si="28" ref="BB4:BB9">AL4+AP4+AT4+AX4</f>
        <v>90849.72368000001</v>
      </c>
      <c r="BC4" s="41">
        <f aca="true" t="shared" si="29" ref="BC4:BC14">IF(BA4=0,0,BB4*100/BA4)</f>
        <v>65.59009432069216</v>
      </c>
      <c r="BD4" s="41">
        <f aca="true" t="shared" si="30" ref="BD4:BD14">BB4-BA4</f>
        <v>-47661.624140000014</v>
      </c>
      <c r="BE4" s="41">
        <f>SUM(BE5:BE10)</f>
        <v>51993.7506</v>
      </c>
      <c r="BF4" s="41">
        <f>SUM(BF5:BF10)</f>
        <v>90533.60937</v>
      </c>
      <c r="BG4" s="41">
        <f aca="true" t="shared" si="31" ref="BG4:BG14">IF(BE4=0,0,BF4*100/BE4)</f>
        <v>174.12402130112923</v>
      </c>
      <c r="BH4" s="41">
        <f aca="true" t="shared" si="32" ref="BH4:BH14">BF4-BE4</f>
        <v>38539.858770000006</v>
      </c>
      <c r="BI4" s="41">
        <f>SUM(BI5:BI10)</f>
        <v>10507.5225</v>
      </c>
      <c r="BJ4" s="41">
        <f>SUM(BJ5:BJ10)</f>
        <v>9449.19754</v>
      </c>
      <c r="BK4" s="41">
        <f aca="true" t="shared" si="33" ref="BK4:BK14">IF(BI4=0,0,BJ4*100/BI4)</f>
        <v>89.927930584969</v>
      </c>
      <c r="BL4" s="41">
        <f aca="true" t="shared" si="34" ref="BL4:BL14">BJ4-BI4</f>
        <v>-1058.32496</v>
      </c>
      <c r="BM4" s="41">
        <f>SUM(BM5:BM10)</f>
        <v>18117.01674</v>
      </c>
      <c r="BN4" s="41">
        <f>SUM(BN5:BN10)</f>
        <v>16222.59432</v>
      </c>
      <c r="BO4" s="41">
        <f aca="true" t="shared" si="35" ref="BO4:BO14">IF(BM4=0,0,BN4*100/BM4)</f>
        <v>89.54340856893198</v>
      </c>
      <c r="BP4" s="41">
        <f aca="true" t="shared" si="36" ref="BP4:BP14">BN4-BM4</f>
        <v>-1894.422419999999</v>
      </c>
      <c r="BQ4" s="130"/>
      <c r="BR4" s="130"/>
    </row>
    <row r="5" spans="1:70" ht="19.5" customHeight="1" hidden="1">
      <c r="A5" s="196"/>
      <c r="B5" s="197"/>
      <c r="C5" s="198"/>
      <c r="D5" s="65" t="s">
        <v>23</v>
      </c>
      <c r="E5" s="18">
        <f t="shared" si="0"/>
        <v>0</v>
      </c>
      <c r="F5" s="18">
        <f t="shared" si="0"/>
        <v>0</v>
      </c>
      <c r="G5" s="18">
        <f>IF(E5=0,0,F5*100/E5)</f>
        <v>0</v>
      </c>
      <c r="H5" s="18">
        <f>F5-E5</f>
        <v>0</v>
      </c>
      <c r="I5" s="18">
        <f aca="true" t="shared" si="37" ref="I5:J10">I141+I205+I265</f>
        <v>0</v>
      </c>
      <c r="J5" s="18">
        <f t="shared" si="37"/>
        <v>0</v>
      </c>
      <c r="K5" s="18">
        <f t="shared" si="1"/>
        <v>0</v>
      </c>
      <c r="L5" s="18">
        <f t="shared" si="2"/>
        <v>0</v>
      </c>
      <c r="M5" s="18">
        <f aca="true" t="shared" si="38" ref="M5:N10">M141+M205+M265</f>
        <v>0</v>
      </c>
      <c r="N5" s="18">
        <f t="shared" si="38"/>
        <v>0</v>
      </c>
      <c r="O5" s="18">
        <f t="shared" si="3"/>
        <v>0</v>
      </c>
      <c r="P5" s="18">
        <f t="shared" si="4"/>
        <v>0</v>
      </c>
      <c r="Q5" s="18">
        <f aca="true" t="shared" si="39" ref="Q5:R10">Q141+Q205+Q265</f>
        <v>0</v>
      </c>
      <c r="R5" s="18">
        <f t="shared" si="39"/>
        <v>0</v>
      </c>
      <c r="S5" s="18">
        <f t="shared" si="5"/>
        <v>0</v>
      </c>
      <c r="T5" s="18">
        <f t="shared" si="6"/>
        <v>0</v>
      </c>
      <c r="U5" s="18">
        <f t="shared" si="7"/>
        <v>0</v>
      </c>
      <c r="V5" s="18">
        <f t="shared" si="8"/>
        <v>0</v>
      </c>
      <c r="W5" s="18">
        <f t="shared" si="9"/>
        <v>0</v>
      </c>
      <c r="X5" s="18">
        <f t="shared" si="10"/>
        <v>0</v>
      </c>
      <c r="Y5" s="18">
        <f aca="true" t="shared" si="40" ref="Y5:Z10">Y141+Y205+Y265</f>
        <v>0</v>
      </c>
      <c r="Z5" s="18">
        <f t="shared" si="40"/>
        <v>0</v>
      </c>
      <c r="AA5" s="18">
        <f t="shared" si="11"/>
        <v>0</v>
      </c>
      <c r="AB5" s="18">
        <f t="shared" si="12"/>
        <v>0</v>
      </c>
      <c r="AC5" s="18">
        <f aca="true" t="shared" si="41" ref="AC5:AD10">AC141+AC205+AC265</f>
        <v>0</v>
      </c>
      <c r="AD5" s="18">
        <f t="shared" si="41"/>
        <v>0</v>
      </c>
      <c r="AE5" s="18">
        <f t="shared" si="13"/>
        <v>0</v>
      </c>
      <c r="AF5" s="18">
        <f t="shared" si="14"/>
        <v>0</v>
      </c>
      <c r="AG5" s="18">
        <f aca="true" t="shared" si="42" ref="AG5:AH10">AG141+AG205+AG265</f>
        <v>0</v>
      </c>
      <c r="AH5" s="18">
        <f t="shared" si="42"/>
        <v>0</v>
      </c>
      <c r="AI5" s="18">
        <f t="shared" si="15"/>
        <v>0</v>
      </c>
      <c r="AJ5" s="18">
        <f t="shared" si="16"/>
        <v>0</v>
      </c>
      <c r="AK5" s="18">
        <f t="shared" si="17"/>
        <v>0</v>
      </c>
      <c r="AL5" s="18">
        <f t="shared" si="18"/>
        <v>0</v>
      </c>
      <c r="AM5" s="18">
        <f t="shared" si="19"/>
        <v>0</v>
      </c>
      <c r="AN5" s="18">
        <f t="shared" si="20"/>
        <v>0</v>
      </c>
      <c r="AO5" s="18">
        <f aca="true" t="shared" si="43" ref="AO5:AP10">AO141+AO205+AO265</f>
        <v>0</v>
      </c>
      <c r="AP5" s="18">
        <f t="shared" si="43"/>
        <v>0</v>
      </c>
      <c r="AQ5" s="18">
        <f t="shared" si="21"/>
        <v>0</v>
      </c>
      <c r="AR5" s="18">
        <f t="shared" si="22"/>
        <v>0</v>
      </c>
      <c r="AS5" s="18">
        <f aca="true" t="shared" si="44" ref="AS5:AT10">AS141+AS205+AS265</f>
        <v>0</v>
      </c>
      <c r="AT5" s="18">
        <f t="shared" si="44"/>
        <v>0</v>
      </c>
      <c r="AU5" s="18">
        <f t="shared" si="23"/>
        <v>0</v>
      </c>
      <c r="AV5" s="18">
        <f t="shared" si="24"/>
        <v>0</v>
      </c>
      <c r="AW5" s="18">
        <f aca="true" t="shared" si="45" ref="AW5:AX10">AW141+AW205+AW265</f>
        <v>0</v>
      </c>
      <c r="AX5" s="18">
        <f t="shared" si="45"/>
        <v>0</v>
      </c>
      <c r="AY5" s="18">
        <f t="shared" si="25"/>
        <v>0</v>
      </c>
      <c r="AZ5" s="18">
        <f t="shared" si="26"/>
        <v>0</v>
      </c>
      <c r="BA5" s="18">
        <f t="shared" si="27"/>
        <v>0</v>
      </c>
      <c r="BB5" s="18">
        <f t="shared" si="28"/>
        <v>0</v>
      </c>
      <c r="BC5" s="18">
        <f t="shared" si="29"/>
        <v>0</v>
      </c>
      <c r="BD5" s="18">
        <f t="shared" si="30"/>
        <v>0</v>
      </c>
      <c r="BE5" s="18">
        <f aca="true" t="shared" si="46" ref="BE5:BF10">BE141+BE205+BE265</f>
        <v>0</v>
      </c>
      <c r="BF5" s="18">
        <f t="shared" si="46"/>
        <v>0</v>
      </c>
      <c r="BG5" s="18">
        <f t="shared" si="31"/>
        <v>0</v>
      </c>
      <c r="BH5" s="18">
        <f t="shared" si="32"/>
        <v>0</v>
      </c>
      <c r="BI5" s="18">
        <f aca="true" t="shared" si="47" ref="BI5:BJ10">BI141+BI205+BI265</f>
        <v>0</v>
      </c>
      <c r="BJ5" s="18">
        <f t="shared" si="47"/>
        <v>0</v>
      </c>
      <c r="BK5" s="18">
        <f t="shared" si="33"/>
        <v>0</v>
      </c>
      <c r="BL5" s="18">
        <f t="shared" si="34"/>
        <v>0</v>
      </c>
      <c r="BM5" s="18">
        <f aca="true" t="shared" si="48" ref="BM5:BN10">BM141+BM205+BM265</f>
        <v>0</v>
      </c>
      <c r="BN5" s="18">
        <f t="shared" si="48"/>
        <v>0</v>
      </c>
      <c r="BO5" s="18">
        <f t="shared" si="35"/>
        <v>0</v>
      </c>
      <c r="BP5" s="18">
        <f t="shared" si="36"/>
        <v>0</v>
      </c>
      <c r="BQ5" s="131"/>
      <c r="BR5" s="131"/>
    </row>
    <row r="6" spans="1:70" ht="34.5" customHeight="1">
      <c r="A6" s="196"/>
      <c r="B6" s="197"/>
      <c r="C6" s="198"/>
      <c r="D6" s="65" t="s">
        <v>113</v>
      </c>
      <c r="E6" s="18">
        <f t="shared" si="0"/>
        <v>111198.1</v>
      </c>
      <c r="F6" s="18">
        <f t="shared" si="0"/>
        <v>111198.035</v>
      </c>
      <c r="G6" s="18">
        <f>IF(E6=0,0,F6*100/E6)</f>
        <v>99.99994154576382</v>
      </c>
      <c r="H6" s="18">
        <f>F6-E6</f>
        <v>-0.0650000000023283</v>
      </c>
      <c r="I6" s="18">
        <f t="shared" si="37"/>
        <v>0</v>
      </c>
      <c r="J6" s="18">
        <f t="shared" si="37"/>
        <v>0</v>
      </c>
      <c r="K6" s="18">
        <f t="shared" si="1"/>
        <v>0</v>
      </c>
      <c r="L6" s="18">
        <f t="shared" si="2"/>
        <v>0</v>
      </c>
      <c r="M6" s="18">
        <f t="shared" si="38"/>
        <v>0</v>
      </c>
      <c r="N6" s="18">
        <f t="shared" si="38"/>
        <v>0</v>
      </c>
      <c r="O6" s="18">
        <f t="shared" si="3"/>
        <v>0</v>
      </c>
      <c r="P6" s="18">
        <f t="shared" si="4"/>
        <v>0</v>
      </c>
      <c r="Q6" s="18">
        <f t="shared" si="39"/>
        <v>0</v>
      </c>
      <c r="R6" s="18">
        <f t="shared" si="39"/>
        <v>0</v>
      </c>
      <c r="S6" s="18">
        <f t="shared" si="5"/>
        <v>0</v>
      </c>
      <c r="T6" s="18">
        <f t="shared" si="6"/>
        <v>0</v>
      </c>
      <c r="U6" s="18">
        <f t="shared" si="7"/>
        <v>0</v>
      </c>
      <c r="V6" s="18">
        <f t="shared" si="8"/>
        <v>0</v>
      </c>
      <c r="W6" s="18">
        <f t="shared" si="9"/>
        <v>0</v>
      </c>
      <c r="X6" s="18">
        <f t="shared" si="10"/>
        <v>0</v>
      </c>
      <c r="Y6" s="18">
        <f t="shared" si="40"/>
        <v>3551.1</v>
      </c>
      <c r="Z6" s="18">
        <f t="shared" si="40"/>
        <v>3551.1</v>
      </c>
      <c r="AA6" s="18">
        <f t="shared" si="11"/>
        <v>100</v>
      </c>
      <c r="AB6" s="18">
        <f t="shared" si="12"/>
        <v>0</v>
      </c>
      <c r="AC6" s="18">
        <f t="shared" si="41"/>
        <v>0</v>
      </c>
      <c r="AD6" s="18">
        <f t="shared" si="41"/>
        <v>0</v>
      </c>
      <c r="AE6" s="18">
        <f t="shared" si="13"/>
        <v>0</v>
      </c>
      <c r="AF6" s="18">
        <f t="shared" si="14"/>
        <v>0</v>
      </c>
      <c r="AG6" s="18">
        <f t="shared" si="42"/>
        <v>7369.37135</v>
      </c>
      <c r="AH6" s="18">
        <f t="shared" si="42"/>
        <v>7369.37135</v>
      </c>
      <c r="AI6" s="18">
        <f t="shared" si="15"/>
        <v>100</v>
      </c>
      <c r="AJ6" s="18">
        <f t="shared" si="16"/>
        <v>0</v>
      </c>
      <c r="AK6" s="18">
        <f t="shared" si="17"/>
        <v>10920.47135</v>
      </c>
      <c r="AL6" s="18">
        <f t="shared" si="18"/>
        <v>10920.47135</v>
      </c>
      <c r="AM6" s="18">
        <f t="shared" si="19"/>
        <v>100</v>
      </c>
      <c r="AN6" s="18">
        <f t="shared" si="20"/>
        <v>0</v>
      </c>
      <c r="AO6" s="18">
        <f t="shared" si="43"/>
        <v>13643.84205</v>
      </c>
      <c r="AP6" s="18">
        <f t="shared" si="43"/>
        <v>13643.84205</v>
      </c>
      <c r="AQ6" s="18">
        <f t="shared" si="21"/>
        <v>100</v>
      </c>
      <c r="AR6" s="18">
        <f t="shared" si="22"/>
        <v>0</v>
      </c>
      <c r="AS6" s="18">
        <f t="shared" si="44"/>
        <v>3198.23675</v>
      </c>
      <c r="AT6" s="18">
        <f t="shared" si="44"/>
        <v>3198.23675</v>
      </c>
      <c r="AU6" s="18">
        <f t="shared" si="23"/>
        <v>100</v>
      </c>
      <c r="AV6" s="18">
        <f t="shared" si="24"/>
        <v>0</v>
      </c>
      <c r="AW6" s="18">
        <f t="shared" si="45"/>
        <v>42301.272300000004</v>
      </c>
      <c r="AX6" s="18">
        <f t="shared" si="45"/>
        <v>3548.4723</v>
      </c>
      <c r="AY6" s="18">
        <f t="shared" si="25"/>
        <v>8.388571092695004</v>
      </c>
      <c r="AZ6" s="18">
        <f t="shared" si="26"/>
        <v>-38752.8</v>
      </c>
      <c r="BA6" s="18">
        <f t="shared" si="27"/>
        <v>70063.82245</v>
      </c>
      <c r="BB6" s="18">
        <f t="shared" si="28"/>
        <v>31311.02245</v>
      </c>
      <c r="BC6" s="18">
        <f t="shared" si="29"/>
        <v>44.68928664624977</v>
      </c>
      <c r="BD6" s="18">
        <f t="shared" si="30"/>
        <v>-38752.8</v>
      </c>
      <c r="BE6" s="18">
        <f t="shared" si="46"/>
        <v>41134.27755</v>
      </c>
      <c r="BF6" s="18">
        <f t="shared" si="46"/>
        <v>79887.01255</v>
      </c>
      <c r="BG6" s="18">
        <f t="shared" si="31"/>
        <v>194.21032119233124</v>
      </c>
      <c r="BH6" s="18">
        <f t="shared" si="32"/>
        <v>38752.735</v>
      </c>
      <c r="BI6" s="18">
        <f t="shared" si="47"/>
        <v>0</v>
      </c>
      <c r="BJ6" s="18">
        <f t="shared" si="47"/>
        <v>0</v>
      </c>
      <c r="BK6" s="18">
        <f t="shared" si="33"/>
        <v>0</v>
      </c>
      <c r="BL6" s="18">
        <f t="shared" si="34"/>
        <v>0</v>
      </c>
      <c r="BM6" s="18">
        <f t="shared" si="48"/>
        <v>0</v>
      </c>
      <c r="BN6" s="18">
        <f t="shared" si="48"/>
        <v>0</v>
      </c>
      <c r="BO6" s="18">
        <f t="shared" si="35"/>
        <v>0</v>
      </c>
      <c r="BP6" s="18">
        <f t="shared" si="36"/>
        <v>0</v>
      </c>
      <c r="BQ6" s="131"/>
      <c r="BR6" s="131"/>
    </row>
    <row r="7" spans="1:70" ht="24.75" customHeight="1">
      <c r="A7" s="196"/>
      <c r="B7" s="197"/>
      <c r="C7" s="198"/>
      <c r="D7" s="65" t="s">
        <v>28</v>
      </c>
      <c r="E7" s="18">
        <f t="shared" si="0"/>
        <v>107931.53766</v>
      </c>
      <c r="F7" s="18">
        <f t="shared" si="0"/>
        <v>95857.08991000001</v>
      </c>
      <c r="G7" s="18">
        <f>IF(E7=0,0,F7*100/E7)</f>
        <v>88.81286414353119</v>
      </c>
      <c r="H7" s="18">
        <f>F7-E7</f>
        <v>-12074.447749999992</v>
      </c>
      <c r="I7" s="18">
        <f t="shared" si="37"/>
        <v>1168.59547</v>
      </c>
      <c r="J7" s="18">
        <f t="shared" si="37"/>
        <v>1168.59547</v>
      </c>
      <c r="K7" s="18">
        <f t="shared" si="1"/>
        <v>100</v>
      </c>
      <c r="L7" s="18">
        <f t="shared" si="2"/>
        <v>0</v>
      </c>
      <c r="M7" s="18">
        <f t="shared" si="38"/>
        <v>4596.8906799999995</v>
      </c>
      <c r="N7" s="18">
        <f t="shared" si="38"/>
        <v>4596.88841</v>
      </c>
      <c r="O7" s="18">
        <f t="shared" si="3"/>
        <v>99.99995061879522</v>
      </c>
      <c r="P7" s="18">
        <f t="shared" si="4"/>
        <v>-0.002269999999953143</v>
      </c>
      <c r="Q7" s="18">
        <f t="shared" si="39"/>
        <v>5157.5</v>
      </c>
      <c r="R7" s="18">
        <f t="shared" si="39"/>
        <v>3822.51408</v>
      </c>
      <c r="S7" s="18">
        <f t="shared" si="5"/>
        <v>74.11563897237033</v>
      </c>
      <c r="T7" s="18">
        <f t="shared" si="6"/>
        <v>-1334.98592</v>
      </c>
      <c r="U7" s="18">
        <f t="shared" si="7"/>
        <v>10922.98615</v>
      </c>
      <c r="V7" s="18">
        <f t="shared" si="8"/>
        <v>9587.99796</v>
      </c>
      <c r="W7" s="18">
        <f t="shared" si="9"/>
        <v>87.77817556785972</v>
      </c>
      <c r="X7" s="18">
        <f t="shared" si="10"/>
        <v>-1334.98819</v>
      </c>
      <c r="Y7" s="18">
        <f t="shared" si="40"/>
        <v>4677.946</v>
      </c>
      <c r="Z7" s="18">
        <f t="shared" si="40"/>
        <v>4513.94521</v>
      </c>
      <c r="AA7" s="18">
        <f t="shared" si="11"/>
        <v>96.49417094596646</v>
      </c>
      <c r="AB7" s="18">
        <f t="shared" si="12"/>
        <v>-164.00079000000005</v>
      </c>
      <c r="AC7" s="18">
        <f t="shared" si="41"/>
        <v>11011.503</v>
      </c>
      <c r="AD7" s="18">
        <f t="shared" si="41"/>
        <v>7080.586319999999</v>
      </c>
      <c r="AE7" s="18">
        <f t="shared" si="13"/>
        <v>64.30172447848399</v>
      </c>
      <c r="AF7" s="18">
        <f t="shared" si="14"/>
        <v>-3930.916680000001</v>
      </c>
      <c r="AG7" s="18">
        <f t="shared" si="42"/>
        <v>10339.8956</v>
      </c>
      <c r="AH7" s="18">
        <f t="shared" si="42"/>
        <v>7996.16719</v>
      </c>
      <c r="AI7" s="18">
        <f t="shared" si="15"/>
        <v>77.33315208714487</v>
      </c>
      <c r="AJ7" s="18">
        <f t="shared" si="16"/>
        <v>-2343.7284099999997</v>
      </c>
      <c r="AK7" s="18">
        <f t="shared" si="17"/>
        <v>36952.33075</v>
      </c>
      <c r="AL7" s="59">
        <f t="shared" si="18"/>
        <v>29178.69668</v>
      </c>
      <c r="AM7" s="18">
        <f t="shared" si="19"/>
        <v>78.96307509642</v>
      </c>
      <c r="AN7" s="18">
        <f t="shared" si="20"/>
        <v>-7773.63407</v>
      </c>
      <c r="AO7" s="18">
        <f t="shared" si="43"/>
        <v>8735.841250000001</v>
      </c>
      <c r="AP7" s="18">
        <f t="shared" si="43"/>
        <v>9336.516450000001</v>
      </c>
      <c r="AQ7" s="18">
        <f t="shared" si="21"/>
        <v>106.875985755808</v>
      </c>
      <c r="AR7" s="18">
        <f t="shared" si="22"/>
        <v>600.6751999999997</v>
      </c>
      <c r="AS7" s="18">
        <f t="shared" si="44"/>
        <v>8842.38</v>
      </c>
      <c r="AT7" s="18">
        <f t="shared" si="44"/>
        <v>10002.374350000002</v>
      </c>
      <c r="AU7" s="18">
        <f t="shared" si="23"/>
        <v>113.11857610733765</v>
      </c>
      <c r="AV7" s="18">
        <f t="shared" si="24"/>
        <v>1159.9943500000027</v>
      </c>
      <c r="AW7" s="18">
        <f t="shared" si="45"/>
        <v>13916.973370000002</v>
      </c>
      <c r="AX7" s="18">
        <f t="shared" si="45"/>
        <v>11021.11375</v>
      </c>
      <c r="AY7" s="18">
        <f t="shared" si="25"/>
        <v>79.19188646115803</v>
      </c>
      <c r="AZ7" s="18">
        <f t="shared" si="26"/>
        <v>-2895.859620000001</v>
      </c>
      <c r="BA7" s="18">
        <f t="shared" si="27"/>
        <v>68447.52537</v>
      </c>
      <c r="BB7" s="18">
        <f t="shared" si="28"/>
        <v>59538.701230000006</v>
      </c>
      <c r="BC7" s="18">
        <f t="shared" si="29"/>
        <v>86.9844467103194</v>
      </c>
      <c r="BD7" s="18">
        <f t="shared" si="30"/>
        <v>-8908.824139999997</v>
      </c>
      <c r="BE7" s="18">
        <f t="shared" si="46"/>
        <v>10859.47305</v>
      </c>
      <c r="BF7" s="18">
        <f t="shared" si="46"/>
        <v>10646.59682</v>
      </c>
      <c r="BG7" s="18">
        <f t="shared" si="31"/>
        <v>98.03971860310477</v>
      </c>
      <c r="BH7" s="18">
        <f t="shared" si="32"/>
        <v>-212.87622999999985</v>
      </c>
      <c r="BI7" s="18">
        <f t="shared" si="47"/>
        <v>10507.5225</v>
      </c>
      <c r="BJ7" s="18">
        <f t="shared" si="47"/>
        <v>9449.19754</v>
      </c>
      <c r="BK7" s="18">
        <f t="shared" si="33"/>
        <v>89.927930584969</v>
      </c>
      <c r="BL7" s="18">
        <f t="shared" si="34"/>
        <v>-1058.32496</v>
      </c>
      <c r="BM7" s="18">
        <f t="shared" si="48"/>
        <v>18117.01674</v>
      </c>
      <c r="BN7" s="18">
        <f t="shared" si="48"/>
        <v>16222.59432</v>
      </c>
      <c r="BO7" s="18">
        <f t="shared" si="35"/>
        <v>89.54340856893198</v>
      </c>
      <c r="BP7" s="18">
        <f t="shared" si="36"/>
        <v>-1894.422419999999</v>
      </c>
      <c r="BQ7" s="131"/>
      <c r="BR7" s="131"/>
    </row>
    <row r="8" spans="1:70" ht="51" customHeight="1" hidden="1">
      <c r="A8" s="196"/>
      <c r="B8" s="197"/>
      <c r="C8" s="198"/>
      <c r="D8" s="65" t="s">
        <v>114</v>
      </c>
      <c r="E8" s="18">
        <f aca="true" t="shared" si="49" ref="E8:E14">BA8+BE8+BI8+BM8</f>
        <v>0</v>
      </c>
      <c r="F8" s="18">
        <f aca="true" t="shared" si="50" ref="F8:F14">BB8+BF8+BJ8+BN8</f>
        <v>0</v>
      </c>
      <c r="G8" s="18">
        <f aca="true" t="shared" si="51" ref="G8:G14">IF(E8=0,0,F8*100/E8)</f>
        <v>0</v>
      </c>
      <c r="H8" s="18">
        <f aca="true" t="shared" si="52" ref="H8:H14">F8-E8</f>
        <v>0</v>
      </c>
      <c r="I8" s="18">
        <f t="shared" si="37"/>
        <v>0</v>
      </c>
      <c r="J8" s="18">
        <f t="shared" si="37"/>
        <v>0</v>
      </c>
      <c r="K8" s="18">
        <f t="shared" si="1"/>
        <v>0</v>
      </c>
      <c r="L8" s="18">
        <f t="shared" si="2"/>
        <v>0</v>
      </c>
      <c r="M8" s="18">
        <f t="shared" si="38"/>
        <v>0</v>
      </c>
      <c r="N8" s="18">
        <f t="shared" si="38"/>
        <v>0</v>
      </c>
      <c r="O8" s="18">
        <f t="shared" si="3"/>
        <v>0</v>
      </c>
      <c r="P8" s="18">
        <f t="shared" si="4"/>
        <v>0</v>
      </c>
      <c r="Q8" s="18">
        <f t="shared" si="39"/>
        <v>0</v>
      </c>
      <c r="R8" s="18">
        <f t="shared" si="39"/>
        <v>0</v>
      </c>
      <c r="S8" s="18">
        <f t="shared" si="5"/>
        <v>0</v>
      </c>
      <c r="T8" s="18">
        <f t="shared" si="6"/>
        <v>0</v>
      </c>
      <c r="U8" s="18">
        <f t="shared" si="7"/>
        <v>0</v>
      </c>
      <c r="V8" s="18">
        <f t="shared" si="8"/>
        <v>0</v>
      </c>
      <c r="W8" s="18">
        <f t="shared" si="9"/>
        <v>0</v>
      </c>
      <c r="X8" s="18">
        <f t="shared" si="10"/>
        <v>0</v>
      </c>
      <c r="Y8" s="18">
        <f t="shared" si="40"/>
        <v>0</v>
      </c>
      <c r="Z8" s="18">
        <f t="shared" si="40"/>
        <v>0</v>
      </c>
      <c r="AA8" s="18">
        <f t="shared" si="11"/>
        <v>0</v>
      </c>
      <c r="AB8" s="18">
        <f t="shared" si="12"/>
        <v>0</v>
      </c>
      <c r="AC8" s="18">
        <f t="shared" si="41"/>
        <v>0</v>
      </c>
      <c r="AD8" s="18">
        <f t="shared" si="41"/>
        <v>0</v>
      </c>
      <c r="AE8" s="18">
        <f t="shared" si="13"/>
        <v>0</v>
      </c>
      <c r="AF8" s="18">
        <f t="shared" si="14"/>
        <v>0</v>
      </c>
      <c r="AG8" s="18">
        <f t="shared" si="42"/>
        <v>0</v>
      </c>
      <c r="AH8" s="18">
        <f t="shared" si="42"/>
        <v>0</v>
      </c>
      <c r="AI8" s="18">
        <f t="shared" si="15"/>
        <v>0</v>
      </c>
      <c r="AJ8" s="18">
        <f t="shared" si="16"/>
        <v>0</v>
      </c>
      <c r="AK8" s="18">
        <f t="shared" si="17"/>
        <v>0</v>
      </c>
      <c r="AL8" s="18">
        <f t="shared" si="18"/>
        <v>0</v>
      </c>
      <c r="AM8" s="18">
        <f t="shared" si="19"/>
        <v>0</v>
      </c>
      <c r="AN8" s="18">
        <f t="shared" si="20"/>
        <v>0</v>
      </c>
      <c r="AO8" s="18">
        <f t="shared" si="43"/>
        <v>0</v>
      </c>
      <c r="AP8" s="18">
        <f t="shared" si="43"/>
        <v>0</v>
      </c>
      <c r="AQ8" s="18">
        <f t="shared" si="21"/>
        <v>0</v>
      </c>
      <c r="AR8" s="18">
        <f t="shared" si="22"/>
        <v>0</v>
      </c>
      <c r="AS8" s="18">
        <f t="shared" si="44"/>
        <v>0</v>
      </c>
      <c r="AT8" s="18">
        <f t="shared" si="44"/>
        <v>0</v>
      </c>
      <c r="AU8" s="18">
        <f t="shared" si="23"/>
        <v>0</v>
      </c>
      <c r="AV8" s="18">
        <f t="shared" si="24"/>
        <v>0</v>
      </c>
      <c r="AW8" s="18">
        <f t="shared" si="45"/>
        <v>0</v>
      </c>
      <c r="AX8" s="18">
        <f t="shared" si="45"/>
        <v>0</v>
      </c>
      <c r="AY8" s="18">
        <f t="shared" si="25"/>
        <v>0</v>
      </c>
      <c r="AZ8" s="18">
        <f t="shared" si="26"/>
        <v>0</v>
      </c>
      <c r="BA8" s="18">
        <f t="shared" si="27"/>
        <v>0</v>
      </c>
      <c r="BB8" s="18">
        <f t="shared" si="28"/>
        <v>0</v>
      </c>
      <c r="BC8" s="18">
        <f t="shared" si="29"/>
        <v>0</v>
      </c>
      <c r="BD8" s="18">
        <f t="shared" si="30"/>
        <v>0</v>
      </c>
      <c r="BE8" s="18">
        <f t="shared" si="46"/>
        <v>0</v>
      </c>
      <c r="BF8" s="18">
        <f t="shared" si="46"/>
        <v>0</v>
      </c>
      <c r="BG8" s="18">
        <f t="shared" si="31"/>
        <v>0</v>
      </c>
      <c r="BH8" s="18">
        <f t="shared" si="32"/>
        <v>0</v>
      </c>
      <c r="BI8" s="18">
        <f t="shared" si="47"/>
        <v>0</v>
      </c>
      <c r="BJ8" s="18">
        <f t="shared" si="47"/>
        <v>0</v>
      </c>
      <c r="BK8" s="18">
        <f t="shared" si="33"/>
        <v>0</v>
      </c>
      <c r="BL8" s="18">
        <f t="shared" si="34"/>
        <v>0</v>
      </c>
      <c r="BM8" s="18">
        <f t="shared" si="48"/>
        <v>0</v>
      </c>
      <c r="BN8" s="18">
        <f t="shared" si="48"/>
        <v>0</v>
      </c>
      <c r="BO8" s="18">
        <f t="shared" si="35"/>
        <v>0</v>
      </c>
      <c r="BP8" s="18">
        <f t="shared" si="36"/>
        <v>0</v>
      </c>
      <c r="BQ8" s="131"/>
      <c r="BR8" s="131"/>
    </row>
    <row r="9" spans="1:70" ht="19.5" customHeight="1" hidden="1">
      <c r="A9" s="196"/>
      <c r="B9" s="197"/>
      <c r="C9" s="198"/>
      <c r="D9" s="66" t="s">
        <v>29</v>
      </c>
      <c r="E9" s="18">
        <f t="shared" si="49"/>
        <v>0</v>
      </c>
      <c r="F9" s="18">
        <f t="shared" si="50"/>
        <v>0</v>
      </c>
      <c r="G9" s="18">
        <f t="shared" si="51"/>
        <v>0</v>
      </c>
      <c r="H9" s="18">
        <f t="shared" si="52"/>
        <v>0</v>
      </c>
      <c r="I9" s="18">
        <f t="shared" si="37"/>
        <v>0</v>
      </c>
      <c r="J9" s="18">
        <f t="shared" si="37"/>
        <v>0</v>
      </c>
      <c r="K9" s="18">
        <f t="shared" si="1"/>
        <v>0</v>
      </c>
      <c r="L9" s="18">
        <f t="shared" si="2"/>
        <v>0</v>
      </c>
      <c r="M9" s="18">
        <f t="shared" si="38"/>
        <v>0</v>
      </c>
      <c r="N9" s="18">
        <f t="shared" si="38"/>
        <v>0</v>
      </c>
      <c r="O9" s="18">
        <f t="shared" si="3"/>
        <v>0</v>
      </c>
      <c r="P9" s="18">
        <f t="shared" si="4"/>
        <v>0</v>
      </c>
      <c r="Q9" s="18">
        <f t="shared" si="39"/>
        <v>0</v>
      </c>
      <c r="R9" s="18">
        <f t="shared" si="39"/>
        <v>0</v>
      </c>
      <c r="S9" s="18">
        <f t="shared" si="5"/>
        <v>0</v>
      </c>
      <c r="T9" s="18">
        <f t="shared" si="6"/>
        <v>0</v>
      </c>
      <c r="U9" s="18">
        <f t="shared" si="7"/>
        <v>0</v>
      </c>
      <c r="V9" s="18">
        <f t="shared" si="8"/>
        <v>0</v>
      </c>
      <c r="W9" s="18">
        <f t="shared" si="9"/>
        <v>0</v>
      </c>
      <c r="X9" s="18">
        <f t="shared" si="10"/>
        <v>0</v>
      </c>
      <c r="Y9" s="18">
        <f t="shared" si="40"/>
        <v>0</v>
      </c>
      <c r="Z9" s="18">
        <f t="shared" si="40"/>
        <v>0</v>
      </c>
      <c r="AA9" s="18">
        <f t="shared" si="11"/>
        <v>0</v>
      </c>
      <c r="AB9" s="18">
        <f t="shared" si="12"/>
        <v>0</v>
      </c>
      <c r="AC9" s="18">
        <f t="shared" si="41"/>
        <v>0</v>
      </c>
      <c r="AD9" s="18">
        <f t="shared" si="41"/>
        <v>0</v>
      </c>
      <c r="AE9" s="18">
        <f t="shared" si="13"/>
        <v>0</v>
      </c>
      <c r="AF9" s="18">
        <f t="shared" si="14"/>
        <v>0</v>
      </c>
      <c r="AG9" s="18">
        <f t="shared" si="42"/>
        <v>0</v>
      </c>
      <c r="AH9" s="18">
        <f t="shared" si="42"/>
        <v>0</v>
      </c>
      <c r="AI9" s="18">
        <f t="shared" si="15"/>
        <v>0</v>
      </c>
      <c r="AJ9" s="18">
        <f t="shared" si="16"/>
        <v>0</v>
      </c>
      <c r="AK9" s="18">
        <f t="shared" si="17"/>
        <v>0</v>
      </c>
      <c r="AL9" s="18">
        <f t="shared" si="18"/>
        <v>0</v>
      </c>
      <c r="AM9" s="18">
        <f t="shared" si="19"/>
        <v>0</v>
      </c>
      <c r="AN9" s="18">
        <f t="shared" si="20"/>
        <v>0</v>
      </c>
      <c r="AO9" s="18">
        <f t="shared" si="43"/>
        <v>0</v>
      </c>
      <c r="AP9" s="18">
        <f t="shared" si="43"/>
        <v>0</v>
      </c>
      <c r="AQ9" s="18">
        <f t="shared" si="21"/>
        <v>0</v>
      </c>
      <c r="AR9" s="18">
        <f t="shared" si="22"/>
        <v>0</v>
      </c>
      <c r="AS9" s="18">
        <f t="shared" si="44"/>
        <v>0</v>
      </c>
      <c r="AT9" s="18">
        <f t="shared" si="44"/>
        <v>0</v>
      </c>
      <c r="AU9" s="18">
        <f t="shared" si="23"/>
        <v>0</v>
      </c>
      <c r="AV9" s="18">
        <f t="shared" si="24"/>
        <v>0</v>
      </c>
      <c r="AW9" s="18">
        <f t="shared" si="45"/>
        <v>0</v>
      </c>
      <c r="AX9" s="18">
        <f t="shared" si="45"/>
        <v>0</v>
      </c>
      <c r="AY9" s="18">
        <f t="shared" si="25"/>
        <v>0</v>
      </c>
      <c r="AZ9" s="18">
        <f t="shared" si="26"/>
        <v>0</v>
      </c>
      <c r="BA9" s="18">
        <f t="shared" si="27"/>
        <v>0</v>
      </c>
      <c r="BB9" s="18">
        <f t="shared" si="28"/>
        <v>0</v>
      </c>
      <c r="BC9" s="18">
        <f t="shared" si="29"/>
        <v>0</v>
      </c>
      <c r="BD9" s="18">
        <f t="shared" si="30"/>
        <v>0</v>
      </c>
      <c r="BE9" s="18">
        <f t="shared" si="46"/>
        <v>0</v>
      </c>
      <c r="BF9" s="18">
        <f t="shared" si="46"/>
        <v>0</v>
      </c>
      <c r="BG9" s="18">
        <f t="shared" si="31"/>
        <v>0</v>
      </c>
      <c r="BH9" s="18">
        <f t="shared" si="32"/>
        <v>0</v>
      </c>
      <c r="BI9" s="18">
        <f t="shared" si="47"/>
        <v>0</v>
      </c>
      <c r="BJ9" s="18">
        <f t="shared" si="47"/>
        <v>0</v>
      </c>
      <c r="BK9" s="18">
        <f t="shared" si="33"/>
        <v>0</v>
      </c>
      <c r="BL9" s="18">
        <f t="shared" si="34"/>
        <v>0</v>
      </c>
      <c r="BM9" s="18">
        <f t="shared" si="48"/>
        <v>0</v>
      </c>
      <c r="BN9" s="18">
        <f t="shared" si="48"/>
        <v>0</v>
      </c>
      <c r="BO9" s="18">
        <f t="shared" si="35"/>
        <v>0</v>
      </c>
      <c r="BP9" s="18">
        <f t="shared" si="36"/>
        <v>0</v>
      </c>
      <c r="BQ9" s="131"/>
      <c r="BR9" s="131"/>
    </row>
    <row r="10" spans="1:70" ht="19.5" customHeight="1" hidden="1">
      <c r="A10" s="196"/>
      <c r="B10" s="197"/>
      <c r="C10" s="198"/>
      <c r="D10" s="65" t="s">
        <v>24</v>
      </c>
      <c r="E10" s="18">
        <f t="shared" si="49"/>
        <v>0</v>
      </c>
      <c r="F10" s="18">
        <f t="shared" si="50"/>
        <v>0</v>
      </c>
      <c r="G10" s="18">
        <f t="shared" si="51"/>
        <v>0</v>
      </c>
      <c r="H10" s="18">
        <f t="shared" si="52"/>
        <v>0</v>
      </c>
      <c r="I10" s="18">
        <f t="shared" si="37"/>
        <v>0</v>
      </c>
      <c r="J10" s="18">
        <f t="shared" si="37"/>
        <v>0</v>
      </c>
      <c r="K10" s="18">
        <f t="shared" si="1"/>
        <v>0</v>
      </c>
      <c r="L10" s="18">
        <f t="shared" si="2"/>
        <v>0</v>
      </c>
      <c r="M10" s="18">
        <f t="shared" si="38"/>
        <v>0</v>
      </c>
      <c r="N10" s="18">
        <f t="shared" si="38"/>
        <v>0</v>
      </c>
      <c r="O10" s="18">
        <f t="shared" si="3"/>
        <v>0</v>
      </c>
      <c r="P10" s="18">
        <f t="shared" si="4"/>
        <v>0</v>
      </c>
      <c r="Q10" s="18">
        <f t="shared" si="39"/>
        <v>0</v>
      </c>
      <c r="R10" s="18">
        <f t="shared" si="39"/>
        <v>0</v>
      </c>
      <c r="S10" s="18">
        <f t="shared" si="5"/>
        <v>0</v>
      </c>
      <c r="T10" s="18">
        <f t="shared" si="6"/>
        <v>0</v>
      </c>
      <c r="U10" s="18">
        <f t="shared" si="7"/>
        <v>0</v>
      </c>
      <c r="V10" s="18">
        <f t="shared" si="8"/>
        <v>0</v>
      </c>
      <c r="W10" s="18">
        <f t="shared" si="9"/>
        <v>0</v>
      </c>
      <c r="X10" s="18">
        <f t="shared" si="10"/>
        <v>0</v>
      </c>
      <c r="Y10" s="18">
        <f t="shared" si="40"/>
        <v>0</v>
      </c>
      <c r="Z10" s="18">
        <f t="shared" si="40"/>
        <v>0</v>
      </c>
      <c r="AA10" s="18">
        <f t="shared" si="11"/>
        <v>0</v>
      </c>
      <c r="AB10" s="18">
        <f t="shared" si="12"/>
        <v>0</v>
      </c>
      <c r="AC10" s="18">
        <f t="shared" si="41"/>
        <v>0</v>
      </c>
      <c r="AD10" s="18">
        <f t="shared" si="41"/>
        <v>0</v>
      </c>
      <c r="AE10" s="18">
        <f t="shared" si="13"/>
        <v>0</v>
      </c>
      <c r="AF10" s="18">
        <f t="shared" si="14"/>
        <v>0</v>
      </c>
      <c r="AG10" s="18">
        <f t="shared" si="42"/>
        <v>0</v>
      </c>
      <c r="AH10" s="18">
        <f t="shared" si="42"/>
        <v>0</v>
      </c>
      <c r="AI10" s="18">
        <f t="shared" si="15"/>
        <v>0</v>
      </c>
      <c r="AJ10" s="18">
        <f t="shared" si="16"/>
        <v>0</v>
      </c>
      <c r="AK10" s="18">
        <f t="shared" si="17"/>
        <v>0</v>
      </c>
      <c r="AL10" s="18">
        <f t="shared" si="18"/>
        <v>0</v>
      </c>
      <c r="AM10" s="18">
        <f t="shared" si="19"/>
        <v>0</v>
      </c>
      <c r="AN10" s="18">
        <f t="shared" si="20"/>
        <v>0</v>
      </c>
      <c r="AO10" s="18">
        <f t="shared" si="43"/>
        <v>0</v>
      </c>
      <c r="AP10" s="18">
        <f t="shared" si="43"/>
        <v>0</v>
      </c>
      <c r="AQ10" s="18">
        <f t="shared" si="21"/>
        <v>0</v>
      </c>
      <c r="AR10" s="18">
        <f t="shared" si="22"/>
        <v>0</v>
      </c>
      <c r="AS10" s="18">
        <f t="shared" si="44"/>
        <v>0</v>
      </c>
      <c r="AT10" s="18">
        <f t="shared" si="44"/>
        <v>0</v>
      </c>
      <c r="AU10" s="18">
        <f t="shared" si="23"/>
        <v>0</v>
      </c>
      <c r="AV10" s="18">
        <f t="shared" si="24"/>
        <v>0</v>
      </c>
      <c r="AW10" s="18">
        <f t="shared" si="45"/>
        <v>0</v>
      </c>
      <c r="AX10" s="18">
        <f t="shared" si="45"/>
        <v>0</v>
      </c>
      <c r="AY10" s="18">
        <f t="shared" si="25"/>
        <v>0</v>
      </c>
      <c r="AZ10" s="18">
        <f t="shared" si="26"/>
        <v>0</v>
      </c>
      <c r="BA10" s="18">
        <f aca="true" t="shared" si="53" ref="BA10:BB14">AK10+AO10+AS10+AW10</f>
        <v>0</v>
      </c>
      <c r="BB10" s="18">
        <f t="shared" si="53"/>
        <v>0</v>
      </c>
      <c r="BC10" s="18">
        <f t="shared" si="29"/>
        <v>0</v>
      </c>
      <c r="BD10" s="18">
        <f t="shared" si="30"/>
        <v>0</v>
      </c>
      <c r="BE10" s="18">
        <f t="shared" si="46"/>
        <v>0</v>
      </c>
      <c r="BF10" s="18">
        <f t="shared" si="46"/>
        <v>0</v>
      </c>
      <c r="BG10" s="18">
        <f t="shared" si="31"/>
        <v>0</v>
      </c>
      <c r="BH10" s="18">
        <f t="shared" si="32"/>
        <v>0</v>
      </c>
      <c r="BI10" s="18">
        <f t="shared" si="47"/>
        <v>0</v>
      </c>
      <c r="BJ10" s="18">
        <f t="shared" si="47"/>
        <v>0</v>
      </c>
      <c r="BK10" s="18">
        <f t="shared" si="33"/>
        <v>0</v>
      </c>
      <c r="BL10" s="18">
        <f t="shared" si="34"/>
        <v>0</v>
      </c>
      <c r="BM10" s="18">
        <f t="shared" si="48"/>
        <v>0</v>
      </c>
      <c r="BN10" s="18">
        <f t="shared" si="48"/>
        <v>0</v>
      </c>
      <c r="BO10" s="18">
        <f t="shared" si="35"/>
        <v>0</v>
      </c>
      <c r="BP10" s="18">
        <f t="shared" si="36"/>
        <v>0</v>
      </c>
      <c r="BQ10" s="132"/>
      <c r="BR10" s="132"/>
    </row>
    <row r="11" spans="1:70" ht="33" customHeight="1">
      <c r="A11" s="196"/>
      <c r="B11" s="197"/>
      <c r="C11" s="198"/>
      <c r="D11" s="105" t="s">
        <v>119</v>
      </c>
      <c r="E11" s="18">
        <f t="shared" si="49"/>
        <v>126287.75376</v>
      </c>
      <c r="F11" s="18">
        <f t="shared" si="50"/>
        <v>120792.3106</v>
      </c>
      <c r="G11" s="18">
        <f t="shared" si="51"/>
        <v>95.64847501330678</v>
      </c>
      <c r="H11" s="18">
        <f t="shared" si="52"/>
        <v>-5495.44316000001</v>
      </c>
      <c r="I11" s="41">
        <f>SUM(I12:I14)</f>
        <v>198</v>
      </c>
      <c r="J11" s="41">
        <f>SUM(J12:J14)</f>
        <v>198</v>
      </c>
      <c r="K11" s="41">
        <f t="shared" si="1"/>
        <v>100</v>
      </c>
      <c r="L11" s="41">
        <f t="shared" si="2"/>
        <v>0</v>
      </c>
      <c r="M11" s="41">
        <f>SUM(M12:M14)</f>
        <v>421.4</v>
      </c>
      <c r="N11" s="41">
        <f>SUM(N12:N14)</f>
        <v>421.39773</v>
      </c>
      <c r="O11" s="41">
        <f t="shared" si="3"/>
        <v>99.9994613194115</v>
      </c>
      <c r="P11" s="41">
        <f t="shared" si="4"/>
        <v>-0.002269999999953143</v>
      </c>
      <c r="Q11" s="41">
        <f>SUM(Q12:Q14)</f>
        <v>960.5</v>
      </c>
      <c r="R11" s="41">
        <f>SUM(R12:R14)</f>
        <v>100</v>
      </c>
      <c r="S11" s="41">
        <f t="shared" si="5"/>
        <v>10.41124414367517</v>
      </c>
      <c r="T11" s="41">
        <f t="shared" si="6"/>
        <v>-860.5</v>
      </c>
      <c r="U11" s="41">
        <f t="shared" si="7"/>
        <v>1579.9</v>
      </c>
      <c r="V11" s="41">
        <f t="shared" si="8"/>
        <v>719.39773</v>
      </c>
      <c r="W11" s="41">
        <f t="shared" si="9"/>
        <v>45.53438382176087</v>
      </c>
      <c r="X11" s="41">
        <f t="shared" si="10"/>
        <v>-860.5022700000001</v>
      </c>
      <c r="Y11" s="41">
        <f>SUM(Y12:Y14)</f>
        <v>3666.046</v>
      </c>
      <c r="Z11" s="41">
        <f>SUM(Z12:Z14)</f>
        <v>4007.1</v>
      </c>
      <c r="AA11" s="41">
        <f t="shared" si="11"/>
        <v>109.30304747949154</v>
      </c>
      <c r="AB11" s="41">
        <f t="shared" si="12"/>
        <v>341.0540000000001</v>
      </c>
      <c r="AC11" s="41">
        <f>SUM(AC12:AC14)</f>
        <v>110.503</v>
      </c>
      <c r="AD11" s="41">
        <f>SUM(AD12:AD14)</f>
        <v>200</v>
      </c>
      <c r="AE11" s="41">
        <f t="shared" si="13"/>
        <v>180.99056134222602</v>
      </c>
      <c r="AF11" s="41">
        <f t="shared" si="14"/>
        <v>89.497</v>
      </c>
      <c r="AG11" s="41">
        <f>SUM(AG12:AG14)</f>
        <v>8901.266950000001</v>
      </c>
      <c r="AH11" s="41">
        <f>SUM(AH12:AH14)</f>
        <v>9327.50358</v>
      </c>
      <c r="AI11" s="41">
        <f t="shared" si="15"/>
        <v>104.78849395703158</v>
      </c>
      <c r="AJ11" s="41">
        <f t="shared" si="16"/>
        <v>426.2366299999994</v>
      </c>
      <c r="AK11" s="41">
        <f t="shared" si="17"/>
        <v>14257.715950000002</v>
      </c>
      <c r="AL11" s="41">
        <f t="shared" si="18"/>
        <v>14254.00131</v>
      </c>
      <c r="AM11" s="41">
        <f t="shared" si="19"/>
        <v>99.9739464580931</v>
      </c>
      <c r="AN11" s="41">
        <f t="shared" si="20"/>
        <v>-3.714640000001964</v>
      </c>
      <c r="AO11" s="41">
        <f>SUM(AO12:AO14)</f>
        <v>14169.8463</v>
      </c>
      <c r="AP11" s="41">
        <f>SUM(AP12:AP14)</f>
        <v>13835.31568</v>
      </c>
      <c r="AQ11" s="41">
        <f t="shared" si="21"/>
        <v>97.63913727137606</v>
      </c>
      <c r="AR11" s="41">
        <f t="shared" si="22"/>
        <v>-334.53061999999954</v>
      </c>
      <c r="AS11" s="41">
        <f>SUM(AS12:AS14)</f>
        <v>3645.88675</v>
      </c>
      <c r="AT11" s="41">
        <f>SUM(AT12:AT14)</f>
        <v>3305.6218</v>
      </c>
      <c r="AU11" s="41">
        <f t="shared" si="23"/>
        <v>90.66715525379388</v>
      </c>
      <c r="AV11" s="41">
        <f t="shared" si="24"/>
        <v>-340.2649500000002</v>
      </c>
      <c r="AW11" s="41">
        <f>SUM(AW12:AW14)</f>
        <v>44615.579000000005</v>
      </c>
      <c r="AX11" s="41">
        <f>SUM(AX12:AX14)</f>
        <v>6159.8060399999995</v>
      </c>
      <c r="AY11" s="41">
        <f t="shared" si="25"/>
        <v>13.806401660729312</v>
      </c>
      <c r="AZ11" s="41">
        <f t="shared" si="26"/>
        <v>-38455.77296</v>
      </c>
      <c r="BA11" s="41">
        <f t="shared" si="53"/>
        <v>76689.028</v>
      </c>
      <c r="BB11" s="41">
        <f t="shared" si="53"/>
        <v>37554.744829999996</v>
      </c>
      <c r="BC11" s="41">
        <f t="shared" si="29"/>
        <v>48.970166671039294</v>
      </c>
      <c r="BD11" s="41">
        <f t="shared" si="30"/>
        <v>-39134.28317000001</v>
      </c>
      <c r="BE11" s="41">
        <f>SUM(BE12:BE14)</f>
        <v>43493.7506</v>
      </c>
      <c r="BF11" s="41">
        <f>SUM(BF12:BF14)</f>
        <v>81959.11559</v>
      </c>
      <c r="BG11" s="41">
        <f t="shared" si="31"/>
        <v>188.43883192267168</v>
      </c>
      <c r="BH11" s="41">
        <f t="shared" si="32"/>
        <v>38465.36499</v>
      </c>
      <c r="BI11" s="41">
        <f>SUM(BI12:BI14)</f>
        <v>4225.691419999999</v>
      </c>
      <c r="BJ11" s="41">
        <f>SUM(BJ12:BJ14)</f>
        <v>237.4069</v>
      </c>
      <c r="BK11" s="41">
        <f t="shared" si="33"/>
        <v>5.618178811551745</v>
      </c>
      <c r="BL11" s="41">
        <f t="shared" si="34"/>
        <v>-3988.2845199999992</v>
      </c>
      <c r="BM11" s="41">
        <f>SUM(BM12:BM14)</f>
        <v>1879.28374</v>
      </c>
      <c r="BN11" s="41">
        <f>SUM(BN12:BN14)</f>
        <v>1041.0432799999999</v>
      </c>
      <c r="BO11" s="41">
        <f t="shared" si="35"/>
        <v>55.395747743765384</v>
      </c>
      <c r="BP11" s="41">
        <f t="shared" si="36"/>
        <v>-838.2404600000002</v>
      </c>
      <c r="BQ11" s="130"/>
      <c r="BR11" s="130"/>
    </row>
    <row r="12" spans="1:70" ht="33" customHeight="1">
      <c r="A12" s="196"/>
      <c r="B12" s="197"/>
      <c r="C12" s="198"/>
      <c r="D12" s="105" t="s">
        <v>28</v>
      </c>
      <c r="E12" s="18">
        <f t="shared" si="49"/>
        <v>5857.94542</v>
      </c>
      <c r="F12" s="18">
        <f t="shared" si="50"/>
        <v>3497</v>
      </c>
      <c r="G12" s="18">
        <f t="shared" si="51"/>
        <v>59.69669823246663</v>
      </c>
      <c r="H12" s="18">
        <f t="shared" si="52"/>
        <v>-2360.94542</v>
      </c>
      <c r="I12" s="18">
        <f>I44+I58+I101+I108+I115</f>
        <v>198</v>
      </c>
      <c r="J12" s="18">
        <f>J44+J58+J101+J108+J115</f>
        <v>198</v>
      </c>
      <c r="K12" s="18">
        <f t="shared" si="1"/>
        <v>100</v>
      </c>
      <c r="L12" s="18">
        <f t="shared" si="2"/>
        <v>0</v>
      </c>
      <c r="M12" s="18">
        <f>M44+M58+M101+M108+M115</f>
        <v>234.5</v>
      </c>
      <c r="N12" s="18">
        <f>N44+N58+N101+N108+N115</f>
        <v>234.49773</v>
      </c>
      <c r="O12" s="18">
        <f t="shared" si="3"/>
        <v>99.99903198294243</v>
      </c>
      <c r="P12" s="18">
        <f t="shared" si="4"/>
        <v>-0.0022700000000099863</v>
      </c>
      <c r="Q12" s="18">
        <f>Q44+Q58+Q101+Q108+Q115</f>
        <v>960.5</v>
      </c>
      <c r="R12" s="18">
        <f>R44+R58+R101+R108+R115</f>
        <v>100</v>
      </c>
      <c r="S12" s="18">
        <f t="shared" si="5"/>
        <v>10.41124414367517</v>
      </c>
      <c r="T12" s="18">
        <f t="shared" si="6"/>
        <v>-860.5</v>
      </c>
      <c r="U12" s="18">
        <f t="shared" si="7"/>
        <v>1393</v>
      </c>
      <c r="V12" s="18">
        <f t="shared" si="8"/>
        <v>532.49773</v>
      </c>
      <c r="W12" s="18">
        <f t="shared" si="9"/>
        <v>38.2266855707107</v>
      </c>
      <c r="X12" s="18">
        <f t="shared" si="10"/>
        <v>-860.50227</v>
      </c>
      <c r="Y12" s="18">
        <f>Y44+Y58+Y101+Y108+Y115</f>
        <v>114.946</v>
      </c>
      <c r="Z12" s="18">
        <f>Z44+Z58+Z101+Z108+Z115</f>
        <v>456</v>
      </c>
      <c r="AA12" s="18">
        <f t="shared" si="11"/>
        <v>396.7080194178136</v>
      </c>
      <c r="AB12" s="18">
        <f t="shared" si="12"/>
        <v>341.054</v>
      </c>
      <c r="AC12" s="18">
        <f>AC44+AC58+AC101+AC108+AC115</f>
        <v>110.503</v>
      </c>
      <c r="AD12" s="18">
        <f>AD44+AD58+AD101+AD108+AD115</f>
        <v>200</v>
      </c>
      <c r="AE12" s="18">
        <f t="shared" si="13"/>
        <v>180.99056134222602</v>
      </c>
      <c r="AF12" s="18">
        <f t="shared" si="14"/>
        <v>89.497</v>
      </c>
      <c r="AG12" s="18">
        <f>AG44+AG58+AG101+AG108+AG115</f>
        <v>425.937</v>
      </c>
      <c r="AH12" s="18">
        <f>AH44+AH58+AH101+AH108+AH115</f>
        <v>852.17363</v>
      </c>
      <c r="AI12" s="18">
        <f t="shared" si="15"/>
        <v>200.07034608404527</v>
      </c>
      <c r="AJ12" s="18">
        <f t="shared" si="16"/>
        <v>426.23663</v>
      </c>
      <c r="AK12" s="18">
        <f t="shared" si="17"/>
        <v>2044.386</v>
      </c>
      <c r="AL12" s="18">
        <f t="shared" si="18"/>
        <v>2040.67136</v>
      </c>
      <c r="AM12" s="18">
        <f t="shared" si="19"/>
        <v>99.818300457937</v>
      </c>
      <c r="AN12" s="18">
        <f t="shared" si="20"/>
        <v>-3.7146399999999176</v>
      </c>
      <c r="AO12" s="18">
        <f>AO44+AO58+AO101+AO108+AO115</f>
        <v>357.676</v>
      </c>
      <c r="AP12" s="18">
        <f>AP44+AP58+AP101+AP108+AP115</f>
        <v>23.14538</v>
      </c>
      <c r="AQ12" s="18">
        <f t="shared" si="21"/>
        <v>6.471046421901386</v>
      </c>
      <c r="AR12" s="18">
        <f t="shared" si="22"/>
        <v>-334.53062</v>
      </c>
      <c r="AS12" s="18">
        <f>AS44+AS58+AS101+AS108+AS115</f>
        <v>447.65000000000003</v>
      </c>
      <c r="AT12" s="18">
        <f>AT44+AT58+AT101+AT108+AT115</f>
        <v>107.38505</v>
      </c>
      <c r="AU12" s="18">
        <f t="shared" si="23"/>
        <v>23.988618340221155</v>
      </c>
      <c r="AV12" s="18">
        <f t="shared" si="24"/>
        <v>-340.26495</v>
      </c>
      <c r="AW12" s="18">
        <f>AW44+AW58+AW101+AW108+AW115</f>
        <v>87.845</v>
      </c>
      <c r="AX12" s="18">
        <f>AX44+AX58+AX101+AX108+AX115</f>
        <v>111.3027</v>
      </c>
      <c r="AY12" s="18">
        <f t="shared" si="25"/>
        <v>126.70351186749389</v>
      </c>
      <c r="AZ12" s="18">
        <f t="shared" si="26"/>
        <v>23.457700000000003</v>
      </c>
      <c r="BA12" s="18">
        <f t="shared" si="53"/>
        <v>2937.557</v>
      </c>
      <c r="BB12" s="18">
        <f t="shared" si="53"/>
        <v>2282.5044900000003</v>
      </c>
      <c r="BC12" s="18">
        <f t="shared" si="29"/>
        <v>77.7007727850047</v>
      </c>
      <c r="BD12" s="18">
        <f t="shared" si="30"/>
        <v>-655.0525099999995</v>
      </c>
      <c r="BE12" s="18">
        <f>BE44+BE58+BE101+BE108+BE115</f>
        <v>131.55</v>
      </c>
      <c r="BF12" s="18">
        <f>BF44+BF58+BF101+BF108+BF115</f>
        <v>180.78433</v>
      </c>
      <c r="BG12" s="18">
        <f t="shared" si="31"/>
        <v>137.4263245914101</v>
      </c>
      <c r="BH12" s="18">
        <f t="shared" si="32"/>
        <v>49.23433</v>
      </c>
      <c r="BI12" s="18">
        <f>BI44+BI58+BI101+BI108+BI115</f>
        <v>2186.0914199999997</v>
      </c>
      <c r="BJ12" s="18">
        <f>BJ44+BJ58+BJ101+BJ108+BJ115</f>
        <v>237.4069</v>
      </c>
      <c r="BK12" s="18">
        <f t="shared" si="33"/>
        <v>10.859879775750644</v>
      </c>
      <c r="BL12" s="18">
        <f t="shared" si="34"/>
        <v>-1948.6845199999998</v>
      </c>
      <c r="BM12" s="18">
        <f>BM44+BM58+BM101+BM108+BM115</f>
        <v>602.7470000000001</v>
      </c>
      <c r="BN12" s="18">
        <f>BN44+BN58+BN101+BN108+BN115</f>
        <v>796.30428</v>
      </c>
      <c r="BO12" s="18">
        <f t="shared" si="35"/>
        <v>132.11252482384813</v>
      </c>
      <c r="BP12" s="18">
        <f t="shared" si="36"/>
        <v>193.55727999999988</v>
      </c>
      <c r="BQ12" s="131"/>
      <c r="BR12" s="131"/>
    </row>
    <row r="13" spans="1:70" ht="33" customHeight="1">
      <c r="A13" s="196"/>
      <c r="B13" s="197"/>
      <c r="C13" s="198"/>
      <c r="D13" s="105" t="s">
        <v>77</v>
      </c>
      <c r="E13" s="18">
        <f t="shared" si="49"/>
        <v>9231.70834</v>
      </c>
      <c r="F13" s="18">
        <f t="shared" si="50"/>
        <v>6097.275599999999</v>
      </c>
      <c r="G13" s="18">
        <f t="shared" si="51"/>
        <v>66.04709957723816</v>
      </c>
      <c r="H13" s="18">
        <f t="shared" si="52"/>
        <v>-3134.43274</v>
      </c>
      <c r="I13" s="18">
        <f>I51+I94</f>
        <v>0</v>
      </c>
      <c r="J13" s="18">
        <f>J51+J94</f>
        <v>0</v>
      </c>
      <c r="K13" s="18">
        <f t="shared" si="1"/>
        <v>0</v>
      </c>
      <c r="L13" s="18">
        <f t="shared" si="2"/>
        <v>0</v>
      </c>
      <c r="M13" s="18">
        <f>M51+M94</f>
        <v>186.9</v>
      </c>
      <c r="N13" s="18">
        <f>N51+N94</f>
        <v>186.9</v>
      </c>
      <c r="O13" s="18">
        <f t="shared" si="3"/>
        <v>100</v>
      </c>
      <c r="P13" s="18">
        <f t="shared" si="4"/>
        <v>0</v>
      </c>
      <c r="Q13" s="18">
        <f>Q51+Q94</f>
        <v>0</v>
      </c>
      <c r="R13" s="18">
        <f>R51+R94</f>
        <v>0</v>
      </c>
      <c r="S13" s="18">
        <f t="shared" si="5"/>
        <v>0</v>
      </c>
      <c r="T13" s="18">
        <f t="shared" si="6"/>
        <v>0</v>
      </c>
      <c r="U13" s="18">
        <f t="shared" si="7"/>
        <v>186.9</v>
      </c>
      <c r="V13" s="18">
        <f t="shared" si="8"/>
        <v>186.9</v>
      </c>
      <c r="W13" s="18">
        <f t="shared" si="9"/>
        <v>100</v>
      </c>
      <c r="X13" s="18">
        <f t="shared" si="10"/>
        <v>0</v>
      </c>
      <c r="Y13" s="18">
        <f>Y51+Y94</f>
        <v>0</v>
      </c>
      <c r="Z13" s="18">
        <f>Z51+Z94</f>
        <v>0</v>
      </c>
      <c r="AA13" s="18">
        <f t="shared" si="11"/>
        <v>0</v>
      </c>
      <c r="AB13" s="18">
        <f t="shared" si="12"/>
        <v>0</v>
      </c>
      <c r="AC13" s="18">
        <f>AC51+AC94</f>
        <v>0</v>
      </c>
      <c r="AD13" s="18">
        <f>AD51+AD94</f>
        <v>0</v>
      </c>
      <c r="AE13" s="18">
        <f t="shared" si="13"/>
        <v>0</v>
      </c>
      <c r="AF13" s="18">
        <f t="shared" si="14"/>
        <v>0</v>
      </c>
      <c r="AG13" s="18">
        <f>AG51+AG94</f>
        <v>1105.9586</v>
      </c>
      <c r="AH13" s="18">
        <f>AH51+AH94</f>
        <v>1105.9586</v>
      </c>
      <c r="AI13" s="18">
        <f t="shared" si="15"/>
        <v>100</v>
      </c>
      <c r="AJ13" s="18">
        <f t="shared" si="16"/>
        <v>0</v>
      </c>
      <c r="AK13" s="18">
        <f t="shared" si="17"/>
        <v>1292.8586</v>
      </c>
      <c r="AL13" s="18">
        <f t="shared" si="18"/>
        <v>1292.8586</v>
      </c>
      <c r="AM13" s="18">
        <f t="shared" si="19"/>
        <v>100</v>
      </c>
      <c r="AN13" s="18">
        <f t="shared" si="20"/>
        <v>0</v>
      </c>
      <c r="AO13" s="18">
        <f>AO51+AO94</f>
        <v>168.32825</v>
      </c>
      <c r="AP13" s="18">
        <f>AP51+AP94</f>
        <v>168.32825</v>
      </c>
      <c r="AQ13" s="18">
        <f t="shared" si="21"/>
        <v>100</v>
      </c>
      <c r="AR13" s="18">
        <f t="shared" si="22"/>
        <v>0</v>
      </c>
      <c r="AS13" s="18">
        <f>AS51+AS94</f>
        <v>0</v>
      </c>
      <c r="AT13" s="18">
        <f>AT51+AT94</f>
        <v>0</v>
      </c>
      <c r="AU13" s="18">
        <f t="shared" si="23"/>
        <v>0</v>
      </c>
      <c r="AV13" s="18">
        <f t="shared" si="24"/>
        <v>0</v>
      </c>
      <c r="AW13" s="18">
        <f>AW51+AW94</f>
        <v>2226.4617</v>
      </c>
      <c r="AX13" s="18">
        <f>AX51+AX94</f>
        <v>2500.03104</v>
      </c>
      <c r="AY13" s="18">
        <f t="shared" si="25"/>
        <v>112.28717924947912</v>
      </c>
      <c r="AZ13" s="18">
        <f t="shared" si="26"/>
        <v>273.56934</v>
      </c>
      <c r="BA13" s="18">
        <f t="shared" si="53"/>
        <v>3687.64855</v>
      </c>
      <c r="BB13" s="18">
        <f t="shared" si="53"/>
        <v>3961.21789</v>
      </c>
      <c r="BC13" s="18">
        <f t="shared" si="29"/>
        <v>107.41853070569863</v>
      </c>
      <c r="BD13" s="18">
        <f t="shared" si="30"/>
        <v>273.56934</v>
      </c>
      <c r="BE13" s="18">
        <f>BE51+BE94</f>
        <v>2227.92305</v>
      </c>
      <c r="BF13" s="18">
        <f>BF51+BF94</f>
        <v>1891.31871</v>
      </c>
      <c r="BG13" s="18">
        <f t="shared" si="31"/>
        <v>84.89156346759823</v>
      </c>
      <c r="BH13" s="18">
        <f t="shared" si="32"/>
        <v>-336.60433999999987</v>
      </c>
      <c r="BI13" s="18">
        <f>BI51+BI94</f>
        <v>2039.6</v>
      </c>
      <c r="BJ13" s="18">
        <f>BJ51+BJ94</f>
        <v>0</v>
      </c>
      <c r="BK13" s="18">
        <f t="shared" si="33"/>
        <v>0</v>
      </c>
      <c r="BL13" s="18">
        <f t="shared" si="34"/>
        <v>-2039.6</v>
      </c>
      <c r="BM13" s="18">
        <f>BM51+BM94</f>
        <v>1276.53674</v>
      </c>
      <c r="BN13" s="18">
        <f>BN51+BN94</f>
        <v>244.739</v>
      </c>
      <c r="BO13" s="18">
        <f t="shared" si="35"/>
        <v>19.172107807880252</v>
      </c>
      <c r="BP13" s="18">
        <f t="shared" si="36"/>
        <v>-1031.79774</v>
      </c>
      <c r="BQ13" s="131"/>
      <c r="BR13" s="131"/>
    </row>
    <row r="14" spans="1:70" ht="33" customHeight="1">
      <c r="A14" s="199"/>
      <c r="B14" s="200"/>
      <c r="C14" s="201"/>
      <c r="D14" s="105" t="s">
        <v>78</v>
      </c>
      <c r="E14" s="18">
        <f t="shared" si="49"/>
        <v>111198.1</v>
      </c>
      <c r="F14" s="18">
        <f t="shared" si="50"/>
        <v>111198.035</v>
      </c>
      <c r="G14" s="18">
        <f t="shared" si="51"/>
        <v>99.99994154576382</v>
      </c>
      <c r="H14" s="18">
        <f t="shared" si="52"/>
        <v>-0.0650000000023283</v>
      </c>
      <c r="I14" s="18">
        <f>I142</f>
        <v>0</v>
      </c>
      <c r="J14" s="18">
        <f>J142</f>
        <v>0</v>
      </c>
      <c r="K14" s="18">
        <f t="shared" si="1"/>
        <v>0</v>
      </c>
      <c r="L14" s="18">
        <f t="shared" si="2"/>
        <v>0</v>
      </c>
      <c r="M14" s="18">
        <f>M142</f>
        <v>0</v>
      </c>
      <c r="N14" s="18">
        <f>N142</f>
        <v>0</v>
      </c>
      <c r="O14" s="18">
        <f t="shared" si="3"/>
        <v>0</v>
      </c>
      <c r="P14" s="18">
        <f t="shared" si="4"/>
        <v>0</v>
      </c>
      <c r="Q14" s="18">
        <f>Q142</f>
        <v>0</v>
      </c>
      <c r="R14" s="18">
        <f>R142</f>
        <v>0</v>
      </c>
      <c r="S14" s="18">
        <f t="shared" si="5"/>
        <v>0</v>
      </c>
      <c r="T14" s="18">
        <f t="shared" si="6"/>
        <v>0</v>
      </c>
      <c r="U14" s="18">
        <f t="shared" si="7"/>
        <v>0</v>
      </c>
      <c r="V14" s="18">
        <f t="shared" si="8"/>
        <v>0</v>
      </c>
      <c r="W14" s="18">
        <f t="shared" si="9"/>
        <v>0</v>
      </c>
      <c r="X14" s="18">
        <f t="shared" si="10"/>
        <v>0</v>
      </c>
      <c r="Y14" s="18">
        <f>Y142</f>
        <v>3551.1</v>
      </c>
      <c r="Z14" s="18">
        <f>Z142</f>
        <v>3551.1</v>
      </c>
      <c r="AA14" s="18">
        <f t="shared" si="11"/>
        <v>100</v>
      </c>
      <c r="AB14" s="18">
        <f t="shared" si="12"/>
        <v>0</v>
      </c>
      <c r="AC14" s="18">
        <f>AC142</f>
        <v>0</v>
      </c>
      <c r="AD14" s="18">
        <f>AD142</f>
        <v>0</v>
      </c>
      <c r="AE14" s="18">
        <f t="shared" si="13"/>
        <v>0</v>
      </c>
      <c r="AF14" s="18">
        <f t="shared" si="14"/>
        <v>0</v>
      </c>
      <c r="AG14" s="18">
        <f>AG142</f>
        <v>7369.37135</v>
      </c>
      <c r="AH14" s="18">
        <f>AH142</f>
        <v>7369.37135</v>
      </c>
      <c r="AI14" s="18">
        <f t="shared" si="15"/>
        <v>100</v>
      </c>
      <c r="AJ14" s="18">
        <f t="shared" si="16"/>
        <v>0</v>
      </c>
      <c r="AK14" s="18">
        <f t="shared" si="17"/>
        <v>10920.47135</v>
      </c>
      <c r="AL14" s="59">
        <f t="shared" si="18"/>
        <v>10920.47135</v>
      </c>
      <c r="AM14" s="18">
        <f t="shared" si="19"/>
        <v>100</v>
      </c>
      <c r="AN14" s="18">
        <f t="shared" si="20"/>
        <v>0</v>
      </c>
      <c r="AO14" s="18">
        <f>AO142</f>
        <v>13643.84205</v>
      </c>
      <c r="AP14" s="18">
        <f>AP142</f>
        <v>13643.84205</v>
      </c>
      <c r="AQ14" s="18">
        <f t="shared" si="21"/>
        <v>100</v>
      </c>
      <c r="AR14" s="18">
        <f t="shared" si="22"/>
        <v>0</v>
      </c>
      <c r="AS14" s="18">
        <f>AS142</f>
        <v>3198.23675</v>
      </c>
      <c r="AT14" s="18">
        <f>AT142</f>
        <v>3198.23675</v>
      </c>
      <c r="AU14" s="18">
        <f t="shared" si="23"/>
        <v>100</v>
      </c>
      <c r="AV14" s="18">
        <f t="shared" si="24"/>
        <v>0</v>
      </c>
      <c r="AW14" s="18">
        <f>AW142</f>
        <v>42301.272300000004</v>
      </c>
      <c r="AX14" s="18">
        <f>AX142</f>
        <v>3548.4723</v>
      </c>
      <c r="AY14" s="18">
        <f t="shared" si="25"/>
        <v>8.388571092695004</v>
      </c>
      <c r="AZ14" s="18">
        <f t="shared" si="26"/>
        <v>-38752.8</v>
      </c>
      <c r="BA14" s="18">
        <f t="shared" si="53"/>
        <v>70063.82245</v>
      </c>
      <c r="BB14" s="18">
        <f t="shared" si="53"/>
        <v>31311.02245</v>
      </c>
      <c r="BC14" s="18">
        <f t="shared" si="29"/>
        <v>44.68928664624977</v>
      </c>
      <c r="BD14" s="18">
        <f t="shared" si="30"/>
        <v>-38752.8</v>
      </c>
      <c r="BE14" s="18">
        <f>BE142</f>
        <v>41134.27755</v>
      </c>
      <c r="BF14" s="18">
        <f>BF142</f>
        <v>79887.01255</v>
      </c>
      <c r="BG14" s="18">
        <f t="shared" si="31"/>
        <v>194.21032119233124</v>
      </c>
      <c r="BH14" s="18">
        <f t="shared" si="32"/>
        <v>38752.735</v>
      </c>
      <c r="BI14" s="18">
        <f>BI142</f>
        <v>0</v>
      </c>
      <c r="BJ14" s="18">
        <f>BJ142</f>
        <v>0</v>
      </c>
      <c r="BK14" s="18">
        <f t="shared" si="33"/>
        <v>0</v>
      </c>
      <c r="BL14" s="18">
        <f t="shared" si="34"/>
        <v>0</v>
      </c>
      <c r="BM14" s="18">
        <f>BM142</f>
        <v>0</v>
      </c>
      <c r="BN14" s="18">
        <f>BN142</f>
        <v>0</v>
      </c>
      <c r="BO14" s="18">
        <f t="shared" si="35"/>
        <v>0</v>
      </c>
      <c r="BP14" s="18">
        <f t="shared" si="36"/>
        <v>0</v>
      </c>
      <c r="BQ14" s="132"/>
      <c r="BR14" s="132"/>
    </row>
    <row r="15" spans="1:70" ht="24" customHeight="1">
      <c r="A15" s="169" t="s">
        <v>53</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1"/>
      <c r="BQ15" s="64"/>
      <c r="BR15" s="64"/>
    </row>
    <row r="16" spans="1:70" ht="28.5" customHeight="1">
      <c r="A16" s="136" t="s">
        <v>120</v>
      </c>
      <c r="B16" s="137"/>
      <c r="C16" s="138"/>
      <c r="D16" s="65" t="s">
        <v>112</v>
      </c>
      <c r="E16" s="41">
        <f aca="true" t="shared" si="54" ref="E16:E36">BA16+BE16+BI16+BM16</f>
        <v>89069.18553999999</v>
      </c>
      <c r="F16" s="41">
        <f aca="true" t="shared" si="55" ref="F16:F36">BB16+BF16+BJ16+BN16</f>
        <v>85264.039</v>
      </c>
      <c r="G16" s="41">
        <f aca="true" t="shared" si="56" ref="G16:G36">IF(E16=0,0,F16*100/E16)</f>
        <v>95.72787545217741</v>
      </c>
      <c r="H16" s="41">
        <f aca="true" t="shared" si="57" ref="H16:H36">F16-E16</f>
        <v>-3805.146539999987</v>
      </c>
      <c r="I16" s="41">
        <f>SUM(I17:I22)</f>
        <v>198</v>
      </c>
      <c r="J16" s="41">
        <f>SUM(J17:J22)</f>
        <v>198</v>
      </c>
      <c r="K16" s="41">
        <f aca="true" t="shared" si="58" ref="K16:K36">IF(I16=0,0,J16*100/I16)</f>
        <v>100</v>
      </c>
      <c r="L16" s="41">
        <f aca="true" t="shared" si="59" ref="L16:L36">J16-I16</f>
        <v>0</v>
      </c>
      <c r="M16" s="41">
        <f>SUM(M17:M22)</f>
        <v>186.9</v>
      </c>
      <c r="N16" s="41">
        <f>SUM(N17:N22)</f>
        <v>186.9</v>
      </c>
      <c r="O16" s="41">
        <f aca="true" t="shared" si="60" ref="O16:O36">IF(M16=0,0,N16*100/M16)</f>
        <v>100</v>
      </c>
      <c r="P16" s="41">
        <f aca="true" t="shared" si="61" ref="P16:P36">N16-M16</f>
        <v>0</v>
      </c>
      <c r="Q16" s="41">
        <f>SUM(Q17:Q22)</f>
        <v>556</v>
      </c>
      <c r="R16" s="41">
        <f>SUM(R17:R22)</f>
        <v>100</v>
      </c>
      <c r="S16" s="41">
        <f aca="true" t="shared" si="62" ref="S16:S36">IF(Q16=0,0,R16*100/Q16)</f>
        <v>17.985611510791365</v>
      </c>
      <c r="T16" s="41">
        <f aca="true" t="shared" si="63" ref="T16:T36">R16-Q16</f>
        <v>-456</v>
      </c>
      <c r="U16" s="41">
        <f aca="true" t="shared" si="64" ref="U16:U36">I16+M16+Q16</f>
        <v>940.9</v>
      </c>
      <c r="V16" s="41">
        <f aca="true" t="shared" si="65" ref="V16:V36">J16+N16+R16</f>
        <v>484.9</v>
      </c>
      <c r="W16" s="41">
        <f aca="true" t="shared" si="66" ref="W16:W36">IF(U16=0,0,V16*100/U16)</f>
        <v>51.53576363056648</v>
      </c>
      <c r="X16" s="41">
        <f aca="true" t="shared" si="67" ref="X16:X36">V16-U16</f>
        <v>-456</v>
      </c>
      <c r="Y16" s="41">
        <f>SUM(Y17:Y22)</f>
        <v>3551.1</v>
      </c>
      <c r="Z16" s="41">
        <f>SUM(Z17:Z22)</f>
        <v>4007.1</v>
      </c>
      <c r="AA16" s="41">
        <f aca="true" t="shared" si="68" ref="AA16:AA36">IF(Y16=0,0,Z16*100/Y16)</f>
        <v>112.84109149277688</v>
      </c>
      <c r="AB16" s="41">
        <f aca="true" t="shared" si="69" ref="AB16:AB36">Z16-Y16</f>
        <v>456</v>
      </c>
      <c r="AC16" s="41">
        <f>SUM(AC17:AC22)</f>
        <v>0</v>
      </c>
      <c r="AD16" s="41">
        <f>SUM(AD17:AD22)</f>
        <v>200</v>
      </c>
      <c r="AE16" s="41">
        <f aca="true" t="shared" si="70" ref="AE16:AE36">IF(AC16=0,0,AD16*100/AC16)</f>
        <v>0</v>
      </c>
      <c r="AF16" s="41">
        <f aca="true" t="shared" si="71" ref="AF16:AF36">AD16-AC16</f>
        <v>200</v>
      </c>
      <c r="AG16" s="41">
        <f>SUM(AG17:AG22)</f>
        <v>200</v>
      </c>
      <c r="AH16" s="41">
        <f>SUM(AH17:AH22)</f>
        <v>0</v>
      </c>
      <c r="AI16" s="41">
        <f aca="true" t="shared" si="72" ref="AI16:AI36">IF(AG16=0,0,AH16*100/AG16)</f>
        <v>0</v>
      </c>
      <c r="AJ16" s="41">
        <f aca="true" t="shared" si="73" ref="AJ16:AJ36">AH16-AG16</f>
        <v>-200</v>
      </c>
      <c r="AK16" s="41">
        <f aca="true" t="shared" si="74" ref="AK16:AK36">U16+Y16+AC16+AG16</f>
        <v>4692</v>
      </c>
      <c r="AL16" s="41">
        <f aca="true" t="shared" si="75" ref="AL16:AL36">V16+Z16+AD16+AH16</f>
        <v>4692</v>
      </c>
      <c r="AM16" s="41">
        <f aca="true" t="shared" si="76" ref="AM16:AM36">IF(AK16=0,0,AL16*100/AK16)</f>
        <v>100</v>
      </c>
      <c r="AN16" s="41">
        <f aca="true" t="shared" si="77" ref="AN16:AN36">AL16-AK16</f>
        <v>0</v>
      </c>
      <c r="AO16" s="41">
        <f>SUM(AO17:AO22)</f>
        <v>0</v>
      </c>
      <c r="AP16" s="41">
        <f>SUM(AP17:AP22)</f>
        <v>0</v>
      </c>
      <c r="AQ16" s="41">
        <f aca="true" t="shared" si="78" ref="AQ16:AQ36">IF(AO16=0,0,AP16*100/AO16)</f>
        <v>0</v>
      </c>
      <c r="AR16" s="41">
        <f aca="true" t="shared" si="79" ref="AR16:AR36">AP16-AO16</f>
        <v>0</v>
      </c>
      <c r="AS16" s="41">
        <f>SUM(AS17:AS22)</f>
        <v>0</v>
      </c>
      <c r="AT16" s="41">
        <f>SUM(AT17:AT22)</f>
        <v>0</v>
      </c>
      <c r="AU16" s="41">
        <f aca="true" t="shared" si="80" ref="AU16:AU36">IF(AS16=0,0,AT16*100/AS16)</f>
        <v>0</v>
      </c>
      <c r="AV16" s="41">
        <f aca="true" t="shared" si="81" ref="AV16:AV36">AT16-AS16</f>
        <v>0</v>
      </c>
      <c r="AW16" s="41">
        <f>SUM(AW17:AW22)</f>
        <v>40792.5</v>
      </c>
      <c r="AX16" s="41">
        <f>SUM(AX17:AX22)</f>
        <v>2313.26934</v>
      </c>
      <c r="AY16" s="41">
        <f aca="true" t="shared" si="82" ref="AY16:AY36">IF(AW16=0,0,AX16*100/AW16)</f>
        <v>5.670820224305938</v>
      </c>
      <c r="AZ16" s="41">
        <f aca="true" t="shared" si="83" ref="AZ16:AZ36">AX16-AW16</f>
        <v>-38479.23066</v>
      </c>
      <c r="BA16" s="41">
        <f aca="true" t="shared" si="84" ref="BA16:BA29">AK16+AO16+AS16+AW16</f>
        <v>45484.5</v>
      </c>
      <c r="BB16" s="41">
        <f aca="true" t="shared" si="85" ref="BB16:BB29">AL16+AP16+AT16+AX16</f>
        <v>7005.26934</v>
      </c>
      <c r="BC16" s="41">
        <f aca="true" t="shared" si="86" ref="BC16:BC36">IF(BA16=0,0,BB16*100/BA16)</f>
        <v>15.401442997064935</v>
      </c>
      <c r="BD16" s="41">
        <f aca="true" t="shared" si="87" ref="BD16:BD36">BB16-BA16</f>
        <v>-38479.23066</v>
      </c>
      <c r="BE16" s="41">
        <f>SUM(BE17:BE22)</f>
        <v>39597.899999999994</v>
      </c>
      <c r="BF16" s="41">
        <f>SUM(BF17:BF22)</f>
        <v>78014.03066</v>
      </c>
      <c r="BG16" s="41">
        <f aca="true" t="shared" si="88" ref="BG16:BG36">IF(BE16=0,0,BF16*100/BE16)</f>
        <v>197.01557572497535</v>
      </c>
      <c r="BH16" s="41">
        <f aca="true" t="shared" si="89" ref="BH16:BH36">BF16-BE16</f>
        <v>38416.13066000001</v>
      </c>
      <c r="BI16" s="41">
        <f>SUM(BI17:BI22)</f>
        <v>2222.4488</v>
      </c>
      <c r="BJ16" s="41">
        <f>SUM(BJ17:BJ22)</f>
        <v>0</v>
      </c>
      <c r="BK16" s="41">
        <f aca="true" t="shared" si="90" ref="BK16:BK36">IF(BI16=0,0,BJ16*100/BI16)</f>
        <v>0</v>
      </c>
      <c r="BL16" s="41">
        <f aca="true" t="shared" si="91" ref="BL16:BL36">BJ16-BI16</f>
        <v>-2222.4488</v>
      </c>
      <c r="BM16" s="41">
        <f>SUM(BM17:BM22)</f>
        <v>1764.33674</v>
      </c>
      <c r="BN16" s="41">
        <f>SUM(BN17:BN22)</f>
        <v>244.739</v>
      </c>
      <c r="BO16" s="41">
        <f aca="true" t="shared" si="92" ref="BO16:BO36">IF(BM16=0,0,BN16*100/BM16)</f>
        <v>13.87144497144009</v>
      </c>
      <c r="BP16" s="41">
        <f aca="true" t="shared" si="93" ref="BP16:BP36">BN16-BM16</f>
        <v>-1519.59774</v>
      </c>
      <c r="BQ16" s="130"/>
      <c r="BR16" s="130"/>
    </row>
    <row r="17" spans="1:70" ht="19.5" customHeight="1" hidden="1">
      <c r="A17" s="139"/>
      <c r="B17" s="140"/>
      <c r="C17" s="141"/>
      <c r="D17" s="65" t="s">
        <v>23</v>
      </c>
      <c r="E17" s="18">
        <f t="shared" si="54"/>
        <v>0</v>
      </c>
      <c r="F17" s="18">
        <f t="shared" si="55"/>
        <v>0</v>
      </c>
      <c r="G17" s="18">
        <f t="shared" si="56"/>
        <v>0</v>
      </c>
      <c r="H17" s="18">
        <f t="shared" si="57"/>
        <v>0</v>
      </c>
      <c r="I17" s="18">
        <f>I134</f>
        <v>0</v>
      </c>
      <c r="J17" s="18">
        <f>J134</f>
        <v>0</v>
      </c>
      <c r="K17" s="18">
        <f t="shared" si="58"/>
        <v>0</v>
      </c>
      <c r="L17" s="18">
        <f t="shared" si="59"/>
        <v>0</v>
      </c>
      <c r="M17" s="18">
        <f aca="true" t="shared" si="94" ref="M17:N22">M134</f>
        <v>0</v>
      </c>
      <c r="N17" s="18">
        <f t="shared" si="94"/>
        <v>0</v>
      </c>
      <c r="O17" s="18">
        <f t="shared" si="60"/>
        <v>0</v>
      </c>
      <c r="P17" s="18">
        <f t="shared" si="61"/>
        <v>0</v>
      </c>
      <c r="Q17" s="18">
        <f aca="true" t="shared" si="95" ref="Q17:R22">Q134</f>
        <v>0</v>
      </c>
      <c r="R17" s="18">
        <f t="shared" si="95"/>
        <v>0</v>
      </c>
      <c r="S17" s="18">
        <f t="shared" si="62"/>
        <v>0</v>
      </c>
      <c r="T17" s="18">
        <f t="shared" si="63"/>
        <v>0</v>
      </c>
      <c r="U17" s="18">
        <f t="shared" si="64"/>
        <v>0</v>
      </c>
      <c r="V17" s="18">
        <f t="shared" si="65"/>
        <v>0</v>
      </c>
      <c r="W17" s="18">
        <f t="shared" si="66"/>
        <v>0</v>
      </c>
      <c r="X17" s="18">
        <f t="shared" si="67"/>
        <v>0</v>
      </c>
      <c r="Y17" s="18">
        <f aca="true" t="shared" si="96" ref="Y17:Z22">Y134</f>
        <v>0</v>
      </c>
      <c r="Z17" s="18">
        <f t="shared" si="96"/>
        <v>0</v>
      </c>
      <c r="AA17" s="18">
        <f t="shared" si="68"/>
        <v>0</v>
      </c>
      <c r="AB17" s="18">
        <f t="shared" si="69"/>
        <v>0</v>
      </c>
      <c r="AC17" s="18">
        <f aca="true" t="shared" si="97" ref="AC17:AD22">AC134</f>
        <v>0</v>
      </c>
      <c r="AD17" s="18">
        <f t="shared" si="97"/>
        <v>0</v>
      </c>
      <c r="AE17" s="18">
        <f t="shared" si="70"/>
        <v>0</v>
      </c>
      <c r="AF17" s="18">
        <f t="shared" si="71"/>
        <v>0</v>
      </c>
      <c r="AG17" s="18">
        <f aca="true" t="shared" si="98" ref="AG17:AH22">AG134</f>
        <v>0</v>
      </c>
      <c r="AH17" s="18">
        <f t="shared" si="98"/>
        <v>0</v>
      </c>
      <c r="AI17" s="18">
        <f t="shared" si="72"/>
        <v>0</v>
      </c>
      <c r="AJ17" s="18">
        <f t="shared" si="73"/>
        <v>0</v>
      </c>
      <c r="AK17" s="18">
        <f t="shared" si="74"/>
        <v>0</v>
      </c>
      <c r="AL17" s="18">
        <f t="shared" si="75"/>
        <v>0</v>
      </c>
      <c r="AM17" s="18">
        <f t="shared" si="76"/>
        <v>0</v>
      </c>
      <c r="AN17" s="18">
        <f t="shared" si="77"/>
        <v>0</v>
      </c>
      <c r="AO17" s="18">
        <f aca="true" t="shared" si="99" ref="AO17:AP22">AO134</f>
        <v>0</v>
      </c>
      <c r="AP17" s="18">
        <f t="shared" si="99"/>
        <v>0</v>
      </c>
      <c r="AQ17" s="18">
        <f t="shared" si="78"/>
        <v>0</v>
      </c>
      <c r="AR17" s="18">
        <f t="shared" si="79"/>
        <v>0</v>
      </c>
      <c r="AS17" s="18">
        <f aca="true" t="shared" si="100" ref="AS17:AT22">AS134</f>
        <v>0</v>
      </c>
      <c r="AT17" s="18">
        <f t="shared" si="100"/>
        <v>0</v>
      </c>
      <c r="AU17" s="18">
        <f t="shared" si="80"/>
        <v>0</v>
      </c>
      <c r="AV17" s="18">
        <f t="shared" si="81"/>
        <v>0</v>
      </c>
      <c r="AW17" s="18">
        <f aca="true" t="shared" si="101" ref="AW17:AX22">AW134</f>
        <v>0</v>
      </c>
      <c r="AX17" s="18">
        <f t="shared" si="101"/>
        <v>0</v>
      </c>
      <c r="AY17" s="18">
        <f t="shared" si="82"/>
        <v>0</v>
      </c>
      <c r="AZ17" s="18">
        <f t="shared" si="83"/>
        <v>0</v>
      </c>
      <c r="BA17" s="18">
        <f t="shared" si="84"/>
        <v>0</v>
      </c>
      <c r="BB17" s="18">
        <f t="shared" si="85"/>
        <v>0</v>
      </c>
      <c r="BC17" s="18">
        <f t="shared" si="86"/>
        <v>0</v>
      </c>
      <c r="BD17" s="18">
        <f t="shared" si="87"/>
        <v>0</v>
      </c>
      <c r="BE17" s="18">
        <f aca="true" t="shared" si="102" ref="BE17:BF22">BE134</f>
        <v>0</v>
      </c>
      <c r="BF17" s="18">
        <f t="shared" si="102"/>
        <v>0</v>
      </c>
      <c r="BG17" s="18">
        <f t="shared" si="88"/>
        <v>0</v>
      </c>
      <c r="BH17" s="18">
        <f t="shared" si="89"/>
        <v>0</v>
      </c>
      <c r="BI17" s="18">
        <f aca="true" t="shared" si="103" ref="BI17:BJ22">BI134</f>
        <v>0</v>
      </c>
      <c r="BJ17" s="18">
        <f t="shared" si="103"/>
        <v>0</v>
      </c>
      <c r="BK17" s="18">
        <f t="shared" si="90"/>
        <v>0</v>
      </c>
      <c r="BL17" s="18">
        <f t="shared" si="91"/>
        <v>0</v>
      </c>
      <c r="BM17" s="18">
        <f aca="true" t="shared" si="104" ref="BM17:BN22">BM134</f>
        <v>0</v>
      </c>
      <c r="BN17" s="18">
        <f t="shared" si="104"/>
        <v>0</v>
      </c>
      <c r="BO17" s="18">
        <f t="shared" si="92"/>
        <v>0</v>
      </c>
      <c r="BP17" s="18">
        <f t="shared" si="93"/>
        <v>0</v>
      </c>
      <c r="BQ17" s="131"/>
      <c r="BR17" s="131"/>
    </row>
    <row r="18" spans="1:70" ht="38.25" customHeight="1">
      <c r="A18" s="139"/>
      <c r="B18" s="140"/>
      <c r="C18" s="141"/>
      <c r="D18" s="65" t="s">
        <v>113</v>
      </c>
      <c r="E18" s="18">
        <f t="shared" si="54"/>
        <v>79862.1</v>
      </c>
      <c r="F18" s="18">
        <f t="shared" si="55"/>
        <v>79862.035</v>
      </c>
      <c r="G18" s="18">
        <f t="shared" si="56"/>
        <v>99.99991860970347</v>
      </c>
      <c r="H18" s="18">
        <f t="shared" si="57"/>
        <v>-0.0650000000023283</v>
      </c>
      <c r="I18" s="18">
        <f aca="true" t="shared" si="105" ref="I18:J22">I135</f>
        <v>0</v>
      </c>
      <c r="J18" s="18">
        <f t="shared" si="105"/>
        <v>0</v>
      </c>
      <c r="K18" s="18">
        <f t="shared" si="58"/>
        <v>0</v>
      </c>
      <c r="L18" s="18">
        <f t="shared" si="59"/>
        <v>0</v>
      </c>
      <c r="M18" s="18">
        <f t="shared" si="94"/>
        <v>0</v>
      </c>
      <c r="N18" s="18">
        <f t="shared" si="94"/>
        <v>0</v>
      </c>
      <c r="O18" s="18">
        <f t="shared" si="60"/>
        <v>0</v>
      </c>
      <c r="P18" s="18">
        <f t="shared" si="61"/>
        <v>0</v>
      </c>
      <c r="Q18" s="18">
        <f t="shared" si="95"/>
        <v>0</v>
      </c>
      <c r="R18" s="18">
        <f t="shared" si="95"/>
        <v>0</v>
      </c>
      <c r="S18" s="18">
        <f t="shared" si="62"/>
        <v>0</v>
      </c>
      <c r="T18" s="18">
        <f t="shared" si="63"/>
        <v>0</v>
      </c>
      <c r="U18" s="18">
        <f t="shared" si="64"/>
        <v>0</v>
      </c>
      <c r="V18" s="18">
        <f t="shared" si="65"/>
        <v>0</v>
      </c>
      <c r="W18" s="18">
        <f t="shared" si="66"/>
        <v>0</v>
      </c>
      <c r="X18" s="18">
        <f t="shared" si="67"/>
        <v>0</v>
      </c>
      <c r="Y18" s="18">
        <f t="shared" si="96"/>
        <v>3551.1</v>
      </c>
      <c r="Z18" s="18">
        <f t="shared" si="96"/>
        <v>3551.1</v>
      </c>
      <c r="AA18" s="18">
        <f t="shared" si="68"/>
        <v>100</v>
      </c>
      <c r="AB18" s="18">
        <f t="shared" si="69"/>
        <v>0</v>
      </c>
      <c r="AC18" s="18">
        <f t="shared" si="97"/>
        <v>0</v>
      </c>
      <c r="AD18" s="18">
        <f t="shared" si="97"/>
        <v>0</v>
      </c>
      <c r="AE18" s="18">
        <f t="shared" si="70"/>
        <v>0</v>
      </c>
      <c r="AF18" s="18">
        <f t="shared" si="71"/>
        <v>0</v>
      </c>
      <c r="AG18" s="18">
        <f t="shared" si="98"/>
        <v>0</v>
      </c>
      <c r="AH18" s="18">
        <f t="shared" si="98"/>
        <v>0</v>
      </c>
      <c r="AI18" s="18">
        <f t="shared" si="72"/>
        <v>0</v>
      </c>
      <c r="AJ18" s="18">
        <f t="shared" si="73"/>
        <v>0</v>
      </c>
      <c r="AK18" s="18">
        <f t="shared" si="74"/>
        <v>3551.1</v>
      </c>
      <c r="AL18" s="18">
        <f t="shared" si="75"/>
        <v>3551.1</v>
      </c>
      <c r="AM18" s="18">
        <f t="shared" si="76"/>
        <v>100</v>
      </c>
      <c r="AN18" s="18">
        <f t="shared" si="77"/>
        <v>0</v>
      </c>
      <c r="AO18" s="18">
        <f t="shared" si="99"/>
        <v>0</v>
      </c>
      <c r="AP18" s="18">
        <f t="shared" si="99"/>
        <v>0</v>
      </c>
      <c r="AQ18" s="18">
        <f t="shared" si="78"/>
        <v>0</v>
      </c>
      <c r="AR18" s="18">
        <f t="shared" si="79"/>
        <v>0</v>
      </c>
      <c r="AS18" s="18">
        <f t="shared" si="100"/>
        <v>0</v>
      </c>
      <c r="AT18" s="18">
        <f t="shared" si="100"/>
        <v>0</v>
      </c>
      <c r="AU18" s="18">
        <f t="shared" si="80"/>
        <v>0</v>
      </c>
      <c r="AV18" s="18">
        <f t="shared" si="81"/>
        <v>0</v>
      </c>
      <c r="AW18" s="18">
        <f t="shared" si="101"/>
        <v>38752.8</v>
      </c>
      <c r="AX18" s="18">
        <f t="shared" si="101"/>
        <v>0</v>
      </c>
      <c r="AY18" s="18">
        <f t="shared" si="82"/>
        <v>0</v>
      </c>
      <c r="AZ18" s="18">
        <f t="shared" si="83"/>
        <v>-38752.8</v>
      </c>
      <c r="BA18" s="18">
        <f t="shared" si="84"/>
        <v>42303.9</v>
      </c>
      <c r="BB18" s="18">
        <f t="shared" si="85"/>
        <v>3551.1</v>
      </c>
      <c r="BC18" s="18">
        <f t="shared" si="86"/>
        <v>8.394261521987334</v>
      </c>
      <c r="BD18" s="18">
        <f t="shared" si="87"/>
        <v>-38752.8</v>
      </c>
      <c r="BE18" s="18">
        <f t="shared" si="102"/>
        <v>37558.2</v>
      </c>
      <c r="BF18" s="18">
        <f t="shared" si="102"/>
        <v>76310.935</v>
      </c>
      <c r="BG18" s="18">
        <f t="shared" si="88"/>
        <v>203.18049054534032</v>
      </c>
      <c r="BH18" s="18">
        <f t="shared" si="89"/>
        <v>38752.735</v>
      </c>
      <c r="BI18" s="18">
        <f t="shared" si="103"/>
        <v>0</v>
      </c>
      <c r="BJ18" s="18">
        <f t="shared" si="103"/>
        <v>0</v>
      </c>
      <c r="BK18" s="18">
        <f t="shared" si="90"/>
        <v>0</v>
      </c>
      <c r="BL18" s="18">
        <f t="shared" si="91"/>
        <v>0</v>
      </c>
      <c r="BM18" s="18">
        <f t="shared" si="104"/>
        <v>0</v>
      </c>
      <c r="BN18" s="18">
        <f t="shared" si="104"/>
        <v>0</v>
      </c>
      <c r="BO18" s="18">
        <f t="shared" si="92"/>
        <v>0</v>
      </c>
      <c r="BP18" s="18">
        <f t="shared" si="93"/>
        <v>0</v>
      </c>
      <c r="BQ18" s="131"/>
      <c r="BR18" s="131"/>
    </row>
    <row r="19" spans="1:70" ht="27.75" customHeight="1">
      <c r="A19" s="139"/>
      <c r="B19" s="140"/>
      <c r="C19" s="141"/>
      <c r="D19" s="65" t="s">
        <v>28</v>
      </c>
      <c r="E19" s="18">
        <f t="shared" si="54"/>
        <v>9207.08554</v>
      </c>
      <c r="F19" s="18">
        <f t="shared" si="55"/>
        <v>5402.003999999999</v>
      </c>
      <c r="G19" s="18">
        <f t="shared" si="56"/>
        <v>58.672247330939854</v>
      </c>
      <c r="H19" s="18">
        <f t="shared" si="57"/>
        <v>-3805.081540000001</v>
      </c>
      <c r="I19" s="18">
        <f t="shared" si="105"/>
        <v>198</v>
      </c>
      <c r="J19" s="18">
        <f t="shared" si="105"/>
        <v>198</v>
      </c>
      <c r="K19" s="18">
        <f t="shared" si="58"/>
        <v>100</v>
      </c>
      <c r="L19" s="18">
        <f t="shared" si="59"/>
        <v>0</v>
      </c>
      <c r="M19" s="18">
        <f t="shared" si="94"/>
        <v>186.9</v>
      </c>
      <c r="N19" s="18">
        <f t="shared" si="94"/>
        <v>186.9</v>
      </c>
      <c r="O19" s="18">
        <f t="shared" si="60"/>
        <v>100</v>
      </c>
      <c r="P19" s="18">
        <f t="shared" si="61"/>
        <v>0</v>
      </c>
      <c r="Q19" s="18">
        <f t="shared" si="95"/>
        <v>556</v>
      </c>
      <c r="R19" s="18">
        <f t="shared" si="95"/>
        <v>100</v>
      </c>
      <c r="S19" s="18">
        <f t="shared" si="62"/>
        <v>17.985611510791365</v>
      </c>
      <c r="T19" s="18">
        <f t="shared" si="63"/>
        <v>-456</v>
      </c>
      <c r="U19" s="18">
        <f t="shared" si="64"/>
        <v>940.9</v>
      </c>
      <c r="V19" s="18">
        <f t="shared" si="65"/>
        <v>484.9</v>
      </c>
      <c r="W19" s="18">
        <f t="shared" si="66"/>
        <v>51.53576363056648</v>
      </c>
      <c r="X19" s="18">
        <f t="shared" si="67"/>
        <v>-456</v>
      </c>
      <c r="Y19" s="18">
        <f t="shared" si="96"/>
        <v>0</v>
      </c>
      <c r="Z19" s="18">
        <f t="shared" si="96"/>
        <v>456</v>
      </c>
      <c r="AA19" s="18">
        <f t="shared" si="68"/>
        <v>0</v>
      </c>
      <c r="AB19" s="18">
        <f t="shared" si="69"/>
        <v>456</v>
      </c>
      <c r="AC19" s="18">
        <f t="shared" si="97"/>
        <v>0</v>
      </c>
      <c r="AD19" s="18">
        <f t="shared" si="97"/>
        <v>200</v>
      </c>
      <c r="AE19" s="18">
        <f t="shared" si="70"/>
        <v>0</v>
      </c>
      <c r="AF19" s="18">
        <f t="shared" si="71"/>
        <v>200</v>
      </c>
      <c r="AG19" s="18">
        <f t="shared" si="98"/>
        <v>200</v>
      </c>
      <c r="AH19" s="18">
        <f t="shared" si="98"/>
        <v>0</v>
      </c>
      <c r="AI19" s="18">
        <f t="shared" si="72"/>
        <v>0</v>
      </c>
      <c r="AJ19" s="18">
        <f t="shared" si="73"/>
        <v>-200</v>
      </c>
      <c r="AK19" s="18">
        <f t="shared" si="74"/>
        <v>1140.9</v>
      </c>
      <c r="AL19" s="59">
        <f t="shared" si="75"/>
        <v>1140.9</v>
      </c>
      <c r="AM19" s="18">
        <f t="shared" si="76"/>
        <v>100</v>
      </c>
      <c r="AN19" s="18">
        <f t="shared" si="77"/>
        <v>0</v>
      </c>
      <c r="AO19" s="18">
        <f t="shared" si="99"/>
        <v>0</v>
      </c>
      <c r="AP19" s="18">
        <f t="shared" si="99"/>
        <v>0</v>
      </c>
      <c r="AQ19" s="18">
        <f t="shared" si="78"/>
        <v>0</v>
      </c>
      <c r="AR19" s="18">
        <f t="shared" si="79"/>
        <v>0</v>
      </c>
      <c r="AS19" s="18">
        <f t="shared" si="100"/>
        <v>0</v>
      </c>
      <c r="AT19" s="18">
        <f t="shared" si="100"/>
        <v>0</v>
      </c>
      <c r="AU19" s="18">
        <f t="shared" si="80"/>
        <v>0</v>
      </c>
      <c r="AV19" s="18">
        <f t="shared" si="81"/>
        <v>0</v>
      </c>
      <c r="AW19" s="18">
        <f t="shared" si="101"/>
        <v>2039.7</v>
      </c>
      <c r="AX19" s="18">
        <f t="shared" si="101"/>
        <v>2313.26934</v>
      </c>
      <c r="AY19" s="18">
        <f t="shared" si="82"/>
        <v>113.41223415208117</v>
      </c>
      <c r="AZ19" s="18">
        <f t="shared" si="83"/>
        <v>273.5693399999998</v>
      </c>
      <c r="BA19" s="18">
        <f t="shared" si="84"/>
        <v>3180.6000000000004</v>
      </c>
      <c r="BB19" s="18">
        <f t="shared" si="85"/>
        <v>3454.16934</v>
      </c>
      <c r="BC19" s="18">
        <f t="shared" si="86"/>
        <v>108.60118656857196</v>
      </c>
      <c r="BD19" s="18">
        <f t="shared" si="87"/>
        <v>273.56933999999956</v>
      </c>
      <c r="BE19" s="18">
        <f t="shared" si="102"/>
        <v>2039.7</v>
      </c>
      <c r="BF19" s="18">
        <f t="shared" si="102"/>
        <v>1703.09566</v>
      </c>
      <c r="BG19" s="18">
        <f t="shared" si="88"/>
        <v>83.49736039613668</v>
      </c>
      <c r="BH19" s="18">
        <f t="shared" si="89"/>
        <v>-336.6043400000001</v>
      </c>
      <c r="BI19" s="18">
        <f t="shared" si="103"/>
        <v>2222.4488</v>
      </c>
      <c r="BJ19" s="18">
        <f t="shared" si="103"/>
        <v>0</v>
      </c>
      <c r="BK19" s="18">
        <f t="shared" si="90"/>
        <v>0</v>
      </c>
      <c r="BL19" s="18">
        <f t="shared" si="91"/>
        <v>-2222.4488</v>
      </c>
      <c r="BM19" s="18">
        <f t="shared" si="104"/>
        <v>1764.33674</v>
      </c>
      <c r="BN19" s="18">
        <f t="shared" si="104"/>
        <v>244.739</v>
      </c>
      <c r="BO19" s="18">
        <f t="shared" si="92"/>
        <v>13.87144497144009</v>
      </c>
      <c r="BP19" s="18">
        <f t="shared" si="93"/>
        <v>-1519.59774</v>
      </c>
      <c r="BQ19" s="131"/>
      <c r="BR19" s="131"/>
    </row>
    <row r="20" spans="1:70" ht="47.25" customHeight="1" hidden="1">
      <c r="A20" s="139"/>
      <c r="B20" s="140"/>
      <c r="C20" s="141"/>
      <c r="D20" s="65" t="s">
        <v>114</v>
      </c>
      <c r="E20" s="18">
        <f t="shared" si="54"/>
        <v>0</v>
      </c>
      <c r="F20" s="18">
        <f t="shared" si="55"/>
        <v>0</v>
      </c>
      <c r="G20" s="18">
        <f t="shared" si="56"/>
        <v>0</v>
      </c>
      <c r="H20" s="18">
        <f t="shared" si="57"/>
        <v>0</v>
      </c>
      <c r="I20" s="18">
        <f t="shared" si="105"/>
        <v>0</v>
      </c>
      <c r="J20" s="18">
        <f t="shared" si="105"/>
        <v>0</v>
      </c>
      <c r="K20" s="18">
        <f t="shared" si="58"/>
        <v>0</v>
      </c>
      <c r="L20" s="18">
        <f t="shared" si="59"/>
        <v>0</v>
      </c>
      <c r="M20" s="18">
        <f t="shared" si="94"/>
        <v>0</v>
      </c>
      <c r="N20" s="18">
        <f t="shared" si="94"/>
        <v>0</v>
      </c>
      <c r="O20" s="18">
        <f t="shared" si="60"/>
        <v>0</v>
      </c>
      <c r="P20" s="18">
        <f t="shared" si="61"/>
        <v>0</v>
      </c>
      <c r="Q20" s="18">
        <f t="shared" si="95"/>
        <v>0</v>
      </c>
      <c r="R20" s="18">
        <f t="shared" si="95"/>
        <v>0</v>
      </c>
      <c r="S20" s="18">
        <f t="shared" si="62"/>
        <v>0</v>
      </c>
      <c r="T20" s="18">
        <f t="shared" si="63"/>
        <v>0</v>
      </c>
      <c r="U20" s="18">
        <f t="shared" si="64"/>
        <v>0</v>
      </c>
      <c r="V20" s="18">
        <f t="shared" si="65"/>
        <v>0</v>
      </c>
      <c r="W20" s="18">
        <f t="shared" si="66"/>
        <v>0</v>
      </c>
      <c r="X20" s="18">
        <f t="shared" si="67"/>
        <v>0</v>
      </c>
      <c r="Y20" s="18">
        <f t="shared" si="96"/>
        <v>0</v>
      </c>
      <c r="Z20" s="18">
        <f t="shared" si="96"/>
        <v>0</v>
      </c>
      <c r="AA20" s="18">
        <f t="shared" si="68"/>
        <v>0</v>
      </c>
      <c r="AB20" s="18">
        <f t="shared" si="69"/>
        <v>0</v>
      </c>
      <c r="AC20" s="18">
        <f t="shared" si="97"/>
        <v>0</v>
      </c>
      <c r="AD20" s="18">
        <f t="shared" si="97"/>
        <v>0</v>
      </c>
      <c r="AE20" s="18">
        <f t="shared" si="70"/>
        <v>0</v>
      </c>
      <c r="AF20" s="18">
        <f t="shared" si="71"/>
        <v>0</v>
      </c>
      <c r="AG20" s="18">
        <f t="shared" si="98"/>
        <v>0</v>
      </c>
      <c r="AH20" s="18">
        <f t="shared" si="98"/>
        <v>0</v>
      </c>
      <c r="AI20" s="18">
        <f t="shared" si="72"/>
        <v>0</v>
      </c>
      <c r="AJ20" s="18">
        <f t="shared" si="73"/>
        <v>0</v>
      </c>
      <c r="AK20" s="18">
        <f t="shared" si="74"/>
        <v>0</v>
      </c>
      <c r="AL20" s="18">
        <f t="shared" si="75"/>
        <v>0</v>
      </c>
      <c r="AM20" s="18">
        <f t="shared" si="76"/>
        <v>0</v>
      </c>
      <c r="AN20" s="18">
        <f t="shared" si="77"/>
        <v>0</v>
      </c>
      <c r="AO20" s="18">
        <f t="shared" si="99"/>
        <v>0</v>
      </c>
      <c r="AP20" s="18">
        <f t="shared" si="99"/>
        <v>0</v>
      </c>
      <c r="AQ20" s="18">
        <f t="shared" si="78"/>
        <v>0</v>
      </c>
      <c r="AR20" s="18">
        <f t="shared" si="79"/>
        <v>0</v>
      </c>
      <c r="AS20" s="18">
        <f t="shared" si="100"/>
        <v>0</v>
      </c>
      <c r="AT20" s="18">
        <f t="shared" si="100"/>
        <v>0</v>
      </c>
      <c r="AU20" s="18">
        <f t="shared" si="80"/>
        <v>0</v>
      </c>
      <c r="AV20" s="18">
        <f t="shared" si="81"/>
        <v>0</v>
      </c>
      <c r="AW20" s="18">
        <f t="shared" si="101"/>
        <v>0</v>
      </c>
      <c r="AX20" s="18">
        <f t="shared" si="101"/>
        <v>0</v>
      </c>
      <c r="AY20" s="18">
        <f t="shared" si="82"/>
        <v>0</v>
      </c>
      <c r="AZ20" s="18">
        <f t="shared" si="83"/>
        <v>0</v>
      </c>
      <c r="BA20" s="18">
        <f t="shared" si="84"/>
        <v>0</v>
      </c>
      <c r="BB20" s="18">
        <f t="shared" si="85"/>
        <v>0</v>
      </c>
      <c r="BC20" s="18">
        <f t="shared" si="86"/>
        <v>0</v>
      </c>
      <c r="BD20" s="18">
        <f t="shared" si="87"/>
        <v>0</v>
      </c>
      <c r="BE20" s="18">
        <f t="shared" si="102"/>
        <v>0</v>
      </c>
      <c r="BF20" s="18">
        <f t="shared" si="102"/>
        <v>0</v>
      </c>
      <c r="BG20" s="18">
        <f t="shared" si="88"/>
        <v>0</v>
      </c>
      <c r="BH20" s="18">
        <f t="shared" si="89"/>
        <v>0</v>
      </c>
      <c r="BI20" s="18">
        <f t="shared" si="103"/>
        <v>0</v>
      </c>
      <c r="BJ20" s="18">
        <f t="shared" si="103"/>
        <v>0</v>
      </c>
      <c r="BK20" s="18">
        <f t="shared" si="90"/>
        <v>0</v>
      </c>
      <c r="BL20" s="18">
        <f t="shared" si="91"/>
        <v>0</v>
      </c>
      <c r="BM20" s="18">
        <f t="shared" si="104"/>
        <v>0</v>
      </c>
      <c r="BN20" s="18">
        <f t="shared" si="104"/>
        <v>0</v>
      </c>
      <c r="BO20" s="18">
        <f t="shared" si="92"/>
        <v>0</v>
      </c>
      <c r="BP20" s="18">
        <f t="shared" si="93"/>
        <v>0</v>
      </c>
      <c r="BQ20" s="131"/>
      <c r="BR20" s="131"/>
    </row>
    <row r="21" spans="1:70" ht="19.5" customHeight="1" hidden="1">
      <c r="A21" s="139"/>
      <c r="B21" s="140"/>
      <c r="C21" s="141"/>
      <c r="D21" s="66" t="s">
        <v>29</v>
      </c>
      <c r="E21" s="18">
        <f t="shared" si="54"/>
        <v>0</v>
      </c>
      <c r="F21" s="18">
        <f t="shared" si="55"/>
        <v>0</v>
      </c>
      <c r="G21" s="18">
        <f t="shared" si="56"/>
        <v>0</v>
      </c>
      <c r="H21" s="18">
        <f t="shared" si="57"/>
        <v>0</v>
      </c>
      <c r="I21" s="18">
        <f t="shared" si="105"/>
        <v>0</v>
      </c>
      <c r="J21" s="18">
        <f t="shared" si="105"/>
        <v>0</v>
      </c>
      <c r="K21" s="18">
        <f t="shared" si="58"/>
        <v>0</v>
      </c>
      <c r="L21" s="18">
        <f t="shared" si="59"/>
        <v>0</v>
      </c>
      <c r="M21" s="18">
        <f t="shared" si="94"/>
        <v>0</v>
      </c>
      <c r="N21" s="18">
        <f t="shared" si="94"/>
        <v>0</v>
      </c>
      <c r="O21" s="18">
        <f t="shared" si="60"/>
        <v>0</v>
      </c>
      <c r="P21" s="18">
        <f t="shared" si="61"/>
        <v>0</v>
      </c>
      <c r="Q21" s="18">
        <f t="shared" si="95"/>
        <v>0</v>
      </c>
      <c r="R21" s="18">
        <f t="shared" si="95"/>
        <v>0</v>
      </c>
      <c r="S21" s="18">
        <f t="shared" si="62"/>
        <v>0</v>
      </c>
      <c r="T21" s="18">
        <f t="shared" si="63"/>
        <v>0</v>
      </c>
      <c r="U21" s="18">
        <f t="shared" si="64"/>
        <v>0</v>
      </c>
      <c r="V21" s="18">
        <f t="shared" si="65"/>
        <v>0</v>
      </c>
      <c r="W21" s="18">
        <f t="shared" si="66"/>
        <v>0</v>
      </c>
      <c r="X21" s="18">
        <f t="shared" si="67"/>
        <v>0</v>
      </c>
      <c r="Y21" s="18">
        <f t="shared" si="96"/>
        <v>0</v>
      </c>
      <c r="Z21" s="18">
        <f t="shared" si="96"/>
        <v>0</v>
      </c>
      <c r="AA21" s="18">
        <f t="shared" si="68"/>
        <v>0</v>
      </c>
      <c r="AB21" s="18">
        <f t="shared" si="69"/>
        <v>0</v>
      </c>
      <c r="AC21" s="18">
        <f t="shared" si="97"/>
        <v>0</v>
      </c>
      <c r="AD21" s="18">
        <f t="shared" si="97"/>
        <v>0</v>
      </c>
      <c r="AE21" s="18">
        <f t="shared" si="70"/>
        <v>0</v>
      </c>
      <c r="AF21" s="18">
        <f t="shared" si="71"/>
        <v>0</v>
      </c>
      <c r="AG21" s="18">
        <f t="shared" si="98"/>
        <v>0</v>
      </c>
      <c r="AH21" s="18">
        <f t="shared" si="98"/>
        <v>0</v>
      </c>
      <c r="AI21" s="18">
        <f t="shared" si="72"/>
        <v>0</v>
      </c>
      <c r="AJ21" s="18">
        <f t="shared" si="73"/>
        <v>0</v>
      </c>
      <c r="AK21" s="18">
        <f t="shared" si="74"/>
        <v>0</v>
      </c>
      <c r="AL21" s="18">
        <f t="shared" si="75"/>
        <v>0</v>
      </c>
      <c r="AM21" s="18">
        <f t="shared" si="76"/>
        <v>0</v>
      </c>
      <c r="AN21" s="18">
        <f t="shared" si="77"/>
        <v>0</v>
      </c>
      <c r="AO21" s="18">
        <f t="shared" si="99"/>
        <v>0</v>
      </c>
      <c r="AP21" s="18">
        <f t="shared" si="99"/>
        <v>0</v>
      </c>
      <c r="AQ21" s="18">
        <f t="shared" si="78"/>
        <v>0</v>
      </c>
      <c r="AR21" s="18">
        <f t="shared" si="79"/>
        <v>0</v>
      </c>
      <c r="AS21" s="18">
        <f t="shared" si="100"/>
        <v>0</v>
      </c>
      <c r="AT21" s="18">
        <f t="shared" si="100"/>
        <v>0</v>
      </c>
      <c r="AU21" s="18">
        <f t="shared" si="80"/>
        <v>0</v>
      </c>
      <c r="AV21" s="18">
        <f t="shared" si="81"/>
        <v>0</v>
      </c>
      <c r="AW21" s="18">
        <f t="shared" si="101"/>
        <v>0</v>
      </c>
      <c r="AX21" s="18">
        <f t="shared" si="101"/>
        <v>0</v>
      </c>
      <c r="AY21" s="18">
        <f t="shared" si="82"/>
        <v>0</v>
      </c>
      <c r="AZ21" s="18">
        <f t="shared" si="83"/>
        <v>0</v>
      </c>
      <c r="BA21" s="18">
        <f t="shared" si="84"/>
        <v>0</v>
      </c>
      <c r="BB21" s="18">
        <f t="shared" si="85"/>
        <v>0</v>
      </c>
      <c r="BC21" s="18">
        <f t="shared" si="86"/>
        <v>0</v>
      </c>
      <c r="BD21" s="18">
        <f t="shared" si="87"/>
        <v>0</v>
      </c>
      <c r="BE21" s="18">
        <f t="shared" si="102"/>
        <v>0</v>
      </c>
      <c r="BF21" s="18">
        <f t="shared" si="102"/>
        <v>0</v>
      </c>
      <c r="BG21" s="18">
        <f t="shared" si="88"/>
        <v>0</v>
      </c>
      <c r="BH21" s="18">
        <f t="shared" si="89"/>
        <v>0</v>
      </c>
      <c r="BI21" s="18">
        <f t="shared" si="103"/>
        <v>0</v>
      </c>
      <c r="BJ21" s="18">
        <f t="shared" si="103"/>
        <v>0</v>
      </c>
      <c r="BK21" s="18">
        <f t="shared" si="90"/>
        <v>0</v>
      </c>
      <c r="BL21" s="18">
        <f t="shared" si="91"/>
        <v>0</v>
      </c>
      <c r="BM21" s="18">
        <f t="shared" si="104"/>
        <v>0</v>
      </c>
      <c r="BN21" s="18">
        <f t="shared" si="104"/>
        <v>0</v>
      </c>
      <c r="BO21" s="18">
        <f t="shared" si="92"/>
        <v>0</v>
      </c>
      <c r="BP21" s="18">
        <f t="shared" si="93"/>
        <v>0</v>
      </c>
      <c r="BQ21" s="131"/>
      <c r="BR21" s="131"/>
    </row>
    <row r="22" spans="1:70" ht="19.5" customHeight="1" hidden="1">
      <c r="A22" s="142"/>
      <c r="B22" s="143"/>
      <c r="C22" s="144"/>
      <c r="D22" s="65" t="s">
        <v>24</v>
      </c>
      <c r="E22" s="18">
        <f t="shared" si="54"/>
        <v>0</v>
      </c>
      <c r="F22" s="18">
        <f t="shared" si="55"/>
        <v>0</v>
      </c>
      <c r="G22" s="18">
        <f t="shared" si="56"/>
        <v>0</v>
      </c>
      <c r="H22" s="18">
        <f t="shared" si="57"/>
        <v>0</v>
      </c>
      <c r="I22" s="18">
        <f t="shared" si="105"/>
        <v>0</v>
      </c>
      <c r="J22" s="18">
        <f t="shared" si="105"/>
        <v>0</v>
      </c>
      <c r="K22" s="18">
        <f t="shared" si="58"/>
        <v>0</v>
      </c>
      <c r="L22" s="18">
        <f t="shared" si="59"/>
        <v>0</v>
      </c>
      <c r="M22" s="18">
        <f t="shared" si="94"/>
        <v>0</v>
      </c>
      <c r="N22" s="18">
        <f t="shared" si="94"/>
        <v>0</v>
      </c>
      <c r="O22" s="18">
        <f t="shared" si="60"/>
        <v>0</v>
      </c>
      <c r="P22" s="18">
        <f t="shared" si="61"/>
        <v>0</v>
      </c>
      <c r="Q22" s="18">
        <f t="shared" si="95"/>
        <v>0</v>
      </c>
      <c r="R22" s="18">
        <f t="shared" si="95"/>
        <v>0</v>
      </c>
      <c r="S22" s="18">
        <f t="shared" si="62"/>
        <v>0</v>
      </c>
      <c r="T22" s="18">
        <f t="shared" si="63"/>
        <v>0</v>
      </c>
      <c r="U22" s="18">
        <f t="shared" si="64"/>
        <v>0</v>
      </c>
      <c r="V22" s="18">
        <f t="shared" si="65"/>
        <v>0</v>
      </c>
      <c r="W22" s="18">
        <f t="shared" si="66"/>
        <v>0</v>
      </c>
      <c r="X22" s="18">
        <f t="shared" si="67"/>
        <v>0</v>
      </c>
      <c r="Y22" s="18">
        <f t="shared" si="96"/>
        <v>0</v>
      </c>
      <c r="Z22" s="18">
        <f t="shared" si="96"/>
        <v>0</v>
      </c>
      <c r="AA22" s="18">
        <f t="shared" si="68"/>
        <v>0</v>
      </c>
      <c r="AB22" s="18">
        <f t="shared" si="69"/>
        <v>0</v>
      </c>
      <c r="AC22" s="18">
        <f t="shared" si="97"/>
        <v>0</v>
      </c>
      <c r="AD22" s="18">
        <f t="shared" si="97"/>
        <v>0</v>
      </c>
      <c r="AE22" s="18">
        <f t="shared" si="70"/>
        <v>0</v>
      </c>
      <c r="AF22" s="18">
        <f t="shared" si="71"/>
        <v>0</v>
      </c>
      <c r="AG22" s="18">
        <f t="shared" si="98"/>
        <v>0</v>
      </c>
      <c r="AH22" s="18">
        <f t="shared" si="98"/>
        <v>0</v>
      </c>
      <c r="AI22" s="18">
        <f t="shared" si="72"/>
        <v>0</v>
      </c>
      <c r="AJ22" s="18">
        <f t="shared" si="73"/>
        <v>0</v>
      </c>
      <c r="AK22" s="18">
        <f t="shared" si="74"/>
        <v>0</v>
      </c>
      <c r="AL22" s="18">
        <f t="shared" si="75"/>
        <v>0</v>
      </c>
      <c r="AM22" s="18">
        <f t="shared" si="76"/>
        <v>0</v>
      </c>
      <c r="AN22" s="18">
        <f t="shared" si="77"/>
        <v>0</v>
      </c>
      <c r="AO22" s="18">
        <f t="shared" si="99"/>
        <v>0</v>
      </c>
      <c r="AP22" s="18">
        <f t="shared" si="99"/>
        <v>0</v>
      </c>
      <c r="AQ22" s="18">
        <f t="shared" si="78"/>
        <v>0</v>
      </c>
      <c r="AR22" s="18">
        <f t="shared" si="79"/>
        <v>0</v>
      </c>
      <c r="AS22" s="18">
        <f t="shared" si="100"/>
        <v>0</v>
      </c>
      <c r="AT22" s="18">
        <f t="shared" si="100"/>
        <v>0</v>
      </c>
      <c r="AU22" s="18">
        <f t="shared" si="80"/>
        <v>0</v>
      </c>
      <c r="AV22" s="18">
        <f t="shared" si="81"/>
        <v>0</v>
      </c>
      <c r="AW22" s="18">
        <f t="shared" si="101"/>
        <v>0</v>
      </c>
      <c r="AX22" s="18">
        <f t="shared" si="101"/>
        <v>0</v>
      </c>
      <c r="AY22" s="18">
        <f t="shared" si="82"/>
        <v>0</v>
      </c>
      <c r="AZ22" s="18">
        <f t="shared" si="83"/>
        <v>0</v>
      </c>
      <c r="BA22" s="18">
        <f t="shared" si="84"/>
        <v>0</v>
      </c>
      <c r="BB22" s="18">
        <f t="shared" si="85"/>
        <v>0</v>
      </c>
      <c r="BC22" s="18">
        <f t="shared" si="86"/>
        <v>0</v>
      </c>
      <c r="BD22" s="18">
        <f t="shared" si="87"/>
        <v>0</v>
      </c>
      <c r="BE22" s="18">
        <f t="shared" si="102"/>
        <v>0</v>
      </c>
      <c r="BF22" s="18">
        <f t="shared" si="102"/>
        <v>0</v>
      </c>
      <c r="BG22" s="18">
        <f t="shared" si="88"/>
        <v>0</v>
      </c>
      <c r="BH22" s="18">
        <f t="shared" si="89"/>
        <v>0</v>
      </c>
      <c r="BI22" s="18">
        <f t="shared" si="103"/>
        <v>0</v>
      </c>
      <c r="BJ22" s="18">
        <f t="shared" si="103"/>
        <v>0</v>
      </c>
      <c r="BK22" s="18">
        <f t="shared" si="90"/>
        <v>0</v>
      </c>
      <c r="BL22" s="18">
        <f t="shared" si="91"/>
        <v>0</v>
      </c>
      <c r="BM22" s="18">
        <f t="shared" si="104"/>
        <v>0</v>
      </c>
      <c r="BN22" s="18">
        <f t="shared" si="104"/>
        <v>0</v>
      </c>
      <c r="BO22" s="18">
        <f t="shared" si="92"/>
        <v>0</v>
      </c>
      <c r="BP22" s="18">
        <f t="shared" si="93"/>
        <v>0</v>
      </c>
      <c r="BQ22" s="132"/>
      <c r="BR22" s="132"/>
    </row>
    <row r="23" spans="1:70" ht="29.25" customHeight="1">
      <c r="A23" s="136" t="s">
        <v>121</v>
      </c>
      <c r="B23" s="137"/>
      <c r="C23" s="138"/>
      <c r="D23" s="65" t="s">
        <v>112</v>
      </c>
      <c r="E23" s="41">
        <f t="shared" si="54"/>
        <v>11566.45967</v>
      </c>
      <c r="F23" s="41">
        <f t="shared" si="55"/>
        <v>9317.40251</v>
      </c>
      <c r="G23" s="41">
        <f t="shared" si="56"/>
        <v>80.55535380602765</v>
      </c>
      <c r="H23" s="41">
        <f t="shared" si="57"/>
        <v>-2249.0571600000003</v>
      </c>
      <c r="I23" s="41">
        <f>SUM(I24:I29)</f>
        <v>0</v>
      </c>
      <c r="J23" s="41">
        <f>SUM(J24:J29)</f>
        <v>0</v>
      </c>
      <c r="K23" s="41">
        <f t="shared" si="58"/>
        <v>0</v>
      </c>
      <c r="L23" s="41">
        <f t="shared" si="59"/>
        <v>0</v>
      </c>
      <c r="M23" s="41">
        <f>SUM(M24:M29)</f>
        <v>0</v>
      </c>
      <c r="N23" s="41">
        <f>SUM(N24:N29)</f>
        <v>0</v>
      </c>
      <c r="O23" s="41">
        <f t="shared" si="60"/>
        <v>0</v>
      </c>
      <c r="P23" s="41">
        <f t="shared" si="61"/>
        <v>0</v>
      </c>
      <c r="Q23" s="41">
        <f>SUM(Q24:Q29)</f>
        <v>0</v>
      </c>
      <c r="R23" s="41">
        <f>SUM(R24:R29)</f>
        <v>0</v>
      </c>
      <c r="S23" s="41">
        <f t="shared" si="62"/>
        <v>0</v>
      </c>
      <c r="T23" s="41">
        <f t="shared" si="63"/>
        <v>0</v>
      </c>
      <c r="U23" s="41">
        <f t="shared" si="64"/>
        <v>0</v>
      </c>
      <c r="V23" s="41">
        <f t="shared" si="65"/>
        <v>0</v>
      </c>
      <c r="W23" s="41">
        <f t="shared" si="66"/>
        <v>0</v>
      </c>
      <c r="X23" s="41">
        <f t="shared" si="67"/>
        <v>0</v>
      </c>
      <c r="Y23" s="41">
        <f>SUM(Y24:Y29)</f>
        <v>0</v>
      </c>
      <c r="Z23" s="41">
        <f>SUM(Z24:Z29)</f>
        <v>0</v>
      </c>
      <c r="AA23" s="41">
        <f t="shared" si="68"/>
        <v>0</v>
      </c>
      <c r="AB23" s="41">
        <f t="shared" si="69"/>
        <v>0</v>
      </c>
      <c r="AC23" s="41">
        <f>SUM(AC24:AC29)</f>
        <v>1494</v>
      </c>
      <c r="AD23" s="41">
        <f>SUM(AD24:AD29)</f>
        <v>1404.36</v>
      </c>
      <c r="AE23" s="41">
        <f t="shared" si="70"/>
        <v>94</v>
      </c>
      <c r="AF23" s="41">
        <f t="shared" si="71"/>
        <v>-89.6400000000001</v>
      </c>
      <c r="AG23" s="41">
        <f>SUM(AG24:AG29)</f>
        <v>0</v>
      </c>
      <c r="AH23" s="41">
        <f>SUM(AH24:AH29)</f>
        <v>0</v>
      </c>
      <c r="AI23" s="41">
        <f t="shared" si="72"/>
        <v>0</v>
      </c>
      <c r="AJ23" s="41">
        <f t="shared" si="73"/>
        <v>0</v>
      </c>
      <c r="AK23" s="41">
        <f t="shared" si="74"/>
        <v>1494</v>
      </c>
      <c r="AL23" s="41">
        <f t="shared" si="75"/>
        <v>1404.36</v>
      </c>
      <c r="AM23" s="41">
        <f t="shared" si="76"/>
        <v>94</v>
      </c>
      <c r="AN23" s="41">
        <f t="shared" si="77"/>
        <v>-89.6400000000001</v>
      </c>
      <c r="AO23" s="41">
        <f>SUM(AO24:AO29)</f>
        <v>-89.64</v>
      </c>
      <c r="AP23" s="41">
        <f>SUM(AP24:AP29)</f>
        <v>0</v>
      </c>
      <c r="AQ23" s="41">
        <f t="shared" si="78"/>
        <v>0</v>
      </c>
      <c r="AR23" s="41">
        <f t="shared" si="79"/>
        <v>89.64</v>
      </c>
      <c r="AS23" s="41">
        <f>SUM(AS24:AS29)</f>
        <v>0</v>
      </c>
      <c r="AT23" s="41">
        <f>SUM(AT24:AT29)</f>
        <v>0</v>
      </c>
      <c r="AU23" s="41">
        <f t="shared" si="80"/>
        <v>0</v>
      </c>
      <c r="AV23" s="41">
        <f t="shared" si="81"/>
        <v>0</v>
      </c>
      <c r="AW23" s="41">
        <f>SUM(AW24:AW29)</f>
        <v>3102.66667</v>
      </c>
      <c r="AX23" s="41">
        <f>SUM(AX24:AX29)</f>
        <v>3102.66667</v>
      </c>
      <c r="AY23" s="41">
        <f t="shared" si="82"/>
        <v>100</v>
      </c>
      <c r="AZ23" s="41">
        <f t="shared" si="83"/>
        <v>0</v>
      </c>
      <c r="BA23" s="41">
        <f t="shared" si="84"/>
        <v>4507.02667</v>
      </c>
      <c r="BB23" s="41">
        <f t="shared" si="85"/>
        <v>4507.02667</v>
      </c>
      <c r="BC23" s="41">
        <f t="shared" si="86"/>
        <v>100</v>
      </c>
      <c r="BD23" s="41">
        <f t="shared" si="87"/>
        <v>0</v>
      </c>
      <c r="BE23" s="41">
        <f>SUM(BE24:BE29)</f>
        <v>0</v>
      </c>
      <c r="BF23" s="41">
        <f>SUM(BF24:BF29)</f>
        <v>0</v>
      </c>
      <c r="BG23" s="41">
        <f t="shared" si="88"/>
        <v>0</v>
      </c>
      <c r="BH23" s="41">
        <f t="shared" si="89"/>
        <v>0</v>
      </c>
      <c r="BI23" s="41">
        <f>SUM(BI24:BI29)</f>
        <v>0</v>
      </c>
      <c r="BJ23" s="41">
        <f>SUM(BJ24:BJ29)</f>
        <v>0</v>
      </c>
      <c r="BK23" s="41">
        <f t="shared" si="90"/>
        <v>0</v>
      </c>
      <c r="BL23" s="41">
        <f t="shared" si="91"/>
        <v>0</v>
      </c>
      <c r="BM23" s="41">
        <f>SUM(BM24:BM29)</f>
        <v>7059.433</v>
      </c>
      <c r="BN23" s="41">
        <f>SUM(BN24:BN29)</f>
        <v>4810.375840000001</v>
      </c>
      <c r="BO23" s="41">
        <f t="shared" si="92"/>
        <v>68.14110764986367</v>
      </c>
      <c r="BP23" s="41">
        <f t="shared" si="93"/>
        <v>-2249.0571599999994</v>
      </c>
      <c r="BQ23" s="130"/>
      <c r="BR23" s="130"/>
    </row>
    <row r="24" spans="1:70" ht="19.5" customHeight="1" hidden="1">
      <c r="A24" s="139"/>
      <c r="B24" s="140"/>
      <c r="C24" s="141"/>
      <c r="D24" s="65" t="s">
        <v>23</v>
      </c>
      <c r="E24" s="18">
        <f t="shared" si="54"/>
        <v>0</v>
      </c>
      <c r="F24" s="18">
        <f t="shared" si="55"/>
        <v>0</v>
      </c>
      <c r="G24" s="18">
        <f t="shared" si="56"/>
        <v>0</v>
      </c>
      <c r="H24" s="18">
        <f t="shared" si="57"/>
        <v>0</v>
      </c>
      <c r="I24" s="18">
        <f aca="true" t="shared" si="106" ref="I24:J29">I265</f>
        <v>0</v>
      </c>
      <c r="J24" s="18">
        <f t="shared" si="106"/>
        <v>0</v>
      </c>
      <c r="K24" s="18">
        <f t="shared" si="58"/>
        <v>0</v>
      </c>
      <c r="L24" s="18">
        <f t="shared" si="59"/>
        <v>0</v>
      </c>
      <c r="M24" s="18">
        <f aca="true" t="shared" si="107" ref="M24:N29">M265</f>
        <v>0</v>
      </c>
      <c r="N24" s="18">
        <f t="shared" si="107"/>
        <v>0</v>
      </c>
      <c r="O24" s="18">
        <f t="shared" si="60"/>
        <v>0</v>
      </c>
      <c r="P24" s="18">
        <f t="shared" si="61"/>
        <v>0</v>
      </c>
      <c r="Q24" s="18">
        <f aca="true" t="shared" si="108" ref="Q24:R29">Q265</f>
        <v>0</v>
      </c>
      <c r="R24" s="18">
        <f t="shared" si="108"/>
        <v>0</v>
      </c>
      <c r="S24" s="18">
        <f t="shared" si="62"/>
        <v>0</v>
      </c>
      <c r="T24" s="18">
        <f t="shared" si="63"/>
        <v>0</v>
      </c>
      <c r="U24" s="18">
        <f t="shared" si="64"/>
        <v>0</v>
      </c>
      <c r="V24" s="18">
        <f t="shared" si="65"/>
        <v>0</v>
      </c>
      <c r="W24" s="18">
        <f t="shared" si="66"/>
        <v>0</v>
      </c>
      <c r="X24" s="18">
        <f t="shared" si="67"/>
        <v>0</v>
      </c>
      <c r="Y24" s="18">
        <f aca="true" t="shared" si="109" ref="Y24:Z29">Y265</f>
        <v>0</v>
      </c>
      <c r="Z24" s="18">
        <f t="shared" si="109"/>
        <v>0</v>
      </c>
      <c r="AA24" s="18">
        <f t="shared" si="68"/>
        <v>0</v>
      </c>
      <c r="AB24" s="18">
        <f t="shared" si="69"/>
        <v>0</v>
      </c>
      <c r="AC24" s="18">
        <f aca="true" t="shared" si="110" ref="AC24:AD29">AC265</f>
        <v>0</v>
      </c>
      <c r="AD24" s="18">
        <f t="shared" si="110"/>
        <v>0</v>
      </c>
      <c r="AE24" s="18">
        <f t="shared" si="70"/>
        <v>0</v>
      </c>
      <c r="AF24" s="18">
        <f t="shared" si="71"/>
        <v>0</v>
      </c>
      <c r="AG24" s="18">
        <f aca="true" t="shared" si="111" ref="AG24:AH29">AG265</f>
        <v>0</v>
      </c>
      <c r="AH24" s="18">
        <f t="shared" si="111"/>
        <v>0</v>
      </c>
      <c r="AI24" s="18">
        <f t="shared" si="72"/>
        <v>0</v>
      </c>
      <c r="AJ24" s="18">
        <f t="shared" si="73"/>
        <v>0</v>
      </c>
      <c r="AK24" s="18">
        <f t="shared" si="74"/>
        <v>0</v>
      </c>
      <c r="AL24" s="18">
        <f t="shared" si="75"/>
        <v>0</v>
      </c>
      <c r="AM24" s="18">
        <f t="shared" si="76"/>
        <v>0</v>
      </c>
      <c r="AN24" s="18">
        <f t="shared" si="77"/>
        <v>0</v>
      </c>
      <c r="AO24" s="18">
        <f aca="true" t="shared" si="112" ref="AO24:AP29">AO265</f>
        <v>0</v>
      </c>
      <c r="AP24" s="18">
        <f t="shared" si="112"/>
        <v>0</v>
      </c>
      <c r="AQ24" s="18">
        <f t="shared" si="78"/>
        <v>0</v>
      </c>
      <c r="AR24" s="18">
        <f t="shared" si="79"/>
        <v>0</v>
      </c>
      <c r="AS24" s="18">
        <f aca="true" t="shared" si="113" ref="AS24:AT29">AS265</f>
        <v>0</v>
      </c>
      <c r="AT24" s="18">
        <f t="shared" si="113"/>
        <v>0</v>
      </c>
      <c r="AU24" s="18">
        <f t="shared" si="80"/>
        <v>0</v>
      </c>
      <c r="AV24" s="18">
        <f t="shared" si="81"/>
        <v>0</v>
      </c>
      <c r="AW24" s="18">
        <f aca="true" t="shared" si="114" ref="AW24:AX29">AW265</f>
        <v>0</v>
      </c>
      <c r="AX24" s="18">
        <f>AX265</f>
        <v>0</v>
      </c>
      <c r="AY24" s="18">
        <f t="shared" si="82"/>
        <v>0</v>
      </c>
      <c r="AZ24" s="18">
        <f t="shared" si="83"/>
        <v>0</v>
      </c>
      <c r="BA24" s="18">
        <f t="shared" si="84"/>
        <v>0</v>
      </c>
      <c r="BB24" s="18">
        <f t="shared" si="85"/>
        <v>0</v>
      </c>
      <c r="BC24" s="18">
        <f t="shared" si="86"/>
        <v>0</v>
      </c>
      <c r="BD24" s="18">
        <f t="shared" si="87"/>
        <v>0</v>
      </c>
      <c r="BE24" s="18">
        <f aca="true" t="shared" si="115" ref="BE24:BF29">BE265</f>
        <v>0</v>
      </c>
      <c r="BF24" s="18">
        <f t="shared" si="115"/>
        <v>0</v>
      </c>
      <c r="BG24" s="18">
        <f t="shared" si="88"/>
        <v>0</v>
      </c>
      <c r="BH24" s="18">
        <f t="shared" si="89"/>
        <v>0</v>
      </c>
      <c r="BI24" s="18">
        <f aca="true" t="shared" si="116" ref="BI24:BJ29">BI265</f>
        <v>0</v>
      </c>
      <c r="BJ24" s="18">
        <f t="shared" si="116"/>
        <v>0</v>
      </c>
      <c r="BK24" s="18">
        <f t="shared" si="90"/>
        <v>0</v>
      </c>
      <c r="BL24" s="18">
        <f t="shared" si="91"/>
        <v>0</v>
      </c>
      <c r="BM24" s="18">
        <f aca="true" t="shared" si="117" ref="BM24:BN29">BM265</f>
        <v>0</v>
      </c>
      <c r="BN24" s="18">
        <f t="shared" si="117"/>
        <v>0</v>
      </c>
      <c r="BO24" s="18">
        <f t="shared" si="92"/>
        <v>0</v>
      </c>
      <c r="BP24" s="18">
        <f t="shared" si="93"/>
        <v>0</v>
      </c>
      <c r="BQ24" s="131"/>
      <c r="BR24" s="131"/>
    </row>
    <row r="25" spans="1:70" ht="35.25" customHeight="1">
      <c r="A25" s="139"/>
      <c r="B25" s="140"/>
      <c r="C25" s="141"/>
      <c r="D25" s="65" t="s">
        <v>113</v>
      </c>
      <c r="E25" s="18">
        <f t="shared" si="54"/>
        <v>0</v>
      </c>
      <c r="F25" s="18">
        <f t="shared" si="55"/>
        <v>0</v>
      </c>
      <c r="G25" s="18">
        <f t="shared" si="56"/>
        <v>0</v>
      </c>
      <c r="H25" s="18">
        <f t="shared" si="57"/>
        <v>0</v>
      </c>
      <c r="I25" s="18">
        <f t="shared" si="106"/>
        <v>0</v>
      </c>
      <c r="J25" s="18">
        <f t="shared" si="106"/>
        <v>0</v>
      </c>
      <c r="K25" s="18">
        <f t="shared" si="58"/>
        <v>0</v>
      </c>
      <c r="L25" s="18">
        <f t="shared" si="59"/>
        <v>0</v>
      </c>
      <c r="M25" s="18">
        <f t="shared" si="107"/>
        <v>0</v>
      </c>
      <c r="N25" s="18">
        <f t="shared" si="107"/>
        <v>0</v>
      </c>
      <c r="O25" s="18">
        <f t="shared" si="60"/>
        <v>0</v>
      </c>
      <c r="P25" s="18">
        <f t="shared" si="61"/>
        <v>0</v>
      </c>
      <c r="Q25" s="18">
        <f t="shared" si="108"/>
        <v>0</v>
      </c>
      <c r="R25" s="18">
        <f t="shared" si="108"/>
        <v>0</v>
      </c>
      <c r="S25" s="18">
        <f t="shared" si="62"/>
        <v>0</v>
      </c>
      <c r="T25" s="18">
        <f t="shared" si="63"/>
        <v>0</v>
      </c>
      <c r="U25" s="18">
        <f t="shared" si="64"/>
        <v>0</v>
      </c>
      <c r="V25" s="18">
        <f t="shared" si="65"/>
        <v>0</v>
      </c>
      <c r="W25" s="18">
        <f t="shared" si="66"/>
        <v>0</v>
      </c>
      <c r="X25" s="18">
        <f t="shared" si="67"/>
        <v>0</v>
      </c>
      <c r="Y25" s="18">
        <f t="shared" si="109"/>
        <v>0</v>
      </c>
      <c r="Z25" s="18">
        <f t="shared" si="109"/>
        <v>0</v>
      </c>
      <c r="AA25" s="18">
        <f t="shared" si="68"/>
        <v>0</v>
      </c>
      <c r="AB25" s="18">
        <f t="shared" si="69"/>
        <v>0</v>
      </c>
      <c r="AC25" s="18">
        <f t="shared" si="110"/>
        <v>0</v>
      </c>
      <c r="AD25" s="18">
        <f t="shared" si="110"/>
        <v>0</v>
      </c>
      <c r="AE25" s="18">
        <f t="shared" si="70"/>
        <v>0</v>
      </c>
      <c r="AF25" s="18">
        <f t="shared" si="71"/>
        <v>0</v>
      </c>
      <c r="AG25" s="18">
        <f t="shared" si="111"/>
        <v>0</v>
      </c>
      <c r="AH25" s="18">
        <f t="shared" si="111"/>
        <v>0</v>
      </c>
      <c r="AI25" s="18">
        <f t="shared" si="72"/>
        <v>0</v>
      </c>
      <c r="AJ25" s="18">
        <f t="shared" si="73"/>
        <v>0</v>
      </c>
      <c r="AK25" s="18">
        <f t="shared" si="74"/>
        <v>0</v>
      </c>
      <c r="AL25" s="18">
        <f t="shared" si="75"/>
        <v>0</v>
      </c>
      <c r="AM25" s="18">
        <f t="shared" si="76"/>
        <v>0</v>
      </c>
      <c r="AN25" s="18">
        <f t="shared" si="77"/>
        <v>0</v>
      </c>
      <c r="AO25" s="18">
        <f t="shared" si="112"/>
        <v>0</v>
      </c>
      <c r="AP25" s="18">
        <f t="shared" si="112"/>
        <v>0</v>
      </c>
      <c r="AQ25" s="18">
        <f t="shared" si="78"/>
        <v>0</v>
      </c>
      <c r="AR25" s="18">
        <f t="shared" si="79"/>
        <v>0</v>
      </c>
      <c r="AS25" s="18">
        <f t="shared" si="113"/>
        <v>0</v>
      </c>
      <c r="AT25" s="18">
        <f t="shared" si="113"/>
        <v>0</v>
      </c>
      <c r="AU25" s="18">
        <f t="shared" si="80"/>
        <v>0</v>
      </c>
      <c r="AV25" s="18">
        <f t="shared" si="81"/>
        <v>0</v>
      </c>
      <c r="AW25" s="18">
        <f t="shared" si="114"/>
        <v>0</v>
      </c>
      <c r="AX25" s="18">
        <f t="shared" si="114"/>
        <v>0</v>
      </c>
      <c r="AY25" s="18">
        <f t="shared" si="82"/>
        <v>0</v>
      </c>
      <c r="AZ25" s="18">
        <f t="shared" si="83"/>
        <v>0</v>
      </c>
      <c r="BA25" s="18">
        <f t="shared" si="84"/>
        <v>0</v>
      </c>
      <c r="BB25" s="18">
        <f t="shared" si="85"/>
        <v>0</v>
      </c>
      <c r="BC25" s="18">
        <f t="shared" si="86"/>
        <v>0</v>
      </c>
      <c r="BD25" s="18">
        <f t="shared" si="87"/>
        <v>0</v>
      </c>
      <c r="BE25" s="18">
        <f t="shared" si="115"/>
        <v>0</v>
      </c>
      <c r="BF25" s="18">
        <f t="shared" si="115"/>
        <v>0</v>
      </c>
      <c r="BG25" s="18">
        <f t="shared" si="88"/>
        <v>0</v>
      </c>
      <c r="BH25" s="18">
        <f t="shared" si="89"/>
        <v>0</v>
      </c>
      <c r="BI25" s="18">
        <f t="shared" si="116"/>
        <v>0</v>
      </c>
      <c r="BJ25" s="18">
        <f t="shared" si="116"/>
        <v>0</v>
      </c>
      <c r="BK25" s="18">
        <f t="shared" si="90"/>
        <v>0</v>
      </c>
      <c r="BL25" s="18">
        <f t="shared" si="91"/>
        <v>0</v>
      </c>
      <c r="BM25" s="18">
        <f t="shared" si="117"/>
        <v>0</v>
      </c>
      <c r="BN25" s="18">
        <f t="shared" si="117"/>
        <v>0</v>
      </c>
      <c r="BO25" s="18">
        <f t="shared" si="92"/>
        <v>0</v>
      </c>
      <c r="BP25" s="18">
        <f t="shared" si="93"/>
        <v>0</v>
      </c>
      <c r="BQ25" s="131"/>
      <c r="BR25" s="131"/>
    </row>
    <row r="26" spans="1:70" ht="24.75" customHeight="1">
      <c r="A26" s="139"/>
      <c r="B26" s="140"/>
      <c r="C26" s="141"/>
      <c r="D26" s="65" t="s">
        <v>28</v>
      </c>
      <c r="E26" s="18">
        <f t="shared" si="54"/>
        <v>11566.45967</v>
      </c>
      <c r="F26" s="18">
        <f t="shared" si="55"/>
        <v>9317.40251</v>
      </c>
      <c r="G26" s="18">
        <f t="shared" si="56"/>
        <v>80.55535380602765</v>
      </c>
      <c r="H26" s="18">
        <f t="shared" si="57"/>
        <v>-2249.0571600000003</v>
      </c>
      <c r="I26" s="18">
        <f t="shared" si="106"/>
        <v>0</v>
      </c>
      <c r="J26" s="18">
        <f t="shared" si="106"/>
        <v>0</v>
      </c>
      <c r="K26" s="18">
        <f t="shared" si="58"/>
        <v>0</v>
      </c>
      <c r="L26" s="18">
        <f t="shared" si="59"/>
        <v>0</v>
      </c>
      <c r="M26" s="18">
        <f t="shared" si="107"/>
        <v>0</v>
      </c>
      <c r="N26" s="18">
        <f t="shared" si="107"/>
        <v>0</v>
      </c>
      <c r="O26" s="18">
        <f t="shared" si="60"/>
        <v>0</v>
      </c>
      <c r="P26" s="18">
        <f t="shared" si="61"/>
        <v>0</v>
      </c>
      <c r="Q26" s="18">
        <f t="shared" si="108"/>
        <v>0</v>
      </c>
      <c r="R26" s="18">
        <f t="shared" si="108"/>
        <v>0</v>
      </c>
      <c r="S26" s="18">
        <f t="shared" si="62"/>
        <v>0</v>
      </c>
      <c r="T26" s="18">
        <f t="shared" si="63"/>
        <v>0</v>
      </c>
      <c r="U26" s="18">
        <f t="shared" si="64"/>
        <v>0</v>
      </c>
      <c r="V26" s="18">
        <f t="shared" si="65"/>
        <v>0</v>
      </c>
      <c r="W26" s="18">
        <f t="shared" si="66"/>
        <v>0</v>
      </c>
      <c r="X26" s="18">
        <f t="shared" si="67"/>
        <v>0</v>
      </c>
      <c r="Y26" s="18">
        <f t="shared" si="109"/>
        <v>0</v>
      </c>
      <c r="Z26" s="18">
        <f t="shared" si="109"/>
        <v>0</v>
      </c>
      <c r="AA26" s="18">
        <f t="shared" si="68"/>
        <v>0</v>
      </c>
      <c r="AB26" s="18">
        <f t="shared" si="69"/>
        <v>0</v>
      </c>
      <c r="AC26" s="18">
        <f t="shared" si="110"/>
        <v>1494</v>
      </c>
      <c r="AD26" s="18">
        <f t="shared" si="110"/>
        <v>1404.36</v>
      </c>
      <c r="AE26" s="18">
        <f t="shared" si="70"/>
        <v>94</v>
      </c>
      <c r="AF26" s="18">
        <f t="shared" si="71"/>
        <v>-89.6400000000001</v>
      </c>
      <c r="AG26" s="18">
        <f t="shared" si="111"/>
        <v>0</v>
      </c>
      <c r="AH26" s="18">
        <f t="shared" si="111"/>
        <v>0</v>
      </c>
      <c r="AI26" s="18">
        <f t="shared" si="72"/>
        <v>0</v>
      </c>
      <c r="AJ26" s="18">
        <f t="shared" si="73"/>
        <v>0</v>
      </c>
      <c r="AK26" s="18">
        <f t="shared" si="74"/>
        <v>1494</v>
      </c>
      <c r="AL26" s="59">
        <f t="shared" si="75"/>
        <v>1404.36</v>
      </c>
      <c r="AM26" s="18">
        <f t="shared" si="76"/>
        <v>94</v>
      </c>
      <c r="AN26" s="18">
        <f t="shared" si="77"/>
        <v>-89.6400000000001</v>
      </c>
      <c r="AO26" s="18">
        <f t="shared" si="112"/>
        <v>-89.64</v>
      </c>
      <c r="AP26" s="18">
        <f t="shared" si="112"/>
        <v>0</v>
      </c>
      <c r="AQ26" s="18">
        <f t="shared" si="78"/>
        <v>0</v>
      </c>
      <c r="AR26" s="18">
        <f t="shared" si="79"/>
        <v>89.64</v>
      </c>
      <c r="AS26" s="18">
        <f t="shared" si="113"/>
        <v>0</v>
      </c>
      <c r="AT26" s="18">
        <f t="shared" si="113"/>
        <v>0</v>
      </c>
      <c r="AU26" s="18">
        <f t="shared" si="80"/>
        <v>0</v>
      </c>
      <c r="AV26" s="18">
        <f t="shared" si="81"/>
        <v>0</v>
      </c>
      <c r="AW26" s="18">
        <f t="shared" si="114"/>
        <v>3102.66667</v>
      </c>
      <c r="AX26" s="18">
        <f t="shared" si="114"/>
        <v>3102.66667</v>
      </c>
      <c r="AY26" s="18">
        <f t="shared" si="82"/>
        <v>100</v>
      </c>
      <c r="AZ26" s="18">
        <f t="shared" si="83"/>
        <v>0</v>
      </c>
      <c r="BA26" s="18">
        <f t="shared" si="84"/>
        <v>4507.02667</v>
      </c>
      <c r="BB26" s="18">
        <f t="shared" si="85"/>
        <v>4507.02667</v>
      </c>
      <c r="BC26" s="18">
        <f t="shared" si="86"/>
        <v>100</v>
      </c>
      <c r="BD26" s="18">
        <f t="shared" si="87"/>
        <v>0</v>
      </c>
      <c r="BE26" s="18">
        <f t="shared" si="115"/>
        <v>0</v>
      </c>
      <c r="BF26" s="18">
        <f t="shared" si="115"/>
        <v>0</v>
      </c>
      <c r="BG26" s="18">
        <f t="shared" si="88"/>
        <v>0</v>
      </c>
      <c r="BH26" s="18">
        <f t="shared" si="89"/>
        <v>0</v>
      </c>
      <c r="BI26" s="18">
        <f t="shared" si="116"/>
        <v>0</v>
      </c>
      <c r="BJ26" s="18">
        <f t="shared" si="116"/>
        <v>0</v>
      </c>
      <c r="BK26" s="18">
        <f t="shared" si="90"/>
        <v>0</v>
      </c>
      <c r="BL26" s="18">
        <f t="shared" si="91"/>
        <v>0</v>
      </c>
      <c r="BM26" s="18">
        <f t="shared" si="117"/>
        <v>7059.433</v>
      </c>
      <c r="BN26" s="18">
        <f t="shared" si="117"/>
        <v>4810.375840000001</v>
      </c>
      <c r="BO26" s="18">
        <f t="shared" si="92"/>
        <v>68.14110764986367</v>
      </c>
      <c r="BP26" s="18">
        <f t="shared" si="93"/>
        <v>-2249.0571599999994</v>
      </c>
      <c r="BQ26" s="131"/>
      <c r="BR26" s="131"/>
    </row>
    <row r="27" spans="1:70" ht="47.25" customHeight="1" hidden="1">
      <c r="A27" s="139"/>
      <c r="B27" s="140"/>
      <c r="C27" s="141"/>
      <c r="D27" s="65" t="s">
        <v>114</v>
      </c>
      <c r="E27" s="18">
        <f t="shared" si="54"/>
        <v>0</v>
      </c>
      <c r="F27" s="18">
        <f t="shared" si="55"/>
        <v>0</v>
      </c>
      <c r="G27" s="18">
        <f t="shared" si="56"/>
        <v>0</v>
      </c>
      <c r="H27" s="18">
        <f t="shared" si="57"/>
        <v>0</v>
      </c>
      <c r="I27" s="18">
        <f t="shared" si="106"/>
        <v>0</v>
      </c>
      <c r="J27" s="18">
        <f t="shared" si="106"/>
        <v>0</v>
      </c>
      <c r="K27" s="18">
        <f t="shared" si="58"/>
        <v>0</v>
      </c>
      <c r="L27" s="18">
        <f t="shared" si="59"/>
        <v>0</v>
      </c>
      <c r="M27" s="18">
        <f t="shared" si="107"/>
        <v>0</v>
      </c>
      <c r="N27" s="18">
        <f t="shared" si="107"/>
        <v>0</v>
      </c>
      <c r="O27" s="18">
        <f t="shared" si="60"/>
        <v>0</v>
      </c>
      <c r="P27" s="18">
        <f t="shared" si="61"/>
        <v>0</v>
      </c>
      <c r="Q27" s="18">
        <f t="shared" si="108"/>
        <v>0</v>
      </c>
      <c r="R27" s="18">
        <f t="shared" si="108"/>
        <v>0</v>
      </c>
      <c r="S27" s="18">
        <f t="shared" si="62"/>
        <v>0</v>
      </c>
      <c r="T27" s="18">
        <f t="shared" si="63"/>
        <v>0</v>
      </c>
      <c r="U27" s="18">
        <f t="shared" si="64"/>
        <v>0</v>
      </c>
      <c r="V27" s="18">
        <f t="shared" si="65"/>
        <v>0</v>
      </c>
      <c r="W27" s="18">
        <f t="shared" si="66"/>
        <v>0</v>
      </c>
      <c r="X27" s="18">
        <f t="shared" si="67"/>
        <v>0</v>
      </c>
      <c r="Y27" s="18">
        <f t="shared" si="109"/>
        <v>0</v>
      </c>
      <c r="Z27" s="18">
        <f t="shared" si="109"/>
        <v>0</v>
      </c>
      <c r="AA27" s="18">
        <f t="shared" si="68"/>
        <v>0</v>
      </c>
      <c r="AB27" s="18">
        <f t="shared" si="69"/>
        <v>0</v>
      </c>
      <c r="AC27" s="18">
        <f t="shared" si="110"/>
        <v>0</v>
      </c>
      <c r="AD27" s="18">
        <f t="shared" si="110"/>
        <v>0</v>
      </c>
      <c r="AE27" s="18">
        <f t="shared" si="70"/>
        <v>0</v>
      </c>
      <c r="AF27" s="18">
        <f t="shared" si="71"/>
        <v>0</v>
      </c>
      <c r="AG27" s="18">
        <f t="shared" si="111"/>
        <v>0</v>
      </c>
      <c r="AH27" s="18">
        <f t="shared" si="111"/>
        <v>0</v>
      </c>
      <c r="AI27" s="18">
        <f t="shared" si="72"/>
        <v>0</v>
      </c>
      <c r="AJ27" s="18">
        <f t="shared" si="73"/>
        <v>0</v>
      </c>
      <c r="AK27" s="18">
        <f t="shared" si="74"/>
        <v>0</v>
      </c>
      <c r="AL27" s="18">
        <f t="shared" si="75"/>
        <v>0</v>
      </c>
      <c r="AM27" s="18">
        <f t="shared" si="76"/>
        <v>0</v>
      </c>
      <c r="AN27" s="18">
        <f t="shared" si="77"/>
        <v>0</v>
      </c>
      <c r="AO27" s="18">
        <f t="shared" si="112"/>
        <v>0</v>
      </c>
      <c r="AP27" s="18">
        <f t="shared" si="112"/>
        <v>0</v>
      </c>
      <c r="AQ27" s="18">
        <f t="shared" si="78"/>
        <v>0</v>
      </c>
      <c r="AR27" s="18">
        <f t="shared" si="79"/>
        <v>0</v>
      </c>
      <c r="AS27" s="18">
        <f t="shared" si="113"/>
        <v>0</v>
      </c>
      <c r="AT27" s="18">
        <f t="shared" si="113"/>
        <v>0</v>
      </c>
      <c r="AU27" s="18">
        <f t="shared" si="80"/>
        <v>0</v>
      </c>
      <c r="AV27" s="18">
        <f t="shared" si="81"/>
        <v>0</v>
      </c>
      <c r="AW27" s="18">
        <f t="shared" si="114"/>
        <v>0</v>
      </c>
      <c r="AX27" s="18">
        <f t="shared" si="114"/>
        <v>0</v>
      </c>
      <c r="AY27" s="18">
        <f t="shared" si="82"/>
        <v>0</v>
      </c>
      <c r="AZ27" s="18">
        <f t="shared" si="83"/>
        <v>0</v>
      </c>
      <c r="BA27" s="18">
        <f t="shared" si="84"/>
        <v>0</v>
      </c>
      <c r="BB27" s="18">
        <f t="shared" si="85"/>
        <v>0</v>
      </c>
      <c r="BC27" s="18">
        <f t="shared" si="86"/>
        <v>0</v>
      </c>
      <c r="BD27" s="18">
        <f t="shared" si="87"/>
        <v>0</v>
      </c>
      <c r="BE27" s="18">
        <f t="shared" si="115"/>
        <v>0</v>
      </c>
      <c r="BF27" s="18">
        <f t="shared" si="115"/>
        <v>0</v>
      </c>
      <c r="BG27" s="18">
        <f t="shared" si="88"/>
        <v>0</v>
      </c>
      <c r="BH27" s="18">
        <f t="shared" si="89"/>
        <v>0</v>
      </c>
      <c r="BI27" s="18">
        <f t="shared" si="116"/>
        <v>0</v>
      </c>
      <c r="BJ27" s="18">
        <f t="shared" si="116"/>
        <v>0</v>
      </c>
      <c r="BK27" s="18">
        <f t="shared" si="90"/>
        <v>0</v>
      </c>
      <c r="BL27" s="18">
        <f t="shared" si="91"/>
        <v>0</v>
      </c>
      <c r="BM27" s="18">
        <f t="shared" si="117"/>
        <v>0</v>
      </c>
      <c r="BN27" s="18">
        <f t="shared" si="117"/>
        <v>0</v>
      </c>
      <c r="BO27" s="18">
        <f t="shared" si="92"/>
        <v>0</v>
      </c>
      <c r="BP27" s="18">
        <f t="shared" si="93"/>
        <v>0</v>
      </c>
      <c r="BQ27" s="131"/>
      <c r="BR27" s="131"/>
    </row>
    <row r="28" spans="1:70" ht="19.5" customHeight="1" hidden="1">
      <c r="A28" s="139"/>
      <c r="B28" s="140"/>
      <c r="C28" s="141"/>
      <c r="D28" s="66" t="s">
        <v>29</v>
      </c>
      <c r="E28" s="18">
        <f t="shared" si="54"/>
        <v>0</v>
      </c>
      <c r="F28" s="18">
        <f t="shared" si="55"/>
        <v>0</v>
      </c>
      <c r="G28" s="18">
        <f t="shared" si="56"/>
        <v>0</v>
      </c>
      <c r="H28" s="18">
        <f t="shared" si="57"/>
        <v>0</v>
      </c>
      <c r="I28" s="18">
        <f t="shared" si="106"/>
        <v>0</v>
      </c>
      <c r="J28" s="18">
        <f t="shared" si="106"/>
        <v>0</v>
      </c>
      <c r="K28" s="18">
        <f t="shared" si="58"/>
        <v>0</v>
      </c>
      <c r="L28" s="18">
        <f t="shared" si="59"/>
        <v>0</v>
      </c>
      <c r="M28" s="18">
        <f t="shared" si="107"/>
        <v>0</v>
      </c>
      <c r="N28" s="18">
        <f t="shared" si="107"/>
        <v>0</v>
      </c>
      <c r="O28" s="18">
        <f t="shared" si="60"/>
        <v>0</v>
      </c>
      <c r="P28" s="18">
        <f t="shared" si="61"/>
        <v>0</v>
      </c>
      <c r="Q28" s="18">
        <f t="shared" si="108"/>
        <v>0</v>
      </c>
      <c r="R28" s="18">
        <f t="shared" si="108"/>
        <v>0</v>
      </c>
      <c r="S28" s="18">
        <f t="shared" si="62"/>
        <v>0</v>
      </c>
      <c r="T28" s="18">
        <f t="shared" si="63"/>
        <v>0</v>
      </c>
      <c r="U28" s="18">
        <f t="shared" si="64"/>
        <v>0</v>
      </c>
      <c r="V28" s="18">
        <f t="shared" si="65"/>
        <v>0</v>
      </c>
      <c r="W28" s="18">
        <f t="shared" si="66"/>
        <v>0</v>
      </c>
      <c r="X28" s="18">
        <f t="shared" si="67"/>
        <v>0</v>
      </c>
      <c r="Y28" s="18">
        <f t="shared" si="109"/>
        <v>0</v>
      </c>
      <c r="Z28" s="18">
        <f t="shared" si="109"/>
        <v>0</v>
      </c>
      <c r="AA28" s="18">
        <f t="shared" si="68"/>
        <v>0</v>
      </c>
      <c r="AB28" s="18">
        <f t="shared" si="69"/>
        <v>0</v>
      </c>
      <c r="AC28" s="18">
        <f t="shared" si="110"/>
        <v>0</v>
      </c>
      <c r="AD28" s="18">
        <f t="shared" si="110"/>
        <v>0</v>
      </c>
      <c r="AE28" s="18">
        <f t="shared" si="70"/>
        <v>0</v>
      </c>
      <c r="AF28" s="18">
        <f t="shared" si="71"/>
        <v>0</v>
      </c>
      <c r="AG28" s="18">
        <f t="shared" si="111"/>
        <v>0</v>
      </c>
      <c r="AH28" s="18">
        <f t="shared" si="111"/>
        <v>0</v>
      </c>
      <c r="AI28" s="18">
        <f t="shared" si="72"/>
        <v>0</v>
      </c>
      <c r="AJ28" s="18">
        <f t="shared" si="73"/>
        <v>0</v>
      </c>
      <c r="AK28" s="18">
        <f t="shared" si="74"/>
        <v>0</v>
      </c>
      <c r="AL28" s="18">
        <f t="shared" si="75"/>
        <v>0</v>
      </c>
      <c r="AM28" s="18">
        <f t="shared" si="76"/>
        <v>0</v>
      </c>
      <c r="AN28" s="18">
        <f t="shared" si="77"/>
        <v>0</v>
      </c>
      <c r="AO28" s="18">
        <f t="shared" si="112"/>
        <v>0</v>
      </c>
      <c r="AP28" s="18">
        <f t="shared" si="112"/>
        <v>0</v>
      </c>
      <c r="AQ28" s="18">
        <f t="shared" si="78"/>
        <v>0</v>
      </c>
      <c r="AR28" s="18">
        <f t="shared" si="79"/>
        <v>0</v>
      </c>
      <c r="AS28" s="18">
        <f t="shared" si="113"/>
        <v>0</v>
      </c>
      <c r="AT28" s="18">
        <f t="shared" si="113"/>
        <v>0</v>
      </c>
      <c r="AU28" s="18">
        <f t="shared" si="80"/>
        <v>0</v>
      </c>
      <c r="AV28" s="18">
        <f t="shared" si="81"/>
        <v>0</v>
      </c>
      <c r="AW28" s="18">
        <f t="shared" si="114"/>
        <v>0</v>
      </c>
      <c r="AX28" s="18">
        <f t="shared" si="114"/>
        <v>0</v>
      </c>
      <c r="AY28" s="18">
        <f t="shared" si="82"/>
        <v>0</v>
      </c>
      <c r="AZ28" s="18">
        <f t="shared" si="83"/>
        <v>0</v>
      </c>
      <c r="BA28" s="18">
        <f t="shared" si="84"/>
        <v>0</v>
      </c>
      <c r="BB28" s="18">
        <f t="shared" si="85"/>
        <v>0</v>
      </c>
      <c r="BC28" s="18">
        <f t="shared" si="86"/>
        <v>0</v>
      </c>
      <c r="BD28" s="18">
        <f t="shared" si="87"/>
        <v>0</v>
      </c>
      <c r="BE28" s="18">
        <f t="shared" si="115"/>
        <v>0</v>
      </c>
      <c r="BF28" s="18">
        <f t="shared" si="115"/>
        <v>0</v>
      </c>
      <c r="BG28" s="18">
        <f t="shared" si="88"/>
        <v>0</v>
      </c>
      <c r="BH28" s="18">
        <f t="shared" si="89"/>
        <v>0</v>
      </c>
      <c r="BI28" s="18">
        <f t="shared" si="116"/>
        <v>0</v>
      </c>
      <c r="BJ28" s="18">
        <f t="shared" si="116"/>
        <v>0</v>
      </c>
      <c r="BK28" s="18">
        <f t="shared" si="90"/>
        <v>0</v>
      </c>
      <c r="BL28" s="18">
        <f t="shared" si="91"/>
        <v>0</v>
      </c>
      <c r="BM28" s="18">
        <f t="shared" si="117"/>
        <v>0</v>
      </c>
      <c r="BN28" s="18">
        <f t="shared" si="117"/>
        <v>0</v>
      </c>
      <c r="BO28" s="18">
        <f t="shared" si="92"/>
        <v>0</v>
      </c>
      <c r="BP28" s="18">
        <f t="shared" si="93"/>
        <v>0</v>
      </c>
      <c r="BQ28" s="131"/>
      <c r="BR28" s="131"/>
    </row>
    <row r="29" spans="1:70" ht="19.5" customHeight="1" hidden="1">
      <c r="A29" s="142"/>
      <c r="B29" s="143"/>
      <c r="C29" s="144"/>
      <c r="D29" s="65" t="s">
        <v>24</v>
      </c>
      <c r="E29" s="18">
        <f t="shared" si="54"/>
        <v>0</v>
      </c>
      <c r="F29" s="18">
        <f t="shared" si="55"/>
        <v>0</v>
      </c>
      <c r="G29" s="18">
        <f t="shared" si="56"/>
        <v>0</v>
      </c>
      <c r="H29" s="18">
        <f t="shared" si="57"/>
        <v>0</v>
      </c>
      <c r="I29" s="18">
        <f t="shared" si="106"/>
        <v>0</v>
      </c>
      <c r="J29" s="18">
        <f t="shared" si="106"/>
        <v>0</v>
      </c>
      <c r="K29" s="18">
        <f t="shared" si="58"/>
        <v>0</v>
      </c>
      <c r="L29" s="18">
        <f t="shared" si="59"/>
        <v>0</v>
      </c>
      <c r="M29" s="18">
        <f t="shared" si="107"/>
        <v>0</v>
      </c>
      <c r="N29" s="18">
        <f t="shared" si="107"/>
        <v>0</v>
      </c>
      <c r="O29" s="18">
        <f t="shared" si="60"/>
        <v>0</v>
      </c>
      <c r="P29" s="18">
        <f t="shared" si="61"/>
        <v>0</v>
      </c>
      <c r="Q29" s="18">
        <f t="shared" si="108"/>
        <v>0</v>
      </c>
      <c r="R29" s="18">
        <f t="shared" si="108"/>
        <v>0</v>
      </c>
      <c r="S29" s="18">
        <f t="shared" si="62"/>
        <v>0</v>
      </c>
      <c r="T29" s="18">
        <f t="shared" si="63"/>
        <v>0</v>
      </c>
      <c r="U29" s="18">
        <f t="shared" si="64"/>
        <v>0</v>
      </c>
      <c r="V29" s="18">
        <f t="shared" si="65"/>
        <v>0</v>
      </c>
      <c r="W29" s="18">
        <f t="shared" si="66"/>
        <v>0</v>
      </c>
      <c r="X29" s="18">
        <f t="shared" si="67"/>
        <v>0</v>
      </c>
      <c r="Y29" s="18">
        <f t="shared" si="109"/>
        <v>0</v>
      </c>
      <c r="Z29" s="18">
        <f t="shared" si="109"/>
        <v>0</v>
      </c>
      <c r="AA29" s="18">
        <f t="shared" si="68"/>
        <v>0</v>
      </c>
      <c r="AB29" s="18">
        <f t="shared" si="69"/>
        <v>0</v>
      </c>
      <c r="AC29" s="18">
        <f t="shared" si="110"/>
        <v>0</v>
      </c>
      <c r="AD29" s="18">
        <f t="shared" si="110"/>
        <v>0</v>
      </c>
      <c r="AE29" s="18">
        <f t="shared" si="70"/>
        <v>0</v>
      </c>
      <c r="AF29" s="18">
        <f t="shared" si="71"/>
        <v>0</v>
      </c>
      <c r="AG29" s="18">
        <f t="shared" si="111"/>
        <v>0</v>
      </c>
      <c r="AH29" s="18">
        <f t="shared" si="111"/>
        <v>0</v>
      </c>
      <c r="AI29" s="18">
        <f t="shared" si="72"/>
        <v>0</v>
      </c>
      <c r="AJ29" s="18">
        <f t="shared" si="73"/>
        <v>0</v>
      </c>
      <c r="AK29" s="18">
        <f t="shared" si="74"/>
        <v>0</v>
      </c>
      <c r="AL29" s="18">
        <f t="shared" si="75"/>
        <v>0</v>
      </c>
      <c r="AM29" s="18">
        <f t="shared" si="76"/>
        <v>0</v>
      </c>
      <c r="AN29" s="18">
        <f t="shared" si="77"/>
        <v>0</v>
      </c>
      <c r="AO29" s="18">
        <f t="shared" si="112"/>
        <v>0</v>
      </c>
      <c r="AP29" s="18">
        <f t="shared" si="112"/>
        <v>0</v>
      </c>
      <c r="AQ29" s="18">
        <f t="shared" si="78"/>
        <v>0</v>
      </c>
      <c r="AR29" s="18">
        <f t="shared" si="79"/>
        <v>0</v>
      </c>
      <c r="AS29" s="18">
        <f t="shared" si="113"/>
        <v>0</v>
      </c>
      <c r="AT29" s="18">
        <f t="shared" si="113"/>
        <v>0</v>
      </c>
      <c r="AU29" s="18">
        <f t="shared" si="80"/>
        <v>0</v>
      </c>
      <c r="AV29" s="18">
        <f t="shared" si="81"/>
        <v>0</v>
      </c>
      <c r="AW29" s="18">
        <f t="shared" si="114"/>
        <v>0</v>
      </c>
      <c r="AX29" s="18">
        <f t="shared" si="114"/>
        <v>0</v>
      </c>
      <c r="AY29" s="18">
        <f t="shared" si="82"/>
        <v>0</v>
      </c>
      <c r="AZ29" s="18">
        <f t="shared" si="83"/>
        <v>0</v>
      </c>
      <c r="BA29" s="18">
        <f t="shared" si="84"/>
        <v>0</v>
      </c>
      <c r="BB29" s="18">
        <f t="shared" si="85"/>
        <v>0</v>
      </c>
      <c r="BC29" s="18">
        <f t="shared" si="86"/>
        <v>0</v>
      </c>
      <c r="BD29" s="18">
        <f t="shared" si="87"/>
        <v>0</v>
      </c>
      <c r="BE29" s="18">
        <f t="shared" si="115"/>
        <v>0</v>
      </c>
      <c r="BF29" s="18">
        <f t="shared" si="115"/>
        <v>0</v>
      </c>
      <c r="BG29" s="18">
        <f t="shared" si="88"/>
        <v>0</v>
      </c>
      <c r="BH29" s="18">
        <f t="shared" si="89"/>
        <v>0</v>
      </c>
      <c r="BI29" s="18">
        <f t="shared" si="116"/>
        <v>0</v>
      </c>
      <c r="BJ29" s="18">
        <f t="shared" si="116"/>
        <v>0</v>
      </c>
      <c r="BK29" s="18">
        <f t="shared" si="90"/>
        <v>0</v>
      </c>
      <c r="BL29" s="18">
        <f t="shared" si="91"/>
        <v>0</v>
      </c>
      <c r="BM29" s="18">
        <f t="shared" si="117"/>
        <v>0</v>
      </c>
      <c r="BN29" s="18">
        <f t="shared" si="117"/>
        <v>0</v>
      </c>
      <c r="BO29" s="18">
        <f t="shared" si="92"/>
        <v>0</v>
      </c>
      <c r="BP29" s="18">
        <f t="shared" si="93"/>
        <v>0</v>
      </c>
      <c r="BQ29" s="132"/>
      <c r="BR29" s="132"/>
    </row>
    <row r="30" spans="1:70" ht="24" customHeight="1">
      <c r="A30" s="136" t="s">
        <v>122</v>
      </c>
      <c r="B30" s="137"/>
      <c r="C30" s="138"/>
      <c r="D30" s="65" t="s">
        <v>112</v>
      </c>
      <c r="E30" s="41">
        <f t="shared" si="54"/>
        <v>118493.99245</v>
      </c>
      <c r="F30" s="41">
        <f t="shared" si="55"/>
        <v>112473.6834</v>
      </c>
      <c r="G30" s="41">
        <f t="shared" si="56"/>
        <v>94.91931284825233</v>
      </c>
      <c r="H30" s="41">
        <f t="shared" si="57"/>
        <v>-6020.309050000011</v>
      </c>
      <c r="I30" s="41">
        <f>SUM(I31:I36)</f>
        <v>970.59547</v>
      </c>
      <c r="J30" s="41">
        <f>SUM(J31:J36)</f>
        <v>970.59547</v>
      </c>
      <c r="K30" s="41">
        <f t="shared" si="58"/>
        <v>100</v>
      </c>
      <c r="L30" s="41">
        <f t="shared" si="59"/>
        <v>0</v>
      </c>
      <c r="M30" s="41">
        <f>SUM(M31:M36)</f>
        <v>4409.99068</v>
      </c>
      <c r="N30" s="41">
        <f>SUM(N31:N36)</f>
        <v>4409.98841</v>
      </c>
      <c r="O30" s="41">
        <f t="shared" si="60"/>
        <v>99.99994852596832</v>
      </c>
      <c r="P30" s="41">
        <f t="shared" si="61"/>
        <v>-0.002269999999953143</v>
      </c>
      <c r="Q30" s="41">
        <f>SUM(Q31:Q36)</f>
        <v>4601.5</v>
      </c>
      <c r="R30" s="41">
        <f>SUM(R31:R36)</f>
        <v>3722.51408</v>
      </c>
      <c r="S30" s="41">
        <f t="shared" si="62"/>
        <v>80.8978394001956</v>
      </c>
      <c r="T30" s="41">
        <f t="shared" si="63"/>
        <v>-878.9859200000001</v>
      </c>
      <c r="U30" s="41">
        <f t="shared" si="64"/>
        <v>9982.08615</v>
      </c>
      <c r="V30" s="41">
        <f t="shared" si="65"/>
        <v>9103.09796</v>
      </c>
      <c r="W30" s="41">
        <f t="shared" si="66"/>
        <v>91.1943437795315</v>
      </c>
      <c r="X30" s="41">
        <f t="shared" si="67"/>
        <v>-878.98819</v>
      </c>
      <c r="Y30" s="41">
        <f>SUM(Y31:Y36)</f>
        <v>4677.946</v>
      </c>
      <c r="Z30" s="41">
        <f>SUM(Z31:Z36)</f>
        <v>4057.94521</v>
      </c>
      <c r="AA30" s="41">
        <f t="shared" si="68"/>
        <v>86.74630297143234</v>
      </c>
      <c r="AB30" s="41">
        <f t="shared" si="69"/>
        <v>-620.00079</v>
      </c>
      <c r="AC30" s="41">
        <f>SUM(AC31:AC36)</f>
        <v>9517.503</v>
      </c>
      <c r="AD30" s="41">
        <f>SUM(AD31:AD36)</f>
        <v>5476.22632</v>
      </c>
      <c r="AE30" s="41">
        <f t="shared" si="70"/>
        <v>57.53847747670791</v>
      </c>
      <c r="AF30" s="41">
        <f t="shared" si="71"/>
        <v>-4041.276680000001</v>
      </c>
      <c r="AG30" s="41">
        <f>SUM(AG31:AG36)</f>
        <v>17509.26695</v>
      </c>
      <c r="AH30" s="41">
        <f>SUM(AH31:AH36)</f>
        <v>15365.538540000001</v>
      </c>
      <c r="AI30" s="41">
        <f t="shared" si="72"/>
        <v>87.75660673789659</v>
      </c>
      <c r="AJ30" s="41">
        <f t="shared" si="73"/>
        <v>-2143.7284099999997</v>
      </c>
      <c r="AK30" s="41">
        <f t="shared" si="74"/>
        <v>41686.8021</v>
      </c>
      <c r="AL30" s="41">
        <f t="shared" si="75"/>
        <v>34002.80803</v>
      </c>
      <c r="AM30" s="41">
        <f t="shared" si="76"/>
        <v>81.56732183109818</v>
      </c>
      <c r="AN30" s="41">
        <f t="shared" si="77"/>
        <v>-7683.994070000001</v>
      </c>
      <c r="AO30" s="41">
        <f>SUM(AO31:AO36)</f>
        <v>22469.3233</v>
      </c>
      <c r="AP30" s="41">
        <f>SUM(AP31:AP36)</f>
        <v>22980.358500000002</v>
      </c>
      <c r="AQ30" s="41">
        <f t="shared" si="78"/>
        <v>102.2743684497165</v>
      </c>
      <c r="AR30" s="41">
        <f t="shared" si="79"/>
        <v>511.0352000000021</v>
      </c>
      <c r="AS30" s="41">
        <f>SUM(AS31:AS36)</f>
        <v>12040.61675</v>
      </c>
      <c r="AT30" s="41">
        <f>SUM(AT31:AT36)</f>
        <v>13200.611100000002</v>
      </c>
      <c r="AU30" s="41">
        <f t="shared" si="80"/>
        <v>109.63401106508935</v>
      </c>
      <c r="AV30" s="41">
        <f t="shared" si="81"/>
        <v>1159.9943500000027</v>
      </c>
      <c r="AW30" s="41">
        <f>SUM(AW31:AW36)</f>
        <v>12323.079000000002</v>
      </c>
      <c r="AX30" s="41">
        <f>SUM(AX31:AX36)</f>
        <v>9153.65004</v>
      </c>
      <c r="AY30" s="41">
        <f t="shared" si="82"/>
        <v>74.28054336095711</v>
      </c>
      <c r="AZ30" s="41">
        <f t="shared" si="83"/>
        <v>-3169.428960000001</v>
      </c>
      <c r="BA30" s="41">
        <f aca="true" t="shared" si="118" ref="BA30:BA36">AK30+AO30+AS30+AW30</f>
        <v>88519.82115</v>
      </c>
      <c r="BB30" s="41">
        <f aca="true" t="shared" si="119" ref="BB30:BB36">AL30+AP30+AT30+AX30</f>
        <v>79337.42767</v>
      </c>
      <c r="BC30" s="41">
        <f t="shared" si="86"/>
        <v>89.62673742365554</v>
      </c>
      <c r="BD30" s="41">
        <f t="shared" si="87"/>
        <v>-9182.393479999999</v>
      </c>
      <c r="BE30" s="41">
        <f>SUM(BE31:BE36)</f>
        <v>12395.850600000002</v>
      </c>
      <c r="BF30" s="41">
        <f>SUM(BF31:BF36)</f>
        <v>12519.578710000002</v>
      </c>
      <c r="BG30" s="41">
        <f t="shared" si="88"/>
        <v>100.99814134578229</v>
      </c>
      <c r="BH30" s="41">
        <f t="shared" si="89"/>
        <v>123.72811000000002</v>
      </c>
      <c r="BI30" s="41">
        <f>SUM(BI31:BI36)</f>
        <v>8285.073699999999</v>
      </c>
      <c r="BJ30" s="41">
        <f>SUM(BJ31:BJ36)</f>
        <v>9449.19754</v>
      </c>
      <c r="BK30" s="41">
        <f t="shared" si="90"/>
        <v>114.05085678356731</v>
      </c>
      <c r="BL30" s="41">
        <f t="shared" si="91"/>
        <v>1164.1238400000002</v>
      </c>
      <c r="BM30" s="41">
        <f>SUM(BM31:BM36)</f>
        <v>9293.247</v>
      </c>
      <c r="BN30" s="41">
        <f>SUM(BN31:BN36)</f>
        <v>11167.47948</v>
      </c>
      <c r="BO30" s="41">
        <f t="shared" si="92"/>
        <v>120.16768175859312</v>
      </c>
      <c r="BP30" s="41">
        <f t="shared" si="93"/>
        <v>1874.2324800000006</v>
      </c>
      <c r="BQ30" s="130"/>
      <c r="BR30" s="130"/>
    </row>
    <row r="31" spans="1:70" ht="19.5" customHeight="1" hidden="1">
      <c r="A31" s="139"/>
      <c r="B31" s="140"/>
      <c r="C31" s="141"/>
      <c r="D31" s="65" t="s">
        <v>23</v>
      </c>
      <c r="E31" s="18">
        <f t="shared" si="54"/>
        <v>0</v>
      </c>
      <c r="F31" s="18">
        <f t="shared" si="55"/>
        <v>0</v>
      </c>
      <c r="G31" s="18">
        <f t="shared" si="56"/>
        <v>0</v>
      </c>
      <c r="H31" s="18">
        <f t="shared" si="57"/>
        <v>0</v>
      </c>
      <c r="I31" s="18">
        <f aca="true" t="shared" si="120" ref="I31:J36">I5-I17-I24</f>
        <v>0</v>
      </c>
      <c r="J31" s="18">
        <f t="shared" si="120"/>
        <v>0</v>
      </c>
      <c r="K31" s="18">
        <f t="shared" si="58"/>
        <v>0</v>
      </c>
      <c r="L31" s="18">
        <f t="shared" si="59"/>
        <v>0</v>
      </c>
      <c r="M31" s="18">
        <f aca="true" t="shared" si="121" ref="M31:N36">M5-M17-M24</f>
        <v>0</v>
      </c>
      <c r="N31" s="18">
        <f t="shared" si="121"/>
        <v>0</v>
      </c>
      <c r="O31" s="18">
        <f t="shared" si="60"/>
        <v>0</v>
      </c>
      <c r="P31" s="18">
        <f t="shared" si="61"/>
        <v>0</v>
      </c>
      <c r="Q31" s="18">
        <f aca="true" t="shared" si="122" ref="Q31:R36">Q5-Q17-Q24</f>
        <v>0</v>
      </c>
      <c r="R31" s="18">
        <f t="shared" si="122"/>
        <v>0</v>
      </c>
      <c r="S31" s="18">
        <f t="shared" si="62"/>
        <v>0</v>
      </c>
      <c r="T31" s="18">
        <f t="shared" si="63"/>
        <v>0</v>
      </c>
      <c r="U31" s="18">
        <f t="shared" si="64"/>
        <v>0</v>
      </c>
      <c r="V31" s="18">
        <f t="shared" si="65"/>
        <v>0</v>
      </c>
      <c r="W31" s="18">
        <f t="shared" si="66"/>
        <v>0</v>
      </c>
      <c r="X31" s="18">
        <f t="shared" si="67"/>
        <v>0</v>
      </c>
      <c r="Y31" s="18">
        <f aca="true" t="shared" si="123" ref="Y31:Z36">Y5-Y17-Y24</f>
        <v>0</v>
      </c>
      <c r="Z31" s="18">
        <f t="shared" si="123"/>
        <v>0</v>
      </c>
      <c r="AA31" s="18">
        <f t="shared" si="68"/>
        <v>0</v>
      </c>
      <c r="AB31" s="18">
        <f t="shared" si="69"/>
        <v>0</v>
      </c>
      <c r="AC31" s="18">
        <f aca="true" t="shared" si="124" ref="AC31:AD36">AC5-AC17-AC24</f>
        <v>0</v>
      </c>
      <c r="AD31" s="18">
        <f t="shared" si="124"/>
        <v>0</v>
      </c>
      <c r="AE31" s="18">
        <f t="shared" si="70"/>
        <v>0</v>
      </c>
      <c r="AF31" s="18">
        <f t="shared" si="71"/>
        <v>0</v>
      </c>
      <c r="AG31" s="18">
        <f aca="true" t="shared" si="125" ref="AG31:AH36">AG5-AG17-AG24</f>
        <v>0</v>
      </c>
      <c r="AH31" s="18">
        <f t="shared" si="125"/>
        <v>0</v>
      </c>
      <c r="AI31" s="18">
        <f t="shared" si="72"/>
        <v>0</v>
      </c>
      <c r="AJ31" s="18">
        <f t="shared" si="73"/>
        <v>0</v>
      </c>
      <c r="AK31" s="18">
        <f t="shared" si="74"/>
        <v>0</v>
      </c>
      <c r="AL31" s="18">
        <f t="shared" si="75"/>
        <v>0</v>
      </c>
      <c r="AM31" s="18">
        <f t="shared" si="76"/>
        <v>0</v>
      </c>
      <c r="AN31" s="18">
        <f t="shared" si="77"/>
        <v>0</v>
      </c>
      <c r="AO31" s="18">
        <f aca="true" t="shared" si="126" ref="AO31:AP36">AO5-AO17-AO24</f>
        <v>0</v>
      </c>
      <c r="AP31" s="18">
        <f t="shared" si="126"/>
        <v>0</v>
      </c>
      <c r="AQ31" s="18">
        <f t="shared" si="78"/>
        <v>0</v>
      </c>
      <c r="AR31" s="18">
        <f t="shared" si="79"/>
        <v>0</v>
      </c>
      <c r="AS31" s="18">
        <f aca="true" t="shared" si="127" ref="AS31:AT36">AS5-AS17-AS24</f>
        <v>0</v>
      </c>
      <c r="AT31" s="18">
        <f t="shared" si="127"/>
        <v>0</v>
      </c>
      <c r="AU31" s="18">
        <f t="shared" si="80"/>
        <v>0</v>
      </c>
      <c r="AV31" s="18">
        <f t="shared" si="81"/>
        <v>0</v>
      </c>
      <c r="AW31" s="18">
        <f aca="true" t="shared" si="128" ref="AW31:AX36">AW5-AW17-AW24</f>
        <v>0</v>
      </c>
      <c r="AX31" s="18">
        <f t="shared" si="128"/>
        <v>0</v>
      </c>
      <c r="AY31" s="18">
        <f t="shared" si="82"/>
        <v>0</v>
      </c>
      <c r="AZ31" s="18">
        <f t="shared" si="83"/>
        <v>0</v>
      </c>
      <c r="BA31" s="18">
        <f t="shared" si="118"/>
        <v>0</v>
      </c>
      <c r="BB31" s="18">
        <f t="shared" si="119"/>
        <v>0</v>
      </c>
      <c r="BC31" s="18">
        <f t="shared" si="86"/>
        <v>0</v>
      </c>
      <c r="BD31" s="18">
        <f t="shared" si="87"/>
        <v>0</v>
      </c>
      <c r="BE31" s="18">
        <f aca="true" t="shared" si="129" ref="BE31:BF36">BE5-BE17-BE24</f>
        <v>0</v>
      </c>
      <c r="BF31" s="18">
        <f t="shared" si="129"/>
        <v>0</v>
      </c>
      <c r="BG31" s="18">
        <f t="shared" si="88"/>
        <v>0</v>
      </c>
      <c r="BH31" s="18">
        <f t="shared" si="89"/>
        <v>0</v>
      </c>
      <c r="BI31" s="18">
        <f aca="true" t="shared" si="130" ref="BI31:BJ36">BI5-BI17-BI24</f>
        <v>0</v>
      </c>
      <c r="BJ31" s="18">
        <f t="shared" si="130"/>
        <v>0</v>
      </c>
      <c r="BK31" s="18">
        <f t="shared" si="90"/>
        <v>0</v>
      </c>
      <c r="BL31" s="18">
        <f t="shared" si="91"/>
        <v>0</v>
      </c>
      <c r="BM31" s="18">
        <f aca="true" t="shared" si="131" ref="BM31:BN36">BM5-BM17-BM24</f>
        <v>0</v>
      </c>
      <c r="BN31" s="18">
        <f t="shared" si="131"/>
        <v>0</v>
      </c>
      <c r="BO31" s="18">
        <f t="shared" si="92"/>
        <v>0</v>
      </c>
      <c r="BP31" s="18">
        <f t="shared" si="93"/>
        <v>0</v>
      </c>
      <c r="BQ31" s="131"/>
      <c r="BR31" s="131"/>
    </row>
    <row r="32" spans="1:70" ht="33.75" customHeight="1">
      <c r="A32" s="139"/>
      <c r="B32" s="140"/>
      <c r="C32" s="141"/>
      <c r="D32" s="65" t="s">
        <v>113</v>
      </c>
      <c r="E32" s="18">
        <f t="shared" si="54"/>
        <v>31336.000000000004</v>
      </c>
      <c r="F32" s="18">
        <f t="shared" si="55"/>
        <v>31336.000000000004</v>
      </c>
      <c r="G32" s="18">
        <f t="shared" si="56"/>
        <v>100</v>
      </c>
      <c r="H32" s="18">
        <f t="shared" si="57"/>
        <v>0</v>
      </c>
      <c r="I32" s="18">
        <f t="shared" si="120"/>
        <v>0</v>
      </c>
      <c r="J32" s="18">
        <f t="shared" si="120"/>
        <v>0</v>
      </c>
      <c r="K32" s="18">
        <f t="shared" si="58"/>
        <v>0</v>
      </c>
      <c r="L32" s="18">
        <f t="shared" si="59"/>
        <v>0</v>
      </c>
      <c r="M32" s="18">
        <f t="shared" si="121"/>
        <v>0</v>
      </c>
      <c r="N32" s="18">
        <f t="shared" si="121"/>
        <v>0</v>
      </c>
      <c r="O32" s="18">
        <f t="shared" si="60"/>
        <v>0</v>
      </c>
      <c r="P32" s="18">
        <f t="shared" si="61"/>
        <v>0</v>
      </c>
      <c r="Q32" s="18">
        <f t="shared" si="122"/>
        <v>0</v>
      </c>
      <c r="R32" s="18">
        <f t="shared" si="122"/>
        <v>0</v>
      </c>
      <c r="S32" s="18">
        <f t="shared" si="62"/>
        <v>0</v>
      </c>
      <c r="T32" s="18">
        <f t="shared" si="63"/>
        <v>0</v>
      </c>
      <c r="U32" s="18">
        <f t="shared" si="64"/>
        <v>0</v>
      </c>
      <c r="V32" s="18">
        <f t="shared" si="65"/>
        <v>0</v>
      </c>
      <c r="W32" s="18">
        <f t="shared" si="66"/>
        <v>0</v>
      </c>
      <c r="X32" s="18">
        <f t="shared" si="67"/>
        <v>0</v>
      </c>
      <c r="Y32" s="18">
        <f t="shared" si="123"/>
        <v>0</v>
      </c>
      <c r="Z32" s="18">
        <f t="shared" si="123"/>
        <v>0</v>
      </c>
      <c r="AA32" s="18">
        <f t="shared" si="68"/>
        <v>0</v>
      </c>
      <c r="AB32" s="18">
        <f t="shared" si="69"/>
        <v>0</v>
      </c>
      <c r="AC32" s="18">
        <f t="shared" si="124"/>
        <v>0</v>
      </c>
      <c r="AD32" s="18">
        <f t="shared" si="124"/>
        <v>0</v>
      </c>
      <c r="AE32" s="18">
        <f t="shared" si="70"/>
        <v>0</v>
      </c>
      <c r="AF32" s="18">
        <f t="shared" si="71"/>
        <v>0</v>
      </c>
      <c r="AG32" s="18">
        <f t="shared" si="125"/>
        <v>7369.37135</v>
      </c>
      <c r="AH32" s="18">
        <f t="shared" si="125"/>
        <v>7369.37135</v>
      </c>
      <c r="AI32" s="18">
        <f t="shared" si="72"/>
        <v>100</v>
      </c>
      <c r="AJ32" s="18">
        <f t="shared" si="73"/>
        <v>0</v>
      </c>
      <c r="AK32" s="18">
        <f t="shared" si="74"/>
        <v>7369.37135</v>
      </c>
      <c r="AL32" s="18">
        <f t="shared" si="75"/>
        <v>7369.37135</v>
      </c>
      <c r="AM32" s="18">
        <f t="shared" si="76"/>
        <v>100</v>
      </c>
      <c r="AN32" s="18">
        <f t="shared" si="77"/>
        <v>0</v>
      </c>
      <c r="AO32" s="18">
        <f t="shared" si="126"/>
        <v>13643.84205</v>
      </c>
      <c r="AP32" s="18">
        <f t="shared" si="126"/>
        <v>13643.84205</v>
      </c>
      <c r="AQ32" s="18">
        <f t="shared" si="78"/>
        <v>100</v>
      </c>
      <c r="AR32" s="18">
        <f t="shared" si="79"/>
        <v>0</v>
      </c>
      <c r="AS32" s="18">
        <f t="shared" si="127"/>
        <v>3198.23675</v>
      </c>
      <c r="AT32" s="18">
        <f t="shared" si="127"/>
        <v>3198.23675</v>
      </c>
      <c r="AU32" s="18">
        <f t="shared" si="80"/>
        <v>100</v>
      </c>
      <c r="AV32" s="18">
        <f t="shared" si="81"/>
        <v>0</v>
      </c>
      <c r="AW32" s="18">
        <f t="shared" si="128"/>
        <v>3548.4723000000013</v>
      </c>
      <c r="AX32" s="18">
        <f t="shared" si="128"/>
        <v>3548.4723</v>
      </c>
      <c r="AY32" s="18">
        <f t="shared" si="82"/>
        <v>99.99999999999996</v>
      </c>
      <c r="AZ32" s="18">
        <f t="shared" si="83"/>
        <v>0</v>
      </c>
      <c r="BA32" s="18">
        <f t="shared" si="118"/>
        <v>27759.922450000002</v>
      </c>
      <c r="BB32" s="18">
        <f t="shared" si="119"/>
        <v>27759.922450000002</v>
      </c>
      <c r="BC32" s="18">
        <f t="shared" si="86"/>
        <v>100</v>
      </c>
      <c r="BD32" s="18">
        <f t="shared" si="87"/>
        <v>0</v>
      </c>
      <c r="BE32" s="18">
        <f t="shared" si="129"/>
        <v>3576.077550000002</v>
      </c>
      <c r="BF32" s="18">
        <f t="shared" si="129"/>
        <v>3576.077550000002</v>
      </c>
      <c r="BG32" s="18">
        <f t="shared" si="88"/>
        <v>100</v>
      </c>
      <c r="BH32" s="18">
        <f t="shared" si="89"/>
        <v>0</v>
      </c>
      <c r="BI32" s="18">
        <f t="shared" si="130"/>
        <v>0</v>
      </c>
      <c r="BJ32" s="18">
        <f t="shared" si="130"/>
        <v>0</v>
      </c>
      <c r="BK32" s="18">
        <f t="shared" si="90"/>
        <v>0</v>
      </c>
      <c r="BL32" s="18">
        <f t="shared" si="91"/>
        <v>0</v>
      </c>
      <c r="BM32" s="18">
        <f t="shared" si="131"/>
        <v>0</v>
      </c>
      <c r="BN32" s="18">
        <f t="shared" si="131"/>
        <v>0</v>
      </c>
      <c r="BO32" s="18">
        <f t="shared" si="92"/>
        <v>0</v>
      </c>
      <c r="BP32" s="18">
        <f t="shared" si="93"/>
        <v>0</v>
      </c>
      <c r="BQ32" s="131"/>
      <c r="BR32" s="131"/>
    </row>
    <row r="33" spans="1:70" ht="26.25" customHeight="1">
      <c r="A33" s="139"/>
      <c r="B33" s="140"/>
      <c r="C33" s="141"/>
      <c r="D33" s="65" t="s">
        <v>28</v>
      </c>
      <c r="E33" s="18">
        <f t="shared" si="54"/>
        <v>87157.99244999999</v>
      </c>
      <c r="F33" s="18">
        <f t="shared" si="55"/>
        <v>81137.6834</v>
      </c>
      <c r="G33" s="18">
        <f t="shared" si="56"/>
        <v>93.09264832659647</v>
      </c>
      <c r="H33" s="18">
        <f t="shared" si="57"/>
        <v>-6020.309049999996</v>
      </c>
      <c r="I33" s="18">
        <f t="shared" si="120"/>
        <v>970.59547</v>
      </c>
      <c r="J33" s="18">
        <f t="shared" si="120"/>
        <v>970.59547</v>
      </c>
      <c r="K33" s="18">
        <f t="shared" si="58"/>
        <v>100</v>
      </c>
      <c r="L33" s="18">
        <f t="shared" si="59"/>
        <v>0</v>
      </c>
      <c r="M33" s="18">
        <f t="shared" si="121"/>
        <v>4409.99068</v>
      </c>
      <c r="N33" s="18">
        <f t="shared" si="121"/>
        <v>4409.98841</v>
      </c>
      <c r="O33" s="18">
        <f t="shared" si="60"/>
        <v>99.99994852596832</v>
      </c>
      <c r="P33" s="18">
        <f t="shared" si="61"/>
        <v>-0.002269999999953143</v>
      </c>
      <c r="Q33" s="18">
        <f t="shared" si="122"/>
        <v>4601.5</v>
      </c>
      <c r="R33" s="18">
        <f t="shared" si="122"/>
        <v>3722.51408</v>
      </c>
      <c r="S33" s="18">
        <f t="shared" si="62"/>
        <v>80.8978394001956</v>
      </c>
      <c r="T33" s="18">
        <f t="shared" si="63"/>
        <v>-878.9859200000001</v>
      </c>
      <c r="U33" s="18">
        <f t="shared" si="64"/>
        <v>9982.08615</v>
      </c>
      <c r="V33" s="18">
        <f t="shared" si="65"/>
        <v>9103.09796</v>
      </c>
      <c r="W33" s="18">
        <f t="shared" si="66"/>
        <v>91.1943437795315</v>
      </c>
      <c r="X33" s="18">
        <f t="shared" si="67"/>
        <v>-878.98819</v>
      </c>
      <c r="Y33" s="18">
        <f t="shared" si="123"/>
        <v>4677.946</v>
      </c>
      <c r="Z33" s="18">
        <f t="shared" si="123"/>
        <v>4057.94521</v>
      </c>
      <c r="AA33" s="18">
        <f t="shared" si="68"/>
        <v>86.74630297143234</v>
      </c>
      <c r="AB33" s="18">
        <f t="shared" si="69"/>
        <v>-620.00079</v>
      </c>
      <c r="AC33" s="18">
        <f t="shared" si="124"/>
        <v>9517.503</v>
      </c>
      <c r="AD33" s="18">
        <f t="shared" si="124"/>
        <v>5476.22632</v>
      </c>
      <c r="AE33" s="18">
        <f t="shared" si="70"/>
        <v>57.53847747670791</v>
      </c>
      <c r="AF33" s="18">
        <f t="shared" si="71"/>
        <v>-4041.276680000001</v>
      </c>
      <c r="AG33" s="18">
        <f t="shared" si="125"/>
        <v>10139.8956</v>
      </c>
      <c r="AH33" s="18">
        <f t="shared" si="125"/>
        <v>7996.16719</v>
      </c>
      <c r="AI33" s="18">
        <f t="shared" si="72"/>
        <v>78.85847651133608</v>
      </c>
      <c r="AJ33" s="18">
        <f t="shared" si="73"/>
        <v>-2143.7284099999997</v>
      </c>
      <c r="AK33" s="18">
        <f t="shared" si="74"/>
        <v>34317.43075</v>
      </c>
      <c r="AL33" s="59">
        <f t="shared" si="75"/>
        <v>26633.43668</v>
      </c>
      <c r="AM33" s="18">
        <f t="shared" si="76"/>
        <v>77.60906366803115</v>
      </c>
      <c r="AN33" s="18">
        <f t="shared" si="77"/>
        <v>-7683.994070000001</v>
      </c>
      <c r="AO33" s="18">
        <f t="shared" si="126"/>
        <v>8825.48125</v>
      </c>
      <c r="AP33" s="18">
        <f t="shared" si="126"/>
        <v>9336.516450000001</v>
      </c>
      <c r="AQ33" s="18">
        <f t="shared" si="78"/>
        <v>105.79045137056974</v>
      </c>
      <c r="AR33" s="18">
        <f t="shared" si="79"/>
        <v>511.03520000000026</v>
      </c>
      <c r="AS33" s="18">
        <f t="shared" si="127"/>
        <v>8842.38</v>
      </c>
      <c r="AT33" s="18">
        <f t="shared" si="127"/>
        <v>10002.374350000002</v>
      </c>
      <c r="AU33" s="18">
        <f t="shared" si="80"/>
        <v>113.11857610733765</v>
      </c>
      <c r="AV33" s="18">
        <f t="shared" si="81"/>
        <v>1159.9943500000027</v>
      </c>
      <c r="AW33" s="18">
        <f t="shared" si="128"/>
        <v>8774.6067</v>
      </c>
      <c r="AX33" s="18">
        <f t="shared" si="128"/>
        <v>5605.177740000001</v>
      </c>
      <c r="AY33" s="18">
        <f t="shared" si="82"/>
        <v>63.87953251511547</v>
      </c>
      <c r="AZ33" s="18">
        <f t="shared" si="83"/>
        <v>-3169.4289599999993</v>
      </c>
      <c r="BA33" s="18">
        <f t="shared" si="118"/>
        <v>60759.89869999999</v>
      </c>
      <c r="BB33" s="18">
        <f t="shared" si="119"/>
        <v>51577.50522000001</v>
      </c>
      <c r="BC33" s="18">
        <f t="shared" si="86"/>
        <v>84.88741147292271</v>
      </c>
      <c r="BD33" s="18">
        <f t="shared" si="87"/>
        <v>-9182.393479999984</v>
      </c>
      <c r="BE33" s="18">
        <f t="shared" si="129"/>
        <v>8819.77305</v>
      </c>
      <c r="BF33" s="18">
        <f t="shared" si="129"/>
        <v>8943.50116</v>
      </c>
      <c r="BG33" s="18">
        <f t="shared" si="88"/>
        <v>101.40284913567021</v>
      </c>
      <c r="BH33" s="18">
        <f t="shared" si="89"/>
        <v>123.72811000000002</v>
      </c>
      <c r="BI33" s="18">
        <f t="shared" si="130"/>
        <v>8285.073699999999</v>
      </c>
      <c r="BJ33" s="18">
        <f t="shared" si="130"/>
        <v>9449.19754</v>
      </c>
      <c r="BK33" s="18">
        <f t="shared" si="90"/>
        <v>114.05085678356731</v>
      </c>
      <c r="BL33" s="18">
        <f t="shared" si="91"/>
        <v>1164.1238400000002</v>
      </c>
      <c r="BM33" s="18">
        <f t="shared" si="131"/>
        <v>9293.247</v>
      </c>
      <c r="BN33" s="18">
        <f t="shared" si="131"/>
        <v>11167.47948</v>
      </c>
      <c r="BO33" s="18">
        <f t="shared" si="92"/>
        <v>120.16768175859312</v>
      </c>
      <c r="BP33" s="18">
        <f t="shared" si="93"/>
        <v>1874.2324800000006</v>
      </c>
      <c r="BQ33" s="131"/>
      <c r="BR33" s="131"/>
    </row>
    <row r="34" spans="1:70" ht="48.75" customHeight="1" hidden="1">
      <c r="A34" s="139"/>
      <c r="B34" s="140"/>
      <c r="C34" s="141"/>
      <c r="D34" s="65" t="s">
        <v>114</v>
      </c>
      <c r="E34" s="18">
        <f t="shared" si="54"/>
        <v>0</v>
      </c>
      <c r="F34" s="18">
        <f t="shared" si="55"/>
        <v>0</v>
      </c>
      <c r="G34" s="18">
        <f t="shared" si="56"/>
        <v>0</v>
      </c>
      <c r="H34" s="18">
        <f t="shared" si="57"/>
        <v>0</v>
      </c>
      <c r="I34" s="18">
        <f t="shared" si="120"/>
        <v>0</v>
      </c>
      <c r="J34" s="18">
        <f t="shared" si="120"/>
        <v>0</v>
      </c>
      <c r="K34" s="18">
        <f t="shared" si="58"/>
        <v>0</v>
      </c>
      <c r="L34" s="18">
        <f t="shared" si="59"/>
        <v>0</v>
      </c>
      <c r="M34" s="18">
        <f t="shared" si="121"/>
        <v>0</v>
      </c>
      <c r="N34" s="18">
        <f t="shared" si="121"/>
        <v>0</v>
      </c>
      <c r="O34" s="18">
        <f t="shared" si="60"/>
        <v>0</v>
      </c>
      <c r="P34" s="18">
        <f t="shared" si="61"/>
        <v>0</v>
      </c>
      <c r="Q34" s="18">
        <f t="shared" si="122"/>
        <v>0</v>
      </c>
      <c r="R34" s="18">
        <f t="shared" si="122"/>
        <v>0</v>
      </c>
      <c r="S34" s="18">
        <f t="shared" si="62"/>
        <v>0</v>
      </c>
      <c r="T34" s="18">
        <f t="shared" si="63"/>
        <v>0</v>
      </c>
      <c r="U34" s="18">
        <f t="shared" si="64"/>
        <v>0</v>
      </c>
      <c r="V34" s="18">
        <f t="shared" si="65"/>
        <v>0</v>
      </c>
      <c r="W34" s="18">
        <f t="shared" si="66"/>
        <v>0</v>
      </c>
      <c r="X34" s="18">
        <f t="shared" si="67"/>
        <v>0</v>
      </c>
      <c r="Y34" s="18">
        <f t="shared" si="123"/>
        <v>0</v>
      </c>
      <c r="Z34" s="18">
        <f t="shared" si="123"/>
        <v>0</v>
      </c>
      <c r="AA34" s="18">
        <f t="shared" si="68"/>
        <v>0</v>
      </c>
      <c r="AB34" s="18">
        <f t="shared" si="69"/>
        <v>0</v>
      </c>
      <c r="AC34" s="18">
        <f t="shared" si="124"/>
        <v>0</v>
      </c>
      <c r="AD34" s="18">
        <f t="shared" si="124"/>
        <v>0</v>
      </c>
      <c r="AE34" s="18">
        <f t="shared" si="70"/>
        <v>0</v>
      </c>
      <c r="AF34" s="18">
        <f t="shared" si="71"/>
        <v>0</v>
      </c>
      <c r="AG34" s="18">
        <f t="shared" si="125"/>
        <v>0</v>
      </c>
      <c r="AH34" s="18">
        <f t="shared" si="125"/>
        <v>0</v>
      </c>
      <c r="AI34" s="18">
        <f t="shared" si="72"/>
        <v>0</v>
      </c>
      <c r="AJ34" s="18">
        <f t="shared" si="73"/>
        <v>0</v>
      </c>
      <c r="AK34" s="18">
        <f t="shared" si="74"/>
        <v>0</v>
      </c>
      <c r="AL34" s="18">
        <f t="shared" si="75"/>
        <v>0</v>
      </c>
      <c r="AM34" s="18">
        <f t="shared" si="76"/>
        <v>0</v>
      </c>
      <c r="AN34" s="18">
        <f t="shared" si="77"/>
        <v>0</v>
      </c>
      <c r="AO34" s="18">
        <f t="shared" si="126"/>
        <v>0</v>
      </c>
      <c r="AP34" s="18">
        <f t="shared" si="126"/>
        <v>0</v>
      </c>
      <c r="AQ34" s="18">
        <f t="shared" si="78"/>
        <v>0</v>
      </c>
      <c r="AR34" s="18">
        <f t="shared" si="79"/>
        <v>0</v>
      </c>
      <c r="AS34" s="18">
        <f t="shared" si="127"/>
        <v>0</v>
      </c>
      <c r="AT34" s="18">
        <f t="shared" si="127"/>
        <v>0</v>
      </c>
      <c r="AU34" s="18">
        <f t="shared" si="80"/>
        <v>0</v>
      </c>
      <c r="AV34" s="18">
        <f t="shared" si="81"/>
        <v>0</v>
      </c>
      <c r="AW34" s="18">
        <f t="shared" si="128"/>
        <v>0</v>
      </c>
      <c r="AX34" s="18">
        <f t="shared" si="128"/>
        <v>0</v>
      </c>
      <c r="AY34" s="18">
        <f t="shared" si="82"/>
        <v>0</v>
      </c>
      <c r="AZ34" s="18">
        <f t="shared" si="83"/>
        <v>0</v>
      </c>
      <c r="BA34" s="18">
        <f t="shared" si="118"/>
        <v>0</v>
      </c>
      <c r="BB34" s="18">
        <f t="shared" si="119"/>
        <v>0</v>
      </c>
      <c r="BC34" s="18">
        <f t="shared" si="86"/>
        <v>0</v>
      </c>
      <c r="BD34" s="18">
        <f t="shared" si="87"/>
        <v>0</v>
      </c>
      <c r="BE34" s="18">
        <f t="shared" si="129"/>
        <v>0</v>
      </c>
      <c r="BF34" s="18">
        <f t="shared" si="129"/>
        <v>0</v>
      </c>
      <c r="BG34" s="18">
        <f t="shared" si="88"/>
        <v>0</v>
      </c>
      <c r="BH34" s="18">
        <f t="shared" si="89"/>
        <v>0</v>
      </c>
      <c r="BI34" s="18">
        <f t="shared" si="130"/>
        <v>0</v>
      </c>
      <c r="BJ34" s="18">
        <f t="shared" si="130"/>
        <v>0</v>
      </c>
      <c r="BK34" s="18">
        <f t="shared" si="90"/>
        <v>0</v>
      </c>
      <c r="BL34" s="18">
        <f t="shared" si="91"/>
        <v>0</v>
      </c>
      <c r="BM34" s="18">
        <f t="shared" si="131"/>
        <v>0</v>
      </c>
      <c r="BN34" s="18">
        <f t="shared" si="131"/>
        <v>0</v>
      </c>
      <c r="BO34" s="18">
        <f t="shared" si="92"/>
        <v>0</v>
      </c>
      <c r="BP34" s="18">
        <f t="shared" si="93"/>
        <v>0</v>
      </c>
      <c r="BQ34" s="131"/>
      <c r="BR34" s="131"/>
    </row>
    <row r="35" spans="1:70" ht="19.5" customHeight="1" hidden="1">
      <c r="A35" s="139"/>
      <c r="B35" s="140"/>
      <c r="C35" s="141"/>
      <c r="D35" s="66" t="s">
        <v>29</v>
      </c>
      <c r="E35" s="18">
        <f t="shared" si="54"/>
        <v>0</v>
      </c>
      <c r="F35" s="18">
        <f t="shared" si="55"/>
        <v>0</v>
      </c>
      <c r="G35" s="18">
        <f t="shared" si="56"/>
        <v>0</v>
      </c>
      <c r="H35" s="18">
        <f t="shared" si="57"/>
        <v>0</v>
      </c>
      <c r="I35" s="18">
        <f t="shared" si="120"/>
        <v>0</v>
      </c>
      <c r="J35" s="18">
        <f t="shared" si="120"/>
        <v>0</v>
      </c>
      <c r="K35" s="18">
        <f t="shared" si="58"/>
        <v>0</v>
      </c>
      <c r="L35" s="18">
        <f t="shared" si="59"/>
        <v>0</v>
      </c>
      <c r="M35" s="18">
        <f t="shared" si="121"/>
        <v>0</v>
      </c>
      <c r="N35" s="18">
        <f t="shared" si="121"/>
        <v>0</v>
      </c>
      <c r="O35" s="18">
        <f t="shared" si="60"/>
        <v>0</v>
      </c>
      <c r="P35" s="18">
        <f t="shared" si="61"/>
        <v>0</v>
      </c>
      <c r="Q35" s="18">
        <f t="shared" si="122"/>
        <v>0</v>
      </c>
      <c r="R35" s="18">
        <f t="shared" si="122"/>
        <v>0</v>
      </c>
      <c r="S35" s="18">
        <f t="shared" si="62"/>
        <v>0</v>
      </c>
      <c r="T35" s="18">
        <f t="shared" si="63"/>
        <v>0</v>
      </c>
      <c r="U35" s="18">
        <f t="shared" si="64"/>
        <v>0</v>
      </c>
      <c r="V35" s="18">
        <f t="shared" si="65"/>
        <v>0</v>
      </c>
      <c r="W35" s="18">
        <f t="shared" si="66"/>
        <v>0</v>
      </c>
      <c r="X35" s="18">
        <f t="shared" si="67"/>
        <v>0</v>
      </c>
      <c r="Y35" s="18">
        <f t="shared" si="123"/>
        <v>0</v>
      </c>
      <c r="Z35" s="18">
        <f t="shared" si="123"/>
        <v>0</v>
      </c>
      <c r="AA35" s="18">
        <f t="shared" si="68"/>
        <v>0</v>
      </c>
      <c r="AB35" s="18">
        <f t="shared" si="69"/>
        <v>0</v>
      </c>
      <c r="AC35" s="18">
        <f t="shared" si="124"/>
        <v>0</v>
      </c>
      <c r="AD35" s="18">
        <f t="shared" si="124"/>
        <v>0</v>
      </c>
      <c r="AE35" s="18">
        <f t="shared" si="70"/>
        <v>0</v>
      </c>
      <c r="AF35" s="18">
        <f t="shared" si="71"/>
        <v>0</v>
      </c>
      <c r="AG35" s="18">
        <f t="shared" si="125"/>
        <v>0</v>
      </c>
      <c r="AH35" s="18">
        <f t="shared" si="125"/>
        <v>0</v>
      </c>
      <c r="AI35" s="18">
        <f t="shared" si="72"/>
        <v>0</v>
      </c>
      <c r="AJ35" s="18">
        <f t="shared" si="73"/>
        <v>0</v>
      </c>
      <c r="AK35" s="18">
        <f t="shared" si="74"/>
        <v>0</v>
      </c>
      <c r="AL35" s="18">
        <f t="shared" si="75"/>
        <v>0</v>
      </c>
      <c r="AM35" s="18">
        <f t="shared" si="76"/>
        <v>0</v>
      </c>
      <c r="AN35" s="18">
        <f t="shared" si="77"/>
        <v>0</v>
      </c>
      <c r="AO35" s="18">
        <f t="shared" si="126"/>
        <v>0</v>
      </c>
      <c r="AP35" s="18">
        <f t="shared" si="126"/>
        <v>0</v>
      </c>
      <c r="AQ35" s="18">
        <f t="shared" si="78"/>
        <v>0</v>
      </c>
      <c r="AR35" s="18">
        <f t="shared" si="79"/>
        <v>0</v>
      </c>
      <c r="AS35" s="18">
        <f t="shared" si="127"/>
        <v>0</v>
      </c>
      <c r="AT35" s="18">
        <f t="shared" si="127"/>
        <v>0</v>
      </c>
      <c r="AU35" s="18">
        <f t="shared" si="80"/>
        <v>0</v>
      </c>
      <c r="AV35" s="18">
        <f t="shared" si="81"/>
        <v>0</v>
      </c>
      <c r="AW35" s="18">
        <f t="shared" si="128"/>
        <v>0</v>
      </c>
      <c r="AX35" s="18">
        <f t="shared" si="128"/>
        <v>0</v>
      </c>
      <c r="AY35" s="18">
        <f t="shared" si="82"/>
        <v>0</v>
      </c>
      <c r="AZ35" s="18">
        <f t="shared" si="83"/>
        <v>0</v>
      </c>
      <c r="BA35" s="18">
        <f t="shared" si="118"/>
        <v>0</v>
      </c>
      <c r="BB35" s="18">
        <f t="shared" si="119"/>
        <v>0</v>
      </c>
      <c r="BC35" s="18">
        <f t="shared" si="86"/>
        <v>0</v>
      </c>
      <c r="BD35" s="18">
        <f t="shared" si="87"/>
        <v>0</v>
      </c>
      <c r="BE35" s="18">
        <f t="shared" si="129"/>
        <v>0</v>
      </c>
      <c r="BF35" s="18">
        <f t="shared" si="129"/>
        <v>0</v>
      </c>
      <c r="BG35" s="18">
        <f t="shared" si="88"/>
        <v>0</v>
      </c>
      <c r="BH35" s="18">
        <f t="shared" si="89"/>
        <v>0</v>
      </c>
      <c r="BI35" s="18">
        <f t="shared" si="130"/>
        <v>0</v>
      </c>
      <c r="BJ35" s="18">
        <f t="shared" si="130"/>
        <v>0</v>
      </c>
      <c r="BK35" s="18">
        <f t="shared" si="90"/>
        <v>0</v>
      </c>
      <c r="BL35" s="18">
        <f t="shared" si="91"/>
        <v>0</v>
      </c>
      <c r="BM35" s="18">
        <f t="shared" si="131"/>
        <v>0</v>
      </c>
      <c r="BN35" s="18">
        <f t="shared" si="131"/>
        <v>0</v>
      </c>
      <c r="BO35" s="18">
        <f t="shared" si="92"/>
        <v>0</v>
      </c>
      <c r="BP35" s="18">
        <f t="shared" si="93"/>
        <v>0</v>
      </c>
      <c r="BQ35" s="131"/>
      <c r="BR35" s="131"/>
    </row>
    <row r="36" spans="1:70" ht="19.5" customHeight="1" hidden="1">
      <c r="A36" s="142"/>
      <c r="B36" s="143"/>
      <c r="C36" s="144"/>
      <c r="D36" s="65" t="s">
        <v>24</v>
      </c>
      <c r="E36" s="18">
        <f t="shared" si="54"/>
        <v>0</v>
      </c>
      <c r="F36" s="18">
        <f t="shared" si="55"/>
        <v>0</v>
      </c>
      <c r="G36" s="18">
        <f t="shared" si="56"/>
        <v>0</v>
      </c>
      <c r="H36" s="18">
        <f t="shared" si="57"/>
        <v>0</v>
      </c>
      <c r="I36" s="18">
        <f t="shared" si="120"/>
        <v>0</v>
      </c>
      <c r="J36" s="18">
        <f t="shared" si="120"/>
        <v>0</v>
      </c>
      <c r="K36" s="18">
        <f t="shared" si="58"/>
        <v>0</v>
      </c>
      <c r="L36" s="18">
        <f t="shared" si="59"/>
        <v>0</v>
      </c>
      <c r="M36" s="18">
        <f t="shared" si="121"/>
        <v>0</v>
      </c>
      <c r="N36" s="18">
        <f t="shared" si="121"/>
        <v>0</v>
      </c>
      <c r="O36" s="18">
        <f t="shared" si="60"/>
        <v>0</v>
      </c>
      <c r="P36" s="18">
        <f t="shared" si="61"/>
        <v>0</v>
      </c>
      <c r="Q36" s="18">
        <f t="shared" si="122"/>
        <v>0</v>
      </c>
      <c r="R36" s="18">
        <f t="shared" si="122"/>
        <v>0</v>
      </c>
      <c r="S36" s="18">
        <f t="shared" si="62"/>
        <v>0</v>
      </c>
      <c r="T36" s="18">
        <f t="shared" si="63"/>
        <v>0</v>
      </c>
      <c r="U36" s="18">
        <f t="shared" si="64"/>
        <v>0</v>
      </c>
      <c r="V36" s="18">
        <f t="shared" si="65"/>
        <v>0</v>
      </c>
      <c r="W36" s="18">
        <f t="shared" si="66"/>
        <v>0</v>
      </c>
      <c r="X36" s="18">
        <f t="shared" si="67"/>
        <v>0</v>
      </c>
      <c r="Y36" s="18">
        <f t="shared" si="123"/>
        <v>0</v>
      </c>
      <c r="Z36" s="18">
        <f t="shared" si="123"/>
        <v>0</v>
      </c>
      <c r="AA36" s="18">
        <f t="shared" si="68"/>
        <v>0</v>
      </c>
      <c r="AB36" s="18">
        <f t="shared" si="69"/>
        <v>0</v>
      </c>
      <c r="AC36" s="18">
        <f t="shared" si="124"/>
        <v>0</v>
      </c>
      <c r="AD36" s="18">
        <f t="shared" si="124"/>
        <v>0</v>
      </c>
      <c r="AE36" s="18">
        <f t="shared" si="70"/>
        <v>0</v>
      </c>
      <c r="AF36" s="18">
        <f t="shared" si="71"/>
        <v>0</v>
      </c>
      <c r="AG36" s="18">
        <f t="shared" si="125"/>
        <v>0</v>
      </c>
      <c r="AH36" s="18">
        <f t="shared" si="125"/>
        <v>0</v>
      </c>
      <c r="AI36" s="18">
        <f t="shared" si="72"/>
        <v>0</v>
      </c>
      <c r="AJ36" s="18">
        <f t="shared" si="73"/>
        <v>0</v>
      </c>
      <c r="AK36" s="18">
        <f t="shared" si="74"/>
        <v>0</v>
      </c>
      <c r="AL36" s="18">
        <f t="shared" si="75"/>
        <v>0</v>
      </c>
      <c r="AM36" s="18">
        <f t="shared" si="76"/>
        <v>0</v>
      </c>
      <c r="AN36" s="18">
        <f t="shared" si="77"/>
        <v>0</v>
      </c>
      <c r="AO36" s="18">
        <f t="shared" si="126"/>
        <v>0</v>
      </c>
      <c r="AP36" s="18">
        <f t="shared" si="126"/>
        <v>0</v>
      </c>
      <c r="AQ36" s="18">
        <f t="shared" si="78"/>
        <v>0</v>
      </c>
      <c r="AR36" s="18">
        <f t="shared" si="79"/>
        <v>0</v>
      </c>
      <c r="AS36" s="18">
        <f t="shared" si="127"/>
        <v>0</v>
      </c>
      <c r="AT36" s="18">
        <f t="shared" si="127"/>
        <v>0</v>
      </c>
      <c r="AU36" s="18">
        <f t="shared" si="80"/>
        <v>0</v>
      </c>
      <c r="AV36" s="18">
        <f t="shared" si="81"/>
        <v>0</v>
      </c>
      <c r="AW36" s="18">
        <f t="shared" si="128"/>
        <v>0</v>
      </c>
      <c r="AX36" s="18">
        <f t="shared" si="128"/>
        <v>0</v>
      </c>
      <c r="AY36" s="18">
        <f t="shared" si="82"/>
        <v>0</v>
      </c>
      <c r="AZ36" s="18">
        <f t="shared" si="83"/>
        <v>0</v>
      </c>
      <c r="BA36" s="18">
        <f t="shared" si="118"/>
        <v>0</v>
      </c>
      <c r="BB36" s="18">
        <f t="shared" si="119"/>
        <v>0</v>
      </c>
      <c r="BC36" s="18">
        <f t="shared" si="86"/>
        <v>0</v>
      </c>
      <c r="BD36" s="18">
        <f t="shared" si="87"/>
        <v>0</v>
      </c>
      <c r="BE36" s="18">
        <f t="shared" si="129"/>
        <v>0</v>
      </c>
      <c r="BF36" s="18">
        <f t="shared" si="129"/>
        <v>0</v>
      </c>
      <c r="BG36" s="18">
        <f t="shared" si="88"/>
        <v>0</v>
      </c>
      <c r="BH36" s="18">
        <f t="shared" si="89"/>
        <v>0</v>
      </c>
      <c r="BI36" s="18">
        <f t="shared" si="130"/>
        <v>0</v>
      </c>
      <c r="BJ36" s="18">
        <f t="shared" si="130"/>
        <v>0</v>
      </c>
      <c r="BK36" s="18">
        <f t="shared" si="90"/>
        <v>0</v>
      </c>
      <c r="BL36" s="18">
        <f t="shared" si="91"/>
        <v>0</v>
      </c>
      <c r="BM36" s="18">
        <f t="shared" si="131"/>
        <v>0</v>
      </c>
      <c r="BN36" s="18">
        <f t="shared" si="131"/>
        <v>0</v>
      </c>
      <c r="BO36" s="18">
        <f t="shared" si="92"/>
        <v>0</v>
      </c>
      <c r="BP36" s="18">
        <f t="shared" si="93"/>
        <v>0</v>
      </c>
      <c r="BQ36" s="132"/>
      <c r="BR36" s="132"/>
    </row>
    <row r="37" spans="1:130" s="104" customFormat="1" ht="27.75" customHeight="1">
      <c r="A37" s="168" t="s">
        <v>109</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00"/>
      <c r="BT37" s="101"/>
      <c r="BU37" s="101"/>
      <c r="BV37" s="100"/>
      <c r="BW37" s="100"/>
      <c r="BX37" s="100"/>
      <c r="BY37" s="101"/>
      <c r="BZ37" s="101"/>
      <c r="CA37" s="100"/>
      <c r="CB37" s="101"/>
      <c r="CC37" s="101"/>
      <c r="CD37" s="100"/>
      <c r="CE37" s="101"/>
      <c r="CF37" s="101"/>
      <c r="CG37" s="100"/>
      <c r="CH37" s="100"/>
      <c r="CI37" s="100"/>
      <c r="CJ37" s="101"/>
      <c r="CK37" s="101"/>
      <c r="CL37" s="100"/>
      <c r="CM37" s="101"/>
      <c r="CN37" s="101"/>
      <c r="CO37" s="100"/>
      <c r="CP37" s="101"/>
      <c r="CQ37" s="101"/>
      <c r="CR37" s="100"/>
      <c r="CS37" s="102"/>
      <c r="CT37" s="102"/>
      <c r="CU37" s="102"/>
      <c r="CV37" s="102"/>
      <c r="CW37" s="102"/>
      <c r="CX37" s="103"/>
      <c r="CY37" s="100"/>
      <c r="CZ37" s="100"/>
      <c r="DA37" s="100"/>
      <c r="DB37" s="101"/>
      <c r="DC37" s="101"/>
      <c r="DD37" s="100"/>
      <c r="DE37" s="101"/>
      <c r="DF37" s="101"/>
      <c r="DG37" s="100"/>
      <c r="DH37" s="101"/>
      <c r="DI37" s="101"/>
      <c r="DJ37" s="100"/>
      <c r="DK37" s="100"/>
      <c r="DL37" s="100"/>
      <c r="DM37" s="101"/>
      <c r="DN37" s="101"/>
      <c r="DO37" s="100"/>
      <c r="DP37" s="101"/>
      <c r="DQ37" s="101"/>
      <c r="DR37" s="100"/>
      <c r="DS37" s="101"/>
      <c r="DT37" s="101"/>
      <c r="DU37" s="100"/>
      <c r="DV37" s="100"/>
      <c r="DW37" s="100"/>
      <c r="DX37" s="101"/>
      <c r="DY37" s="101"/>
      <c r="DZ37" s="100"/>
    </row>
    <row r="38" spans="1:130" s="104" customFormat="1" ht="26.25" customHeight="1">
      <c r="A38" s="168" t="s">
        <v>162</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00"/>
      <c r="BT38" s="101"/>
      <c r="BU38" s="101"/>
      <c r="BV38" s="100"/>
      <c r="BW38" s="100"/>
      <c r="BX38" s="100"/>
      <c r="BY38" s="101"/>
      <c r="BZ38" s="101"/>
      <c r="CA38" s="100"/>
      <c r="CB38" s="101"/>
      <c r="CC38" s="101"/>
      <c r="CD38" s="100"/>
      <c r="CE38" s="101"/>
      <c r="CF38" s="101"/>
      <c r="CG38" s="100"/>
      <c r="CH38" s="100"/>
      <c r="CI38" s="100"/>
      <c r="CJ38" s="101"/>
      <c r="CK38" s="101"/>
      <c r="CL38" s="100"/>
      <c r="CM38" s="101"/>
      <c r="CN38" s="101"/>
      <c r="CO38" s="100"/>
      <c r="CP38" s="101"/>
      <c r="CQ38" s="101"/>
      <c r="CR38" s="100"/>
      <c r="CS38" s="102"/>
      <c r="CT38" s="102"/>
      <c r="CU38" s="102"/>
      <c r="CV38" s="102"/>
      <c r="CW38" s="102"/>
      <c r="CX38" s="103"/>
      <c r="CY38" s="100"/>
      <c r="CZ38" s="100"/>
      <c r="DA38" s="100"/>
      <c r="DB38" s="101"/>
      <c r="DC38" s="101"/>
      <c r="DD38" s="100"/>
      <c r="DE38" s="101"/>
      <c r="DF38" s="101"/>
      <c r="DG38" s="100"/>
      <c r="DH38" s="101"/>
      <c r="DI38" s="101"/>
      <c r="DJ38" s="100"/>
      <c r="DK38" s="100"/>
      <c r="DL38" s="100"/>
      <c r="DM38" s="101"/>
      <c r="DN38" s="101"/>
      <c r="DO38" s="100"/>
      <c r="DP38" s="101"/>
      <c r="DQ38" s="101"/>
      <c r="DR38" s="100"/>
      <c r="DS38" s="101"/>
      <c r="DT38" s="101"/>
      <c r="DU38" s="100"/>
      <c r="DV38" s="100"/>
      <c r="DW38" s="100"/>
      <c r="DX38" s="101"/>
      <c r="DY38" s="101"/>
      <c r="DZ38" s="100"/>
    </row>
    <row r="39" spans="1:130" s="104" customFormat="1" ht="26.25" customHeight="1">
      <c r="A39" s="168" t="s">
        <v>64</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00"/>
      <c r="BT39" s="101"/>
      <c r="BU39" s="101"/>
      <c r="BV39" s="100"/>
      <c r="BW39" s="100"/>
      <c r="BX39" s="100"/>
      <c r="BY39" s="101"/>
      <c r="BZ39" s="101"/>
      <c r="CA39" s="100"/>
      <c r="CB39" s="101"/>
      <c r="CC39" s="101"/>
      <c r="CD39" s="100"/>
      <c r="CE39" s="101"/>
      <c r="CF39" s="101"/>
      <c r="CG39" s="100"/>
      <c r="CH39" s="100"/>
      <c r="CI39" s="100"/>
      <c r="CJ39" s="101"/>
      <c r="CK39" s="101"/>
      <c r="CL39" s="100"/>
      <c r="CM39" s="101"/>
      <c r="CN39" s="101"/>
      <c r="CO39" s="100"/>
      <c r="CP39" s="101"/>
      <c r="CQ39" s="101"/>
      <c r="CR39" s="100"/>
      <c r="CS39" s="102"/>
      <c r="CT39" s="102"/>
      <c r="CU39" s="102"/>
      <c r="CV39" s="102"/>
      <c r="CW39" s="102"/>
      <c r="CX39" s="103"/>
      <c r="CY39" s="100"/>
      <c r="CZ39" s="100"/>
      <c r="DA39" s="100"/>
      <c r="DB39" s="101"/>
      <c r="DC39" s="101"/>
      <c r="DD39" s="100"/>
      <c r="DE39" s="101"/>
      <c r="DF39" s="101"/>
      <c r="DG39" s="100"/>
      <c r="DH39" s="101"/>
      <c r="DI39" s="101"/>
      <c r="DJ39" s="100"/>
      <c r="DK39" s="100"/>
      <c r="DL39" s="100"/>
      <c r="DM39" s="101"/>
      <c r="DN39" s="101"/>
      <c r="DO39" s="100"/>
      <c r="DP39" s="101"/>
      <c r="DQ39" s="101"/>
      <c r="DR39" s="100"/>
      <c r="DS39" s="101"/>
      <c r="DT39" s="101"/>
      <c r="DU39" s="100"/>
      <c r="DV39" s="100"/>
      <c r="DW39" s="100"/>
      <c r="DX39" s="101"/>
      <c r="DY39" s="101"/>
      <c r="DZ39" s="100"/>
    </row>
    <row r="40" spans="1:130" s="104" customFormat="1" ht="26.25" customHeight="1">
      <c r="A40" s="168" t="s">
        <v>163</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00"/>
      <c r="BT40" s="101"/>
      <c r="BU40" s="101"/>
      <c r="BV40" s="100"/>
      <c r="BW40" s="100"/>
      <c r="BX40" s="100"/>
      <c r="BY40" s="101"/>
      <c r="BZ40" s="101"/>
      <c r="CA40" s="100"/>
      <c r="CB40" s="101"/>
      <c r="CC40" s="101"/>
      <c r="CD40" s="100"/>
      <c r="CE40" s="101"/>
      <c r="CF40" s="101"/>
      <c r="CG40" s="100"/>
      <c r="CH40" s="100"/>
      <c r="CI40" s="100"/>
      <c r="CJ40" s="101"/>
      <c r="CK40" s="101"/>
      <c r="CL40" s="100"/>
      <c r="CM40" s="101"/>
      <c r="CN40" s="101"/>
      <c r="CO40" s="100"/>
      <c r="CP40" s="101"/>
      <c r="CQ40" s="101"/>
      <c r="CR40" s="100"/>
      <c r="CS40" s="102"/>
      <c r="CT40" s="102"/>
      <c r="CU40" s="102"/>
      <c r="CV40" s="102"/>
      <c r="CW40" s="102"/>
      <c r="CX40" s="103"/>
      <c r="CY40" s="100"/>
      <c r="CZ40" s="100"/>
      <c r="DA40" s="100"/>
      <c r="DB40" s="101"/>
      <c r="DC40" s="101"/>
      <c r="DD40" s="100"/>
      <c r="DE40" s="101"/>
      <c r="DF40" s="101"/>
      <c r="DG40" s="100"/>
      <c r="DH40" s="101"/>
      <c r="DI40" s="101"/>
      <c r="DJ40" s="100"/>
      <c r="DK40" s="100"/>
      <c r="DL40" s="100"/>
      <c r="DM40" s="101"/>
      <c r="DN40" s="101"/>
      <c r="DO40" s="100"/>
      <c r="DP40" s="101"/>
      <c r="DQ40" s="101"/>
      <c r="DR40" s="100"/>
      <c r="DS40" s="101"/>
      <c r="DT40" s="101"/>
      <c r="DU40" s="100"/>
      <c r="DV40" s="100"/>
      <c r="DW40" s="100"/>
      <c r="DX40" s="101"/>
      <c r="DY40" s="101"/>
      <c r="DZ40" s="100"/>
    </row>
    <row r="41" spans="1:70" ht="34.5" customHeight="1">
      <c r="A41" s="212" t="s">
        <v>21</v>
      </c>
      <c r="B41" s="164" t="s">
        <v>65</v>
      </c>
      <c r="C41" s="157" t="s">
        <v>58</v>
      </c>
      <c r="D41" s="65" t="s">
        <v>22</v>
      </c>
      <c r="E41" s="41">
        <f aca="true" t="shared" si="132" ref="E41:E89">BA41+BE41+BI41+BM41</f>
        <v>2345</v>
      </c>
      <c r="F41" s="41">
        <f aca="true" t="shared" si="133" ref="F41:F89">BB41+BF41+BJ41+BN41</f>
        <v>2345</v>
      </c>
      <c r="G41" s="41">
        <f aca="true" t="shared" si="134" ref="G41:G47">IF(E41=0,0,F41*100/E41)</f>
        <v>100</v>
      </c>
      <c r="H41" s="41">
        <f aca="true" t="shared" si="135" ref="H41:H47">F41-E41</f>
        <v>0</v>
      </c>
      <c r="I41" s="41">
        <f>SUM(I43:I47)</f>
        <v>0</v>
      </c>
      <c r="J41" s="41">
        <f>SUM(J43:J47)</f>
        <v>0</v>
      </c>
      <c r="K41" s="41">
        <f aca="true" t="shared" si="136" ref="K41:K49">IF(I41=0,0,J41*100/I41)</f>
        <v>0</v>
      </c>
      <c r="L41" s="41">
        <f aca="true" t="shared" si="137" ref="L41:L49">J41-I41</f>
        <v>0</v>
      </c>
      <c r="M41" s="41">
        <f>SUM(M43:M47)</f>
        <v>234.5</v>
      </c>
      <c r="N41" s="41">
        <f>SUM(N43:N47)</f>
        <v>234.49773</v>
      </c>
      <c r="O41" s="41">
        <f aca="true" t="shared" si="138" ref="O41:O49">IF(M41=0,0,N41*100/M41)</f>
        <v>99.99903198294243</v>
      </c>
      <c r="P41" s="41">
        <f aca="true" t="shared" si="139" ref="P41:P49">N41-M41</f>
        <v>-0.0022700000000099863</v>
      </c>
      <c r="Q41" s="41">
        <f>SUM(Q43:Q47)</f>
        <v>404.5</v>
      </c>
      <c r="R41" s="41">
        <f>SUM(R43:R47)</f>
        <v>0</v>
      </c>
      <c r="S41" s="41">
        <f aca="true" t="shared" si="140" ref="S41:S48">IF(Q41=0,0,R41*100/Q41)</f>
        <v>0</v>
      </c>
      <c r="T41" s="41">
        <f aca="true" t="shared" si="141" ref="T41:T48">R41-Q41</f>
        <v>-404.5</v>
      </c>
      <c r="U41" s="41">
        <f aca="true" t="shared" si="142" ref="U41:V48">I41+M41+Q41</f>
        <v>639</v>
      </c>
      <c r="V41" s="41">
        <f t="shared" si="142"/>
        <v>234.49773</v>
      </c>
      <c r="W41" s="41">
        <f aca="true" t="shared" si="143" ref="W41:W48">IF(U41=0,0,V41*100/U41)</f>
        <v>36.6976103286385</v>
      </c>
      <c r="X41" s="41">
        <f aca="true" t="shared" si="144" ref="X41:X48">V41-U41</f>
        <v>-404.50227</v>
      </c>
      <c r="Y41" s="41">
        <f>SUM(Y43:Y47)</f>
        <v>114.946</v>
      </c>
      <c r="Z41" s="41">
        <f>SUM(Z43:Z47)</f>
        <v>0</v>
      </c>
      <c r="AA41" s="41">
        <f aca="true" t="shared" si="145" ref="AA41:AA49">IF(Y41=0,0,Z41*100/Y41)</f>
        <v>0</v>
      </c>
      <c r="AB41" s="41">
        <f aca="true" t="shared" si="146" ref="AB41:AB49">Z41-Y41</f>
        <v>-114.946</v>
      </c>
      <c r="AC41" s="41">
        <f>SUM(AC43:AC47)</f>
        <v>110.503</v>
      </c>
      <c r="AD41" s="41">
        <f>SUM(AD43:AD47)</f>
        <v>0</v>
      </c>
      <c r="AE41" s="41">
        <f aca="true" t="shared" si="147" ref="AE41:AE48">IF(AC41=0,0,AD41*100/AC41)</f>
        <v>0</v>
      </c>
      <c r="AF41" s="41">
        <f aca="true" t="shared" si="148" ref="AF41:AF48">AD41-AC41</f>
        <v>-110.503</v>
      </c>
      <c r="AG41" s="41">
        <f>SUM(AG43:AG47)</f>
        <v>225.937</v>
      </c>
      <c r="AH41" s="41">
        <f>SUM(AH43:AH47)</f>
        <v>852.17363</v>
      </c>
      <c r="AI41" s="41">
        <f aca="true" t="shared" si="149" ref="AI41:AI48">IF(AG41=0,0,AH41*100/AG41)</f>
        <v>377.1731190553119</v>
      </c>
      <c r="AJ41" s="41">
        <f aca="true" t="shared" si="150" ref="AJ41:AJ48">AH41-AG41</f>
        <v>626.23663</v>
      </c>
      <c r="AK41" s="41">
        <f aca="true" t="shared" si="151" ref="AK41:AL48">U41+Y41+AC41+AG41</f>
        <v>1090.386</v>
      </c>
      <c r="AL41" s="41">
        <f t="shared" si="151"/>
        <v>1086.67136</v>
      </c>
      <c r="AM41" s="41">
        <f aca="true" t="shared" si="152" ref="AM41:AM48">IF(AK41=0,0,AL41*100/AK41)</f>
        <v>99.65932798110028</v>
      </c>
      <c r="AN41" s="41">
        <f aca="true" t="shared" si="153" ref="AN41:AN48">AL41-AK41</f>
        <v>-3.7146399999999176</v>
      </c>
      <c r="AO41" s="41">
        <f>SUM(AO43:AO47)</f>
        <v>357.676</v>
      </c>
      <c r="AP41" s="41">
        <f>SUM(AP43:AP47)</f>
        <v>23.14538</v>
      </c>
      <c r="AQ41" s="41">
        <f aca="true" t="shared" si="154" ref="AQ41:AQ48">IF(AO41=0,0,AP41*100/AO41)</f>
        <v>6.471046421901386</v>
      </c>
      <c r="AR41" s="41">
        <f aca="true" t="shared" si="155" ref="AR41:AR48">AP41-AO41</f>
        <v>-334.53062</v>
      </c>
      <c r="AS41" s="41">
        <f>SUM(AS43:AS47)</f>
        <v>447.65000000000003</v>
      </c>
      <c r="AT41" s="41">
        <f>SUM(AT43:AT47)</f>
        <v>107.38505</v>
      </c>
      <c r="AU41" s="41">
        <f aca="true" t="shared" si="156" ref="AU41:AU48">IF(AS41=0,0,AT41*100/AS41)</f>
        <v>23.988618340221155</v>
      </c>
      <c r="AV41" s="41">
        <f aca="true" t="shared" si="157" ref="AV41:AV48">AT41-AS41</f>
        <v>-340.26495</v>
      </c>
      <c r="AW41" s="41">
        <f>SUM(AW43:AW47)</f>
        <v>87.845</v>
      </c>
      <c r="AX41" s="41">
        <f>SUM(AX43:AX47)</f>
        <v>111.3027</v>
      </c>
      <c r="AY41" s="41">
        <f aca="true" t="shared" si="158" ref="AY41:AY48">IF(AW41=0,0,AX41*100/AW41)</f>
        <v>126.70351186749389</v>
      </c>
      <c r="AZ41" s="41">
        <f aca="true" t="shared" si="159" ref="AZ41:AZ48">AX41-AW41</f>
        <v>23.457700000000003</v>
      </c>
      <c r="BA41" s="41">
        <f aca="true" t="shared" si="160" ref="BA41:BA89">AK41+AO41+AS41+AW41</f>
        <v>1983.557</v>
      </c>
      <c r="BB41" s="41">
        <f aca="true" t="shared" si="161" ref="BB41:BB89">AL41+AP41+AT41+AX41</f>
        <v>1328.50449</v>
      </c>
      <c r="BC41" s="41">
        <f aca="true" t="shared" si="162" ref="BC41:BC48">IF(BA41=0,0,BB41*100/BA41)</f>
        <v>66.97586658714621</v>
      </c>
      <c r="BD41" s="41">
        <f aca="true" t="shared" si="163" ref="BD41:BD48">BB41-BA41</f>
        <v>-655.05251</v>
      </c>
      <c r="BE41" s="41">
        <f>SUM(BE43:BE47)</f>
        <v>131.55</v>
      </c>
      <c r="BF41" s="41">
        <f>SUM(BF43:BF47)</f>
        <v>81.78433</v>
      </c>
      <c r="BG41" s="41">
        <f aca="true" t="shared" si="164" ref="BG41:BG49">IF(BE41=0,0,BF41*100/BE41)</f>
        <v>62.16976814899277</v>
      </c>
      <c r="BH41" s="41">
        <f aca="true" t="shared" si="165" ref="BH41:BH49">BF41-BE41</f>
        <v>-49.765670000000014</v>
      </c>
      <c r="BI41" s="41">
        <f>SUM(BI43:BI47)</f>
        <v>114.946</v>
      </c>
      <c r="BJ41" s="41">
        <f>SUM(BJ43:BJ47)</f>
        <v>138.4069</v>
      </c>
      <c r="BK41" s="41">
        <f aca="true" t="shared" si="166" ref="BK41:BK49">IF(BI41=0,0,BJ41*100/BI41)</f>
        <v>120.41036660692848</v>
      </c>
      <c r="BL41" s="41">
        <f aca="true" t="shared" si="167" ref="BL41:BL49">BJ41-BI41</f>
        <v>23.46090000000001</v>
      </c>
      <c r="BM41" s="41">
        <f>SUM(BM43:BM47)</f>
        <v>114.947</v>
      </c>
      <c r="BN41" s="41">
        <f>SUM(BN43:BN47)</f>
        <v>796.30428</v>
      </c>
      <c r="BO41" s="41">
        <f aca="true" t="shared" si="168" ref="BO41:BO49">IF(BM41=0,0,BN41*100/BM41)</f>
        <v>692.7577753225399</v>
      </c>
      <c r="BP41" s="41">
        <f aca="true" t="shared" si="169" ref="BP41:BP49">BN41-BM41</f>
        <v>681.35728</v>
      </c>
      <c r="BQ41" s="133" t="s">
        <v>96</v>
      </c>
      <c r="BR41" s="162"/>
    </row>
    <row r="42" spans="1:70" ht="23.25" customHeight="1" hidden="1">
      <c r="A42" s="212"/>
      <c r="B42" s="165"/>
      <c r="C42" s="158"/>
      <c r="D42" s="65" t="s">
        <v>23</v>
      </c>
      <c r="E42" s="18">
        <f t="shared" si="132"/>
        <v>0</v>
      </c>
      <c r="F42" s="18">
        <f t="shared" si="133"/>
        <v>0</v>
      </c>
      <c r="G42" s="18">
        <f t="shared" si="134"/>
        <v>0</v>
      </c>
      <c r="H42" s="18">
        <f t="shared" si="135"/>
        <v>0</v>
      </c>
      <c r="I42" s="18"/>
      <c r="J42" s="18"/>
      <c r="K42" s="18">
        <f t="shared" si="136"/>
        <v>0</v>
      </c>
      <c r="L42" s="18">
        <f t="shared" si="137"/>
        <v>0</v>
      </c>
      <c r="M42" s="18"/>
      <c r="N42" s="18"/>
      <c r="O42" s="18">
        <f t="shared" si="138"/>
        <v>0</v>
      </c>
      <c r="P42" s="18">
        <f t="shared" si="139"/>
        <v>0</v>
      </c>
      <c r="Q42" s="18"/>
      <c r="R42" s="18"/>
      <c r="S42" s="18">
        <f t="shared" si="140"/>
        <v>0</v>
      </c>
      <c r="T42" s="18">
        <f t="shared" si="141"/>
        <v>0</v>
      </c>
      <c r="U42" s="18">
        <f t="shared" si="142"/>
        <v>0</v>
      </c>
      <c r="V42" s="18">
        <f t="shared" si="142"/>
        <v>0</v>
      </c>
      <c r="W42" s="18">
        <f t="shared" si="143"/>
        <v>0</v>
      </c>
      <c r="X42" s="18">
        <f t="shared" si="144"/>
        <v>0</v>
      </c>
      <c r="Y42" s="18"/>
      <c r="Z42" s="18"/>
      <c r="AA42" s="18">
        <f t="shared" si="145"/>
        <v>0</v>
      </c>
      <c r="AB42" s="18">
        <f t="shared" si="146"/>
        <v>0</v>
      </c>
      <c r="AC42" s="18"/>
      <c r="AD42" s="18"/>
      <c r="AE42" s="18">
        <f t="shared" si="147"/>
        <v>0</v>
      </c>
      <c r="AF42" s="18">
        <f t="shared" si="148"/>
        <v>0</v>
      </c>
      <c r="AG42" s="18"/>
      <c r="AH42" s="18"/>
      <c r="AI42" s="18">
        <f t="shared" si="149"/>
        <v>0</v>
      </c>
      <c r="AJ42" s="18">
        <f t="shared" si="150"/>
        <v>0</v>
      </c>
      <c r="AK42" s="18">
        <f t="shared" si="151"/>
        <v>0</v>
      </c>
      <c r="AL42" s="18">
        <f t="shared" si="151"/>
        <v>0</v>
      </c>
      <c r="AM42" s="18">
        <f t="shared" si="152"/>
        <v>0</v>
      </c>
      <c r="AN42" s="18">
        <f t="shared" si="153"/>
        <v>0</v>
      </c>
      <c r="AO42" s="18"/>
      <c r="AP42" s="18"/>
      <c r="AQ42" s="18">
        <f t="shared" si="154"/>
        <v>0</v>
      </c>
      <c r="AR42" s="18">
        <f t="shared" si="155"/>
        <v>0</v>
      </c>
      <c r="AS42" s="18"/>
      <c r="AT42" s="18"/>
      <c r="AU42" s="18">
        <f t="shared" si="156"/>
        <v>0</v>
      </c>
      <c r="AV42" s="18">
        <f t="shared" si="157"/>
        <v>0</v>
      </c>
      <c r="AW42" s="18"/>
      <c r="AX42" s="18"/>
      <c r="AY42" s="18">
        <f t="shared" si="158"/>
        <v>0</v>
      </c>
      <c r="AZ42" s="18">
        <f t="shared" si="159"/>
        <v>0</v>
      </c>
      <c r="BA42" s="18">
        <f t="shared" si="160"/>
        <v>0</v>
      </c>
      <c r="BB42" s="18">
        <f t="shared" si="161"/>
        <v>0</v>
      </c>
      <c r="BC42" s="18">
        <f t="shared" si="162"/>
        <v>0</v>
      </c>
      <c r="BD42" s="18">
        <f t="shared" si="163"/>
        <v>0</v>
      </c>
      <c r="BE42" s="18"/>
      <c r="BF42" s="18"/>
      <c r="BG42" s="18">
        <f t="shared" si="164"/>
        <v>0</v>
      </c>
      <c r="BH42" s="18">
        <f t="shared" si="165"/>
        <v>0</v>
      </c>
      <c r="BI42" s="18"/>
      <c r="BJ42" s="18"/>
      <c r="BK42" s="18">
        <f t="shared" si="166"/>
        <v>0</v>
      </c>
      <c r="BL42" s="18">
        <f t="shared" si="167"/>
        <v>0</v>
      </c>
      <c r="BM42" s="18"/>
      <c r="BN42" s="18"/>
      <c r="BO42" s="18">
        <f t="shared" si="168"/>
        <v>0</v>
      </c>
      <c r="BP42" s="18">
        <f t="shared" si="169"/>
        <v>0</v>
      </c>
      <c r="BQ42" s="134"/>
      <c r="BR42" s="162"/>
    </row>
    <row r="43" spans="1:70" ht="23.25" customHeight="1">
      <c r="A43" s="212"/>
      <c r="B43" s="165"/>
      <c r="C43" s="158"/>
      <c r="D43" s="63" t="s">
        <v>52</v>
      </c>
      <c r="E43" s="18">
        <f t="shared" si="132"/>
        <v>0</v>
      </c>
      <c r="F43" s="18">
        <f t="shared" si="133"/>
        <v>0</v>
      </c>
      <c r="G43" s="18">
        <f t="shared" si="134"/>
        <v>0</v>
      </c>
      <c r="H43" s="18">
        <f t="shared" si="135"/>
        <v>0</v>
      </c>
      <c r="I43" s="18"/>
      <c r="J43" s="18"/>
      <c r="K43" s="18">
        <f t="shared" si="136"/>
        <v>0</v>
      </c>
      <c r="L43" s="18">
        <f t="shared" si="137"/>
        <v>0</v>
      </c>
      <c r="M43" s="18"/>
      <c r="N43" s="18"/>
      <c r="O43" s="18">
        <f t="shared" si="138"/>
        <v>0</v>
      </c>
      <c r="P43" s="18">
        <f t="shared" si="139"/>
        <v>0</v>
      </c>
      <c r="Q43" s="18"/>
      <c r="R43" s="18"/>
      <c r="S43" s="18">
        <f t="shared" si="140"/>
        <v>0</v>
      </c>
      <c r="T43" s="18">
        <f t="shared" si="141"/>
        <v>0</v>
      </c>
      <c r="U43" s="18">
        <f t="shared" si="142"/>
        <v>0</v>
      </c>
      <c r="V43" s="18">
        <f t="shared" si="142"/>
        <v>0</v>
      </c>
      <c r="W43" s="18">
        <f t="shared" si="143"/>
        <v>0</v>
      </c>
      <c r="X43" s="18">
        <f t="shared" si="144"/>
        <v>0</v>
      </c>
      <c r="Y43" s="18"/>
      <c r="Z43" s="18"/>
      <c r="AA43" s="18">
        <f t="shared" si="145"/>
        <v>0</v>
      </c>
      <c r="AB43" s="18">
        <f t="shared" si="146"/>
        <v>0</v>
      </c>
      <c r="AC43" s="18"/>
      <c r="AD43" s="18"/>
      <c r="AE43" s="18">
        <f t="shared" si="147"/>
        <v>0</v>
      </c>
      <c r="AF43" s="18">
        <f t="shared" si="148"/>
        <v>0</v>
      </c>
      <c r="AG43" s="18"/>
      <c r="AH43" s="18"/>
      <c r="AI43" s="18">
        <f t="shared" si="149"/>
        <v>0</v>
      </c>
      <c r="AJ43" s="18">
        <f t="shared" si="150"/>
        <v>0</v>
      </c>
      <c r="AK43" s="18">
        <f t="shared" si="151"/>
        <v>0</v>
      </c>
      <c r="AL43" s="18">
        <f t="shared" si="151"/>
        <v>0</v>
      </c>
      <c r="AM43" s="18">
        <f t="shared" si="152"/>
        <v>0</v>
      </c>
      <c r="AN43" s="18">
        <f t="shared" si="153"/>
        <v>0</v>
      </c>
      <c r="AO43" s="18"/>
      <c r="AP43" s="18"/>
      <c r="AQ43" s="18">
        <f t="shared" si="154"/>
        <v>0</v>
      </c>
      <c r="AR43" s="18">
        <f t="shared" si="155"/>
        <v>0</v>
      </c>
      <c r="AS43" s="18"/>
      <c r="AT43" s="18"/>
      <c r="AU43" s="18">
        <f t="shared" si="156"/>
        <v>0</v>
      </c>
      <c r="AV43" s="18">
        <f t="shared" si="157"/>
        <v>0</v>
      </c>
      <c r="AW43" s="18"/>
      <c r="AX43" s="18"/>
      <c r="AY43" s="18">
        <f t="shared" si="158"/>
        <v>0</v>
      </c>
      <c r="AZ43" s="18">
        <f t="shared" si="159"/>
        <v>0</v>
      </c>
      <c r="BA43" s="18">
        <f t="shared" si="160"/>
        <v>0</v>
      </c>
      <c r="BB43" s="18">
        <f t="shared" si="161"/>
        <v>0</v>
      </c>
      <c r="BC43" s="18">
        <f t="shared" si="162"/>
        <v>0</v>
      </c>
      <c r="BD43" s="18">
        <f t="shared" si="163"/>
        <v>0</v>
      </c>
      <c r="BE43" s="18"/>
      <c r="BF43" s="18"/>
      <c r="BG43" s="18">
        <f t="shared" si="164"/>
        <v>0</v>
      </c>
      <c r="BH43" s="18">
        <f t="shared" si="165"/>
        <v>0</v>
      </c>
      <c r="BI43" s="18"/>
      <c r="BJ43" s="18"/>
      <c r="BK43" s="18">
        <f t="shared" si="166"/>
        <v>0</v>
      </c>
      <c r="BL43" s="18">
        <f t="shared" si="167"/>
        <v>0</v>
      </c>
      <c r="BM43" s="18"/>
      <c r="BN43" s="18"/>
      <c r="BO43" s="18">
        <f t="shared" si="168"/>
        <v>0</v>
      </c>
      <c r="BP43" s="18">
        <f t="shared" si="169"/>
        <v>0</v>
      </c>
      <c r="BQ43" s="134"/>
      <c r="BR43" s="162"/>
    </row>
    <row r="44" spans="1:70" ht="23.25" customHeight="1">
      <c r="A44" s="212"/>
      <c r="B44" s="165"/>
      <c r="C44" s="158"/>
      <c r="D44" s="63" t="s">
        <v>28</v>
      </c>
      <c r="E44" s="18">
        <f t="shared" si="132"/>
        <v>2345</v>
      </c>
      <c r="F44" s="18">
        <f t="shared" si="133"/>
        <v>2345</v>
      </c>
      <c r="G44" s="18">
        <f t="shared" si="134"/>
        <v>100</v>
      </c>
      <c r="H44" s="18">
        <f t="shared" si="135"/>
        <v>0</v>
      </c>
      <c r="I44" s="18">
        <v>0</v>
      </c>
      <c r="J44" s="18"/>
      <c r="K44" s="18">
        <f t="shared" si="136"/>
        <v>0</v>
      </c>
      <c r="L44" s="18">
        <f t="shared" si="137"/>
        <v>0</v>
      </c>
      <c r="M44" s="18">
        <v>234.5</v>
      </c>
      <c r="N44" s="18">
        <v>234.49773</v>
      </c>
      <c r="O44" s="18">
        <f t="shared" si="138"/>
        <v>99.99903198294243</v>
      </c>
      <c r="P44" s="18">
        <f t="shared" si="139"/>
        <v>-0.0022700000000099863</v>
      </c>
      <c r="Q44" s="18">
        <v>404.5</v>
      </c>
      <c r="R44" s="18">
        <v>0</v>
      </c>
      <c r="S44" s="18">
        <f t="shared" si="140"/>
        <v>0</v>
      </c>
      <c r="T44" s="18">
        <f t="shared" si="141"/>
        <v>-404.5</v>
      </c>
      <c r="U44" s="18">
        <f t="shared" si="142"/>
        <v>639</v>
      </c>
      <c r="V44" s="18">
        <f t="shared" si="142"/>
        <v>234.49773</v>
      </c>
      <c r="W44" s="18">
        <f t="shared" si="143"/>
        <v>36.6976103286385</v>
      </c>
      <c r="X44" s="18">
        <f t="shared" si="144"/>
        <v>-404.50227</v>
      </c>
      <c r="Y44" s="18">
        <f>114.946</f>
        <v>114.946</v>
      </c>
      <c r="Z44" s="18"/>
      <c r="AA44" s="18">
        <f t="shared" si="145"/>
        <v>0</v>
      </c>
      <c r="AB44" s="18">
        <f t="shared" si="146"/>
        <v>-114.946</v>
      </c>
      <c r="AC44" s="18">
        <v>110.503</v>
      </c>
      <c r="AD44" s="18"/>
      <c r="AE44" s="18">
        <f t="shared" si="147"/>
        <v>0</v>
      </c>
      <c r="AF44" s="18">
        <f t="shared" si="148"/>
        <v>-110.503</v>
      </c>
      <c r="AG44" s="18">
        <v>225.937</v>
      </c>
      <c r="AH44" s="18">
        <v>852.17363</v>
      </c>
      <c r="AI44" s="18">
        <f t="shared" si="149"/>
        <v>377.1731190553119</v>
      </c>
      <c r="AJ44" s="18">
        <f t="shared" si="150"/>
        <v>626.23663</v>
      </c>
      <c r="AK44" s="18">
        <f t="shared" si="151"/>
        <v>1090.386</v>
      </c>
      <c r="AL44" s="59">
        <f t="shared" si="151"/>
        <v>1086.67136</v>
      </c>
      <c r="AM44" s="18">
        <f t="shared" si="152"/>
        <v>99.65932798110028</v>
      </c>
      <c r="AN44" s="18">
        <f t="shared" si="153"/>
        <v>-3.7146399999999176</v>
      </c>
      <c r="AO44" s="18">
        <v>357.676</v>
      </c>
      <c r="AP44" s="18">
        <v>23.14538</v>
      </c>
      <c r="AQ44" s="18">
        <f t="shared" si="154"/>
        <v>6.471046421901386</v>
      </c>
      <c r="AR44" s="18">
        <f t="shared" si="155"/>
        <v>-334.53062</v>
      </c>
      <c r="AS44" s="18">
        <f>167.36+280.29</f>
        <v>447.65000000000003</v>
      </c>
      <c r="AT44" s="59">
        <v>107.38505</v>
      </c>
      <c r="AU44" s="18">
        <f t="shared" si="156"/>
        <v>23.988618340221155</v>
      </c>
      <c r="AV44" s="18">
        <f t="shared" si="157"/>
        <v>-340.26495</v>
      </c>
      <c r="AW44" s="18">
        <v>87.845</v>
      </c>
      <c r="AX44" s="18">
        <v>111.3027</v>
      </c>
      <c r="AY44" s="18">
        <f t="shared" si="158"/>
        <v>126.70351186749389</v>
      </c>
      <c r="AZ44" s="18">
        <f t="shared" si="159"/>
        <v>23.457700000000003</v>
      </c>
      <c r="BA44" s="18">
        <f t="shared" si="160"/>
        <v>1983.557</v>
      </c>
      <c r="BB44" s="18">
        <f t="shared" si="161"/>
        <v>1328.50449</v>
      </c>
      <c r="BC44" s="18">
        <f t="shared" si="162"/>
        <v>66.97586658714621</v>
      </c>
      <c r="BD44" s="18">
        <f t="shared" si="163"/>
        <v>-655.05251</v>
      </c>
      <c r="BE44" s="18">
        <v>131.55</v>
      </c>
      <c r="BF44" s="18">
        <v>81.78433</v>
      </c>
      <c r="BG44" s="18">
        <f t="shared" si="164"/>
        <v>62.16976814899277</v>
      </c>
      <c r="BH44" s="18">
        <f t="shared" si="165"/>
        <v>-49.765670000000014</v>
      </c>
      <c r="BI44" s="18">
        <v>114.946</v>
      </c>
      <c r="BJ44" s="18">
        <v>138.4069</v>
      </c>
      <c r="BK44" s="18">
        <f t="shared" si="166"/>
        <v>120.41036660692848</v>
      </c>
      <c r="BL44" s="18">
        <f t="shared" si="167"/>
        <v>23.46090000000001</v>
      </c>
      <c r="BM44" s="18">
        <v>114.947</v>
      </c>
      <c r="BN44" s="18">
        <v>796.30428</v>
      </c>
      <c r="BO44" s="18">
        <f t="shared" si="168"/>
        <v>692.7577753225399</v>
      </c>
      <c r="BP44" s="18">
        <f t="shared" si="169"/>
        <v>681.35728</v>
      </c>
      <c r="BQ44" s="134"/>
      <c r="BR44" s="162"/>
    </row>
    <row r="45" spans="1:70" ht="46.5" customHeight="1" hidden="1">
      <c r="A45" s="212"/>
      <c r="B45" s="165"/>
      <c r="C45" s="158"/>
      <c r="D45" s="65" t="s">
        <v>114</v>
      </c>
      <c r="E45" s="17">
        <f t="shared" si="132"/>
        <v>0</v>
      </c>
      <c r="F45" s="17">
        <f t="shared" si="133"/>
        <v>0</v>
      </c>
      <c r="G45" s="17">
        <f t="shared" si="134"/>
        <v>0</v>
      </c>
      <c r="H45" s="17">
        <f t="shared" si="135"/>
        <v>0</v>
      </c>
      <c r="I45" s="17"/>
      <c r="J45" s="17"/>
      <c r="K45" s="17">
        <f t="shared" si="136"/>
        <v>0</v>
      </c>
      <c r="L45" s="17">
        <f t="shared" si="137"/>
        <v>0</v>
      </c>
      <c r="M45" s="17"/>
      <c r="N45" s="17"/>
      <c r="O45" s="17">
        <f t="shared" si="138"/>
        <v>0</v>
      </c>
      <c r="P45" s="17">
        <f t="shared" si="139"/>
        <v>0</v>
      </c>
      <c r="Q45" s="17"/>
      <c r="R45" s="17"/>
      <c r="S45" s="17">
        <f t="shared" si="140"/>
        <v>0</v>
      </c>
      <c r="T45" s="17">
        <f t="shared" si="141"/>
        <v>0</v>
      </c>
      <c r="U45" s="17">
        <f t="shared" si="142"/>
        <v>0</v>
      </c>
      <c r="V45" s="17">
        <f t="shared" si="142"/>
        <v>0</v>
      </c>
      <c r="W45" s="17">
        <f t="shared" si="143"/>
        <v>0</v>
      </c>
      <c r="X45" s="17">
        <f t="shared" si="144"/>
        <v>0</v>
      </c>
      <c r="Y45" s="17"/>
      <c r="Z45" s="17"/>
      <c r="AA45" s="17">
        <f t="shared" si="145"/>
        <v>0</v>
      </c>
      <c r="AB45" s="17">
        <f t="shared" si="146"/>
        <v>0</v>
      </c>
      <c r="AC45" s="17"/>
      <c r="AD45" s="17"/>
      <c r="AE45" s="17">
        <f t="shared" si="147"/>
        <v>0</v>
      </c>
      <c r="AF45" s="17">
        <f t="shared" si="148"/>
        <v>0</v>
      </c>
      <c r="AG45" s="17"/>
      <c r="AH45" s="17"/>
      <c r="AI45" s="17">
        <f t="shared" si="149"/>
        <v>0</v>
      </c>
      <c r="AJ45" s="17">
        <f t="shared" si="150"/>
        <v>0</v>
      </c>
      <c r="AK45" s="17">
        <f t="shared" si="151"/>
        <v>0</v>
      </c>
      <c r="AL45" s="17">
        <f t="shared" si="151"/>
        <v>0</v>
      </c>
      <c r="AM45" s="17">
        <f t="shared" si="152"/>
        <v>0</v>
      </c>
      <c r="AN45" s="17">
        <f t="shared" si="153"/>
        <v>0</v>
      </c>
      <c r="AO45" s="17"/>
      <c r="AP45" s="17"/>
      <c r="AQ45" s="17">
        <f t="shared" si="154"/>
        <v>0</v>
      </c>
      <c r="AR45" s="17">
        <f t="shared" si="155"/>
        <v>0</v>
      </c>
      <c r="AS45" s="17"/>
      <c r="AT45" s="17"/>
      <c r="AU45" s="17">
        <f t="shared" si="156"/>
        <v>0</v>
      </c>
      <c r="AV45" s="17">
        <f t="shared" si="157"/>
        <v>0</v>
      </c>
      <c r="AW45" s="17"/>
      <c r="AX45" s="17"/>
      <c r="AY45" s="17">
        <f t="shared" si="158"/>
        <v>0</v>
      </c>
      <c r="AZ45" s="17">
        <f t="shared" si="159"/>
        <v>0</v>
      </c>
      <c r="BA45" s="17">
        <f t="shared" si="160"/>
        <v>0</v>
      </c>
      <c r="BB45" s="17">
        <f t="shared" si="161"/>
        <v>0</v>
      </c>
      <c r="BC45" s="17">
        <f t="shared" si="162"/>
        <v>0</v>
      </c>
      <c r="BD45" s="17">
        <f t="shared" si="163"/>
        <v>0</v>
      </c>
      <c r="BE45" s="17"/>
      <c r="BF45" s="17"/>
      <c r="BG45" s="17">
        <f t="shared" si="164"/>
        <v>0</v>
      </c>
      <c r="BH45" s="17">
        <f t="shared" si="165"/>
        <v>0</v>
      </c>
      <c r="BI45" s="17"/>
      <c r="BJ45" s="17"/>
      <c r="BK45" s="17">
        <f t="shared" si="166"/>
        <v>0</v>
      </c>
      <c r="BL45" s="17">
        <f t="shared" si="167"/>
        <v>0</v>
      </c>
      <c r="BM45" s="17"/>
      <c r="BN45" s="17"/>
      <c r="BO45" s="17">
        <f t="shared" si="168"/>
        <v>0</v>
      </c>
      <c r="BP45" s="17">
        <f t="shared" si="169"/>
        <v>0</v>
      </c>
      <c r="BQ45" s="134"/>
      <c r="BR45" s="162"/>
    </row>
    <row r="46" spans="1:70" ht="23.25" customHeight="1" hidden="1">
      <c r="A46" s="212"/>
      <c r="B46" s="165"/>
      <c r="C46" s="158"/>
      <c r="D46" s="66" t="s">
        <v>29</v>
      </c>
      <c r="E46" s="18">
        <f t="shared" si="132"/>
        <v>0</v>
      </c>
      <c r="F46" s="18">
        <f t="shared" si="133"/>
        <v>0</v>
      </c>
      <c r="G46" s="18">
        <f t="shared" si="134"/>
        <v>0</v>
      </c>
      <c r="H46" s="18">
        <f t="shared" si="135"/>
        <v>0</v>
      </c>
      <c r="I46" s="18"/>
      <c r="J46" s="18"/>
      <c r="K46" s="18">
        <f t="shared" si="136"/>
        <v>0</v>
      </c>
      <c r="L46" s="18">
        <f t="shared" si="137"/>
        <v>0</v>
      </c>
      <c r="M46" s="18"/>
      <c r="N46" s="18"/>
      <c r="O46" s="18">
        <f t="shared" si="138"/>
        <v>0</v>
      </c>
      <c r="P46" s="18">
        <f t="shared" si="139"/>
        <v>0</v>
      </c>
      <c r="Q46" s="18"/>
      <c r="R46" s="18"/>
      <c r="S46" s="18">
        <f t="shared" si="140"/>
        <v>0</v>
      </c>
      <c r="T46" s="18">
        <f t="shared" si="141"/>
        <v>0</v>
      </c>
      <c r="U46" s="18">
        <f t="shared" si="142"/>
        <v>0</v>
      </c>
      <c r="V46" s="18">
        <f t="shared" si="142"/>
        <v>0</v>
      </c>
      <c r="W46" s="18">
        <f t="shared" si="143"/>
        <v>0</v>
      </c>
      <c r="X46" s="18">
        <f t="shared" si="144"/>
        <v>0</v>
      </c>
      <c r="Y46" s="18"/>
      <c r="Z46" s="18"/>
      <c r="AA46" s="18">
        <f t="shared" si="145"/>
        <v>0</v>
      </c>
      <c r="AB46" s="18">
        <f t="shared" si="146"/>
        <v>0</v>
      </c>
      <c r="AC46" s="18"/>
      <c r="AD46" s="18"/>
      <c r="AE46" s="18">
        <f t="shared" si="147"/>
        <v>0</v>
      </c>
      <c r="AF46" s="18">
        <f t="shared" si="148"/>
        <v>0</v>
      </c>
      <c r="AG46" s="18"/>
      <c r="AH46" s="18"/>
      <c r="AI46" s="18">
        <f t="shared" si="149"/>
        <v>0</v>
      </c>
      <c r="AJ46" s="18">
        <f t="shared" si="150"/>
        <v>0</v>
      </c>
      <c r="AK46" s="18">
        <f t="shared" si="151"/>
        <v>0</v>
      </c>
      <c r="AL46" s="18">
        <f t="shared" si="151"/>
        <v>0</v>
      </c>
      <c r="AM46" s="18">
        <f t="shared" si="152"/>
        <v>0</v>
      </c>
      <c r="AN46" s="18">
        <f t="shared" si="153"/>
        <v>0</v>
      </c>
      <c r="AO46" s="18"/>
      <c r="AP46" s="18"/>
      <c r="AQ46" s="18">
        <f t="shared" si="154"/>
        <v>0</v>
      </c>
      <c r="AR46" s="18">
        <f t="shared" si="155"/>
        <v>0</v>
      </c>
      <c r="AS46" s="18"/>
      <c r="AT46" s="18"/>
      <c r="AU46" s="18">
        <f t="shared" si="156"/>
        <v>0</v>
      </c>
      <c r="AV46" s="18">
        <f t="shared" si="157"/>
        <v>0</v>
      </c>
      <c r="AW46" s="18"/>
      <c r="AX46" s="18"/>
      <c r="AY46" s="18">
        <f t="shared" si="158"/>
        <v>0</v>
      </c>
      <c r="AZ46" s="18">
        <f t="shared" si="159"/>
        <v>0</v>
      </c>
      <c r="BA46" s="18">
        <f t="shared" si="160"/>
        <v>0</v>
      </c>
      <c r="BB46" s="18">
        <f t="shared" si="161"/>
        <v>0</v>
      </c>
      <c r="BC46" s="18">
        <f t="shared" si="162"/>
        <v>0</v>
      </c>
      <c r="BD46" s="18">
        <f t="shared" si="163"/>
        <v>0</v>
      </c>
      <c r="BE46" s="18"/>
      <c r="BF46" s="18"/>
      <c r="BG46" s="18">
        <f t="shared" si="164"/>
        <v>0</v>
      </c>
      <c r="BH46" s="18">
        <f t="shared" si="165"/>
        <v>0</v>
      </c>
      <c r="BI46" s="18"/>
      <c r="BJ46" s="18"/>
      <c r="BK46" s="18">
        <f t="shared" si="166"/>
        <v>0</v>
      </c>
      <c r="BL46" s="18">
        <f t="shared" si="167"/>
        <v>0</v>
      </c>
      <c r="BM46" s="18"/>
      <c r="BN46" s="18"/>
      <c r="BO46" s="18">
        <f t="shared" si="168"/>
        <v>0</v>
      </c>
      <c r="BP46" s="18">
        <f t="shared" si="169"/>
        <v>0</v>
      </c>
      <c r="BQ46" s="134"/>
      <c r="BR46" s="162"/>
    </row>
    <row r="47" spans="1:70" ht="23.25" customHeight="1" hidden="1">
      <c r="A47" s="212"/>
      <c r="B47" s="165"/>
      <c r="C47" s="159"/>
      <c r="D47" s="67" t="s">
        <v>24</v>
      </c>
      <c r="E47" s="18">
        <f t="shared" si="132"/>
        <v>0</v>
      </c>
      <c r="F47" s="18">
        <f t="shared" si="133"/>
        <v>0</v>
      </c>
      <c r="G47" s="18">
        <f t="shared" si="134"/>
        <v>0</v>
      </c>
      <c r="H47" s="18">
        <f t="shared" si="135"/>
        <v>0</v>
      </c>
      <c r="I47" s="18"/>
      <c r="J47" s="18"/>
      <c r="K47" s="18">
        <f t="shared" si="136"/>
        <v>0</v>
      </c>
      <c r="L47" s="18">
        <f t="shared" si="137"/>
        <v>0</v>
      </c>
      <c r="M47" s="18"/>
      <c r="N47" s="18"/>
      <c r="O47" s="18">
        <f t="shared" si="138"/>
        <v>0</v>
      </c>
      <c r="P47" s="18">
        <f t="shared" si="139"/>
        <v>0</v>
      </c>
      <c r="Q47" s="18"/>
      <c r="R47" s="18"/>
      <c r="S47" s="18">
        <f t="shared" si="140"/>
        <v>0</v>
      </c>
      <c r="T47" s="18">
        <f t="shared" si="141"/>
        <v>0</v>
      </c>
      <c r="U47" s="18">
        <f t="shared" si="142"/>
        <v>0</v>
      </c>
      <c r="V47" s="18">
        <f t="shared" si="142"/>
        <v>0</v>
      </c>
      <c r="W47" s="18">
        <f t="shared" si="143"/>
        <v>0</v>
      </c>
      <c r="X47" s="18">
        <f t="shared" si="144"/>
        <v>0</v>
      </c>
      <c r="Y47" s="18"/>
      <c r="Z47" s="18"/>
      <c r="AA47" s="18">
        <f t="shared" si="145"/>
        <v>0</v>
      </c>
      <c r="AB47" s="18">
        <f t="shared" si="146"/>
        <v>0</v>
      </c>
      <c r="AC47" s="18"/>
      <c r="AD47" s="18"/>
      <c r="AE47" s="18">
        <f t="shared" si="147"/>
        <v>0</v>
      </c>
      <c r="AF47" s="18">
        <f t="shared" si="148"/>
        <v>0</v>
      </c>
      <c r="AG47" s="18"/>
      <c r="AH47" s="18"/>
      <c r="AI47" s="18">
        <f t="shared" si="149"/>
        <v>0</v>
      </c>
      <c r="AJ47" s="18">
        <f t="shared" si="150"/>
        <v>0</v>
      </c>
      <c r="AK47" s="18">
        <f t="shared" si="151"/>
        <v>0</v>
      </c>
      <c r="AL47" s="18">
        <f t="shared" si="151"/>
        <v>0</v>
      </c>
      <c r="AM47" s="18">
        <f t="shared" si="152"/>
        <v>0</v>
      </c>
      <c r="AN47" s="18">
        <f t="shared" si="153"/>
        <v>0</v>
      </c>
      <c r="AO47" s="18"/>
      <c r="AP47" s="18"/>
      <c r="AQ47" s="18">
        <f t="shared" si="154"/>
        <v>0</v>
      </c>
      <c r="AR47" s="18">
        <f t="shared" si="155"/>
        <v>0</v>
      </c>
      <c r="AS47" s="18"/>
      <c r="AT47" s="18"/>
      <c r="AU47" s="18">
        <f t="shared" si="156"/>
        <v>0</v>
      </c>
      <c r="AV47" s="18">
        <f t="shared" si="157"/>
        <v>0</v>
      </c>
      <c r="AW47" s="18"/>
      <c r="AX47" s="18"/>
      <c r="AY47" s="18">
        <f t="shared" si="158"/>
        <v>0</v>
      </c>
      <c r="AZ47" s="18">
        <f t="shared" si="159"/>
        <v>0</v>
      </c>
      <c r="BA47" s="18">
        <f t="shared" si="160"/>
        <v>0</v>
      </c>
      <c r="BB47" s="18">
        <f t="shared" si="161"/>
        <v>0</v>
      </c>
      <c r="BC47" s="18">
        <f t="shared" si="162"/>
        <v>0</v>
      </c>
      <c r="BD47" s="18">
        <f t="shared" si="163"/>
        <v>0</v>
      </c>
      <c r="BE47" s="18"/>
      <c r="BF47" s="18"/>
      <c r="BG47" s="18">
        <f t="shared" si="164"/>
        <v>0</v>
      </c>
      <c r="BH47" s="18">
        <f t="shared" si="165"/>
        <v>0</v>
      </c>
      <c r="BI47" s="18"/>
      <c r="BJ47" s="18"/>
      <c r="BK47" s="18">
        <f t="shared" si="166"/>
        <v>0</v>
      </c>
      <c r="BL47" s="18">
        <f t="shared" si="167"/>
        <v>0</v>
      </c>
      <c r="BM47" s="18"/>
      <c r="BN47" s="18"/>
      <c r="BO47" s="18">
        <f t="shared" si="168"/>
        <v>0</v>
      </c>
      <c r="BP47" s="18">
        <f t="shared" si="169"/>
        <v>0</v>
      </c>
      <c r="BQ47" s="135"/>
      <c r="BR47" s="162"/>
    </row>
    <row r="48" spans="1:70" s="53" customFormat="1" ht="30" customHeight="1">
      <c r="A48" s="212" t="s">
        <v>25</v>
      </c>
      <c r="B48" s="164" t="s">
        <v>108</v>
      </c>
      <c r="C48" s="157" t="s">
        <v>57</v>
      </c>
      <c r="D48" s="65" t="s">
        <v>22</v>
      </c>
      <c r="E48" s="41">
        <f t="shared" si="132"/>
        <v>32985.2716</v>
      </c>
      <c r="F48" s="41">
        <f t="shared" si="133"/>
        <v>32985.2716</v>
      </c>
      <c r="G48" s="41">
        <f aca="true" t="shared" si="170" ref="G48:G61">IF(E48=0,0,F48*100/E48)</f>
        <v>100</v>
      </c>
      <c r="H48" s="41">
        <f aca="true" t="shared" si="171" ref="H48:H61">F48-E48</f>
        <v>0</v>
      </c>
      <c r="I48" s="41">
        <f>SUM(I49:I54)</f>
        <v>0</v>
      </c>
      <c r="J48" s="41">
        <f>SUM(J49:J54)</f>
        <v>0</v>
      </c>
      <c r="K48" s="41">
        <f t="shared" si="136"/>
        <v>0</v>
      </c>
      <c r="L48" s="41">
        <f t="shared" si="137"/>
        <v>0</v>
      </c>
      <c r="M48" s="41">
        <f>SUM(M49:M54)</f>
        <v>0</v>
      </c>
      <c r="N48" s="41">
        <f>SUM(N49:N54)</f>
        <v>0</v>
      </c>
      <c r="O48" s="41">
        <f t="shared" si="138"/>
        <v>0</v>
      </c>
      <c r="P48" s="41">
        <f t="shared" si="139"/>
        <v>0</v>
      </c>
      <c r="Q48" s="41">
        <f>SUM(Q49:Q54)</f>
        <v>0</v>
      </c>
      <c r="R48" s="41">
        <f>SUM(R49:R54)</f>
        <v>0</v>
      </c>
      <c r="S48" s="41">
        <f t="shared" si="140"/>
        <v>0</v>
      </c>
      <c r="T48" s="41">
        <f t="shared" si="141"/>
        <v>0</v>
      </c>
      <c r="U48" s="41">
        <f t="shared" si="142"/>
        <v>0</v>
      </c>
      <c r="V48" s="41">
        <f t="shared" si="142"/>
        <v>0</v>
      </c>
      <c r="W48" s="41">
        <f t="shared" si="143"/>
        <v>0</v>
      </c>
      <c r="X48" s="41">
        <f t="shared" si="144"/>
        <v>0</v>
      </c>
      <c r="Y48" s="41">
        <f>SUM(Y49:Y54)</f>
        <v>0</v>
      </c>
      <c r="Z48" s="41">
        <f>SUM(Z49:Z54)</f>
        <v>0</v>
      </c>
      <c r="AA48" s="41">
        <f t="shared" si="145"/>
        <v>0</v>
      </c>
      <c r="AB48" s="41">
        <f t="shared" si="146"/>
        <v>0</v>
      </c>
      <c r="AC48" s="41">
        <f>SUM(AC49:AC54)</f>
        <v>0</v>
      </c>
      <c r="AD48" s="41">
        <f>SUM(AD49:AD54)</f>
        <v>0</v>
      </c>
      <c r="AE48" s="41">
        <f t="shared" si="147"/>
        <v>0</v>
      </c>
      <c r="AF48" s="41">
        <f t="shared" si="148"/>
        <v>0</v>
      </c>
      <c r="AG48" s="41">
        <f>SUM(AG49:AG54)</f>
        <v>8475.32995</v>
      </c>
      <c r="AH48" s="41">
        <f>SUM(AH49:AH54)</f>
        <v>8475.32995</v>
      </c>
      <c r="AI48" s="41">
        <f t="shared" si="149"/>
        <v>100</v>
      </c>
      <c r="AJ48" s="41">
        <f t="shared" si="150"/>
        <v>0</v>
      </c>
      <c r="AK48" s="41">
        <f t="shared" si="151"/>
        <v>8475.32995</v>
      </c>
      <c r="AL48" s="41">
        <f t="shared" si="151"/>
        <v>8475.32995</v>
      </c>
      <c r="AM48" s="41">
        <f t="shared" si="152"/>
        <v>100</v>
      </c>
      <c r="AN48" s="41">
        <f t="shared" si="153"/>
        <v>0</v>
      </c>
      <c r="AO48" s="41">
        <f>SUM(AO49:AO54)</f>
        <v>13812.1703</v>
      </c>
      <c r="AP48" s="41">
        <f>SUM(AP49:AP54)</f>
        <v>13812.1703</v>
      </c>
      <c r="AQ48" s="41">
        <f t="shared" si="154"/>
        <v>100</v>
      </c>
      <c r="AR48" s="41">
        <f t="shared" si="155"/>
        <v>0</v>
      </c>
      <c r="AS48" s="41">
        <f>SUM(AS49:AS54)</f>
        <v>3198.23675</v>
      </c>
      <c r="AT48" s="41">
        <f>SUM(AT49:AT54)</f>
        <v>3198.23675</v>
      </c>
      <c r="AU48" s="41">
        <f t="shared" si="156"/>
        <v>100</v>
      </c>
      <c r="AV48" s="41">
        <f t="shared" si="157"/>
        <v>0</v>
      </c>
      <c r="AW48" s="41">
        <f>SUM(AW49:AW54)</f>
        <v>3735.234</v>
      </c>
      <c r="AX48" s="41">
        <f>SUM(AX49:AX54)</f>
        <v>3735.234</v>
      </c>
      <c r="AY48" s="41">
        <f t="shared" si="158"/>
        <v>99.99999999999999</v>
      </c>
      <c r="AZ48" s="41">
        <f t="shared" si="159"/>
        <v>0</v>
      </c>
      <c r="BA48" s="41">
        <f t="shared" si="160"/>
        <v>29220.970999999998</v>
      </c>
      <c r="BB48" s="41">
        <f t="shared" si="161"/>
        <v>29220.970999999998</v>
      </c>
      <c r="BC48" s="41">
        <f t="shared" si="162"/>
        <v>100</v>
      </c>
      <c r="BD48" s="41">
        <f t="shared" si="163"/>
        <v>0</v>
      </c>
      <c r="BE48" s="41">
        <f>SUM(BE49:BE54)</f>
        <v>3764.3006</v>
      </c>
      <c r="BF48" s="41">
        <f>SUM(BF49:BF54)</f>
        <v>3764.3006</v>
      </c>
      <c r="BG48" s="41">
        <f t="shared" si="164"/>
        <v>100</v>
      </c>
      <c r="BH48" s="41">
        <f t="shared" si="165"/>
        <v>0</v>
      </c>
      <c r="BI48" s="41">
        <f>SUM(BI49:BI54)</f>
        <v>0</v>
      </c>
      <c r="BJ48" s="41">
        <f>SUM(BJ49:BJ54)</f>
        <v>0</v>
      </c>
      <c r="BK48" s="41">
        <f t="shared" si="166"/>
        <v>0</v>
      </c>
      <c r="BL48" s="41">
        <f t="shared" si="167"/>
        <v>0</v>
      </c>
      <c r="BM48" s="41">
        <f>SUM(BM49:BM54)</f>
        <v>0</v>
      </c>
      <c r="BN48" s="41">
        <f>SUM(BN49:BN54)</f>
        <v>0</v>
      </c>
      <c r="BO48" s="41">
        <f t="shared" si="168"/>
        <v>0</v>
      </c>
      <c r="BP48" s="41">
        <f t="shared" si="169"/>
        <v>0</v>
      </c>
      <c r="BQ48" s="160" t="s">
        <v>154</v>
      </c>
      <c r="BR48" s="162"/>
    </row>
    <row r="49" spans="1:70" ht="23.25" customHeight="1" hidden="1">
      <c r="A49" s="212"/>
      <c r="B49" s="165"/>
      <c r="C49" s="158"/>
      <c r="D49" s="65" t="s">
        <v>23</v>
      </c>
      <c r="E49" s="18">
        <f t="shared" si="132"/>
        <v>0</v>
      </c>
      <c r="F49" s="18">
        <f t="shared" si="133"/>
        <v>0</v>
      </c>
      <c r="G49" s="18">
        <f t="shared" si="170"/>
        <v>0</v>
      </c>
      <c r="H49" s="18">
        <f t="shared" si="171"/>
        <v>0</v>
      </c>
      <c r="I49" s="18"/>
      <c r="J49" s="18"/>
      <c r="K49" s="18">
        <f t="shared" si="136"/>
        <v>0</v>
      </c>
      <c r="L49" s="18">
        <f t="shared" si="137"/>
        <v>0</v>
      </c>
      <c r="M49" s="18"/>
      <c r="N49" s="18"/>
      <c r="O49" s="18">
        <f t="shared" si="138"/>
        <v>0</v>
      </c>
      <c r="P49" s="18">
        <f t="shared" si="139"/>
        <v>0</v>
      </c>
      <c r="Q49" s="18"/>
      <c r="R49" s="18"/>
      <c r="S49" s="18">
        <f aca="true" t="shared" si="172" ref="S49:S61">IF(Q49=0,0,R49*100/Q49)</f>
        <v>0</v>
      </c>
      <c r="T49" s="18">
        <f aca="true" t="shared" si="173" ref="T49:T61">R49-Q49</f>
        <v>0</v>
      </c>
      <c r="U49" s="18">
        <f aca="true" t="shared" si="174" ref="U49:U61">I49+M49+Q49</f>
        <v>0</v>
      </c>
      <c r="V49" s="18">
        <f aca="true" t="shared" si="175" ref="V49:V61">J49+N49+R49</f>
        <v>0</v>
      </c>
      <c r="W49" s="18">
        <f aca="true" t="shared" si="176" ref="W49:W61">IF(U49=0,0,V49*100/U49)</f>
        <v>0</v>
      </c>
      <c r="X49" s="18">
        <f aca="true" t="shared" si="177" ref="X49:X61">V49-U49</f>
        <v>0</v>
      </c>
      <c r="Y49" s="18"/>
      <c r="Z49" s="18"/>
      <c r="AA49" s="18">
        <f t="shared" si="145"/>
        <v>0</v>
      </c>
      <c r="AB49" s="18">
        <f t="shared" si="146"/>
        <v>0</v>
      </c>
      <c r="AC49" s="18"/>
      <c r="AD49" s="18"/>
      <c r="AE49" s="18">
        <f aca="true" t="shared" si="178" ref="AE49:AE57">IF(AC49=0,0,AD49*100/AC49)</f>
        <v>0</v>
      </c>
      <c r="AF49" s="18">
        <f aca="true" t="shared" si="179" ref="AF49:AF57">AD49-AC49</f>
        <v>0</v>
      </c>
      <c r="AG49" s="18"/>
      <c r="AH49" s="18"/>
      <c r="AI49" s="18">
        <f aca="true" t="shared" si="180" ref="AI49:AI61">IF(AG49=0,0,AH49*100/AG49)</f>
        <v>0</v>
      </c>
      <c r="AJ49" s="18">
        <f aca="true" t="shared" si="181" ref="AJ49:AJ61">AH49-AG49</f>
        <v>0</v>
      </c>
      <c r="AK49" s="18">
        <f aca="true" t="shared" si="182" ref="AK49:AK61">U49+Y49+AC49+AG49</f>
        <v>0</v>
      </c>
      <c r="AL49" s="18">
        <f aca="true" t="shared" si="183" ref="AL49:AL61">V49+Z49+AD49+AH49</f>
        <v>0</v>
      </c>
      <c r="AM49" s="18">
        <f aca="true" t="shared" si="184" ref="AM49:AM61">IF(AK49=0,0,AL49*100/AK49)</f>
        <v>0</v>
      </c>
      <c r="AN49" s="18">
        <f aca="true" t="shared" si="185" ref="AN49:AN61">AL49-AK49</f>
        <v>0</v>
      </c>
      <c r="AO49" s="18"/>
      <c r="AP49" s="18"/>
      <c r="AQ49" s="18">
        <f aca="true" t="shared" si="186" ref="AQ49:AQ61">IF(AO49=0,0,AP49*100/AO49)</f>
        <v>0</v>
      </c>
      <c r="AR49" s="18">
        <f aca="true" t="shared" si="187" ref="AR49:AR61">AP49-AO49</f>
        <v>0</v>
      </c>
      <c r="AS49" s="18"/>
      <c r="AT49" s="18"/>
      <c r="AU49" s="18">
        <f aca="true" t="shared" si="188" ref="AU49:AU61">IF(AS49=0,0,AT49*100/AS49)</f>
        <v>0</v>
      </c>
      <c r="AV49" s="18">
        <f aca="true" t="shared" si="189" ref="AV49:AV61">AT49-AS49</f>
        <v>0</v>
      </c>
      <c r="AW49" s="18"/>
      <c r="AX49" s="18"/>
      <c r="AY49" s="18">
        <f aca="true" t="shared" si="190" ref="AY49:AY61">IF(AW49=0,0,AX49*100/AW49)</f>
        <v>0</v>
      </c>
      <c r="AZ49" s="18">
        <f aca="true" t="shared" si="191" ref="AZ49:AZ61">AX49-AW49</f>
        <v>0</v>
      </c>
      <c r="BA49" s="18">
        <f t="shared" si="160"/>
        <v>0</v>
      </c>
      <c r="BB49" s="18">
        <f t="shared" si="161"/>
        <v>0</v>
      </c>
      <c r="BC49" s="18">
        <f aca="true" t="shared" si="192" ref="BC49:BC61">IF(BA49=0,0,BB49*100/BA49)</f>
        <v>0</v>
      </c>
      <c r="BD49" s="18">
        <f aca="true" t="shared" si="193" ref="BD49:BD61">BB49-BA49</f>
        <v>0</v>
      </c>
      <c r="BE49" s="18"/>
      <c r="BF49" s="18"/>
      <c r="BG49" s="18">
        <f t="shared" si="164"/>
        <v>0</v>
      </c>
      <c r="BH49" s="18">
        <f t="shared" si="165"/>
        <v>0</v>
      </c>
      <c r="BI49" s="18"/>
      <c r="BJ49" s="18"/>
      <c r="BK49" s="18">
        <f t="shared" si="166"/>
        <v>0</v>
      </c>
      <c r="BL49" s="18">
        <f t="shared" si="167"/>
        <v>0</v>
      </c>
      <c r="BM49" s="18"/>
      <c r="BN49" s="18"/>
      <c r="BO49" s="18">
        <f t="shared" si="168"/>
        <v>0</v>
      </c>
      <c r="BP49" s="18">
        <f t="shared" si="169"/>
        <v>0</v>
      </c>
      <c r="BQ49" s="160"/>
      <c r="BR49" s="162"/>
    </row>
    <row r="50" spans="1:70" ht="25.5" customHeight="1">
      <c r="A50" s="212"/>
      <c r="B50" s="165"/>
      <c r="C50" s="158"/>
      <c r="D50" s="63" t="s">
        <v>52</v>
      </c>
      <c r="E50" s="18">
        <f t="shared" si="132"/>
        <v>31336</v>
      </c>
      <c r="F50" s="18">
        <f t="shared" si="133"/>
        <v>31336</v>
      </c>
      <c r="G50" s="18">
        <f t="shared" si="170"/>
        <v>100</v>
      </c>
      <c r="H50" s="18">
        <f t="shared" si="171"/>
        <v>0</v>
      </c>
      <c r="I50" s="18"/>
      <c r="J50" s="18"/>
      <c r="K50" s="18"/>
      <c r="L50" s="18"/>
      <c r="M50" s="18"/>
      <c r="N50" s="18"/>
      <c r="O50" s="18"/>
      <c r="P50" s="18"/>
      <c r="Q50" s="18"/>
      <c r="R50" s="18"/>
      <c r="S50" s="18">
        <f t="shared" si="172"/>
        <v>0</v>
      </c>
      <c r="T50" s="18">
        <f t="shared" si="173"/>
        <v>0</v>
      </c>
      <c r="U50" s="18">
        <f t="shared" si="174"/>
        <v>0</v>
      </c>
      <c r="V50" s="18">
        <f t="shared" si="175"/>
        <v>0</v>
      </c>
      <c r="W50" s="18">
        <f t="shared" si="176"/>
        <v>0</v>
      </c>
      <c r="X50" s="18">
        <f t="shared" si="177"/>
        <v>0</v>
      </c>
      <c r="Y50" s="18"/>
      <c r="Z50" s="18"/>
      <c r="AA50" s="18"/>
      <c r="AB50" s="18"/>
      <c r="AC50" s="18"/>
      <c r="AD50" s="18"/>
      <c r="AE50" s="18">
        <f t="shared" si="178"/>
        <v>0</v>
      </c>
      <c r="AF50" s="18">
        <f t="shared" si="179"/>
        <v>0</v>
      </c>
      <c r="AG50" s="18">
        <v>7369.37135</v>
      </c>
      <c r="AH50" s="18">
        <v>7369.37135</v>
      </c>
      <c r="AI50" s="18">
        <f t="shared" si="180"/>
        <v>100</v>
      </c>
      <c r="AJ50" s="18">
        <f t="shared" si="181"/>
        <v>0</v>
      </c>
      <c r="AK50" s="18">
        <f t="shared" si="182"/>
        <v>7369.37135</v>
      </c>
      <c r="AL50" s="18">
        <f t="shared" si="183"/>
        <v>7369.37135</v>
      </c>
      <c r="AM50" s="18">
        <f t="shared" si="184"/>
        <v>100</v>
      </c>
      <c r="AN50" s="18">
        <f t="shared" si="185"/>
        <v>0</v>
      </c>
      <c r="AO50" s="48">
        <v>13643.84205</v>
      </c>
      <c r="AP50" s="48">
        <v>13643.84205</v>
      </c>
      <c r="AQ50" s="18">
        <f t="shared" si="186"/>
        <v>100</v>
      </c>
      <c r="AR50" s="18">
        <f t="shared" si="187"/>
        <v>0</v>
      </c>
      <c r="AS50" s="48">
        <v>3198.23675</v>
      </c>
      <c r="AT50" s="48">
        <v>3198.23675</v>
      </c>
      <c r="AU50" s="18">
        <f t="shared" si="188"/>
        <v>100</v>
      </c>
      <c r="AV50" s="18">
        <f t="shared" si="189"/>
        <v>0</v>
      </c>
      <c r="AW50" s="18">
        <v>3548.4723</v>
      </c>
      <c r="AX50" s="18">
        <v>3548.4723</v>
      </c>
      <c r="AY50" s="18">
        <f t="shared" si="190"/>
        <v>100</v>
      </c>
      <c r="AZ50" s="18">
        <f t="shared" si="191"/>
        <v>0</v>
      </c>
      <c r="BA50" s="18">
        <f t="shared" si="160"/>
        <v>27759.922450000002</v>
      </c>
      <c r="BB50" s="18">
        <f t="shared" si="161"/>
        <v>27759.922450000002</v>
      </c>
      <c r="BC50" s="18">
        <f t="shared" si="192"/>
        <v>100</v>
      </c>
      <c r="BD50" s="18">
        <f t="shared" si="193"/>
        <v>0</v>
      </c>
      <c r="BE50" s="18">
        <v>3576.07755</v>
      </c>
      <c r="BF50" s="18">
        <v>3576.07755</v>
      </c>
      <c r="BG50" s="18"/>
      <c r="BH50" s="18"/>
      <c r="BI50" s="18"/>
      <c r="BJ50" s="18"/>
      <c r="BK50" s="18"/>
      <c r="BL50" s="18"/>
      <c r="BM50" s="18"/>
      <c r="BN50" s="18"/>
      <c r="BO50" s="18">
        <f aca="true" t="shared" si="194" ref="BO50:BO61">IF(BM50=0,0,BN50*100/BM50)</f>
        <v>0</v>
      </c>
      <c r="BP50" s="18">
        <f aca="true" t="shared" si="195" ref="BP50:BP61">BN50-BM50</f>
        <v>0</v>
      </c>
      <c r="BQ50" s="160"/>
      <c r="BR50" s="162"/>
    </row>
    <row r="51" spans="1:70" ht="23.25" customHeight="1">
      <c r="A51" s="212"/>
      <c r="B51" s="165"/>
      <c r="C51" s="158"/>
      <c r="D51" s="63" t="s">
        <v>28</v>
      </c>
      <c r="E51" s="18">
        <f t="shared" si="132"/>
        <v>1649.2716</v>
      </c>
      <c r="F51" s="18">
        <f t="shared" si="133"/>
        <v>1649.2716</v>
      </c>
      <c r="G51" s="18">
        <f t="shared" si="170"/>
        <v>100</v>
      </c>
      <c r="H51" s="18">
        <f t="shared" si="171"/>
        <v>0</v>
      </c>
      <c r="I51" s="18"/>
      <c r="J51" s="18"/>
      <c r="K51" s="18"/>
      <c r="L51" s="18"/>
      <c r="M51" s="18"/>
      <c r="N51" s="18"/>
      <c r="O51" s="18"/>
      <c r="P51" s="18"/>
      <c r="Q51" s="18"/>
      <c r="R51" s="18"/>
      <c r="S51" s="18">
        <f t="shared" si="172"/>
        <v>0</v>
      </c>
      <c r="T51" s="18">
        <f t="shared" si="173"/>
        <v>0</v>
      </c>
      <c r="U51" s="18">
        <f t="shared" si="174"/>
        <v>0</v>
      </c>
      <c r="V51" s="18">
        <f t="shared" si="175"/>
        <v>0</v>
      </c>
      <c r="W51" s="18">
        <f t="shared" si="176"/>
        <v>0</v>
      </c>
      <c r="X51" s="18">
        <f t="shared" si="177"/>
        <v>0</v>
      </c>
      <c r="Y51" s="18"/>
      <c r="Z51" s="18"/>
      <c r="AA51" s="18">
        <f aca="true" t="shared" si="196" ref="AA51:AA57">IF(Y51=0,0,Z51*100/Y51)</f>
        <v>0</v>
      </c>
      <c r="AB51" s="18">
        <f aca="true" t="shared" si="197" ref="AB51:AB57">Z51-Y51</f>
        <v>0</v>
      </c>
      <c r="AC51" s="18"/>
      <c r="AD51" s="18"/>
      <c r="AE51" s="18">
        <f t="shared" si="178"/>
        <v>0</v>
      </c>
      <c r="AF51" s="18">
        <f t="shared" si="179"/>
        <v>0</v>
      </c>
      <c r="AG51" s="18">
        <v>1105.9586</v>
      </c>
      <c r="AH51" s="18">
        <v>1105.9586</v>
      </c>
      <c r="AI51" s="18">
        <f t="shared" si="180"/>
        <v>100</v>
      </c>
      <c r="AJ51" s="18">
        <f t="shared" si="181"/>
        <v>0</v>
      </c>
      <c r="AK51" s="18">
        <f t="shared" si="182"/>
        <v>1105.9586</v>
      </c>
      <c r="AL51" s="18">
        <f t="shared" si="183"/>
        <v>1105.9586</v>
      </c>
      <c r="AM51" s="18">
        <f t="shared" si="184"/>
        <v>100</v>
      </c>
      <c r="AN51" s="18">
        <f t="shared" si="185"/>
        <v>0</v>
      </c>
      <c r="AO51" s="18">
        <v>168.32825</v>
      </c>
      <c r="AP51" s="18">
        <v>168.32825</v>
      </c>
      <c r="AQ51" s="18">
        <f t="shared" si="186"/>
        <v>100</v>
      </c>
      <c r="AR51" s="18">
        <f t="shared" si="187"/>
        <v>0</v>
      </c>
      <c r="AS51" s="18">
        <v>0</v>
      </c>
      <c r="AT51" s="18">
        <v>0</v>
      </c>
      <c r="AU51" s="18">
        <f t="shared" si="188"/>
        <v>0</v>
      </c>
      <c r="AV51" s="18">
        <f t="shared" si="189"/>
        <v>0</v>
      </c>
      <c r="AW51" s="18">
        <v>186.7617</v>
      </c>
      <c r="AX51" s="18">
        <v>186.7617</v>
      </c>
      <c r="AY51" s="18">
        <f t="shared" si="190"/>
        <v>100</v>
      </c>
      <c r="AZ51" s="18">
        <f t="shared" si="191"/>
        <v>0</v>
      </c>
      <c r="BA51" s="18">
        <f t="shared" si="160"/>
        <v>1461.04855</v>
      </c>
      <c r="BB51" s="18">
        <f t="shared" si="161"/>
        <v>1461.04855</v>
      </c>
      <c r="BC51" s="18">
        <f t="shared" si="192"/>
        <v>100.00000000000001</v>
      </c>
      <c r="BD51" s="18">
        <f t="shared" si="193"/>
        <v>0</v>
      </c>
      <c r="BE51" s="18">
        <v>188.22305</v>
      </c>
      <c r="BF51" s="18">
        <v>188.22305</v>
      </c>
      <c r="BG51" s="18"/>
      <c r="BH51" s="18"/>
      <c r="BI51" s="18"/>
      <c r="BJ51" s="18"/>
      <c r="BK51" s="18"/>
      <c r="BL51" s="18"/>
      <c r="BM51" s="18"/>
      <c r="BN51" s="18"/>
      <c r="BO51" s="18">
        <f t="shared" si="194"/>
        <v>0</v>
      </c>
      <c r="BP51" s="18">
        <f t="shared" si="195"/>
        <v>0</v>
      </c>
      <c r="BQ51" s="160"/>
      <c r="BR51" s="162"/>
    </row>
    <row r="52" spans="1:70" ht="46.5" customHeight="1" hidden="1">
      <c r="A52" s="212"/>
      <c r="B52" s="165"/>
      <c r="C52" s="158"/>
      <c r="D52" s="65" t="s">
        <v>114</v>
      </c>
      <c r="E52" s="17">
        <f t="shared" si="132"/>
        <v>0</v>
      </c>
      <c r="F52" s="17">
        <f t="shared" si="133"/>
        <v>0</v>
      </c>
      <c r="G52" s="17">
        <f t="shared" si="170"/>
        <v>0</v>
      </c>
      <c r="H52" s="17">
        <f t="shared" si="171"/>
        <v>0</v>
      </c>
      <c r="I52" s="17"/>
      <c r="J52" s="17"/>
      <c r="K52" s="17">
        <f>IF(I52=0,0,J52*100/I52)</f>
        <v>0</v>
      </c>
      <c r="L52" s="17">
        <f>J52-I52</f>
        <v>0</v>
      </c>
      <c r="M52" s="17"/>
      <c r="N52" s="17"/>
      <c r="O52" s="17">
        <f>IF(M52=0,0,N52*100/M52)</f>
        <v>0</v>
      </c>
      <c r="P52" s="17">
        <f>N52-M52</f>
        <v>0</v>
      </c>
      <c r="Q52" s="17"/>
      <c r="R52" s="17"/>
      <c r="S52" s="17">
        <f t="shared" si="172"/>
        <v>0</v>
      </c>
      <c r="T52" s="17">
        <f t="shared" si="173"/>
        <v>0</v>
      </c>
      <c r="U52" s="17">
        <f t="shared" si="174"/>
        <v>0</v>
      </c>
      <c r="V52" s="17">
        <f t="shared" si="175"/>
        <v>0</v>
      </c>
      <c r="W52" s="17">
        <f t="shared" si="176"/>
        <v>0</v>
      </c>
      <c r="X52" s="17">
        <f t="shared" si="177"/>
        <v>0</v>
      </c>
      <c r="Y52" s="17"/>
      <c r="Z52" s="17"/>
      <c r="AA52" s="17">
        <f t="shared" si="196"/>
        <v>0</v>
      </c>
      <c r="AB52" s="17">
        <f t="shared" si="197"/>
        <v>0</v>
      </c>
      <c r="AC52" s="17"/>
      <c r="AD52" s="17"/>
      <c r="AE52" s="17">
        <f t="shared" si="178"/>
        <v>0</v>
      </c>
      <c r="AF52" s="17">
        <f t="shared" si="179"/>
        <v>0</v>
      </c>
      <c r="AG52" s="17"/>
      <c r="AH52" s="17"/>
      <c r="AI52" s="17">
        <f t="shared" si="180"/>
        <v>0</v>
      </c>
      <c r="AJ52" s="17">
        <f t="shared" si="181"/>
        <v>0</v>
      </c>
      <c r="AK52" s="17">
        <f t="shared" si="182"/>
        <v>0</v>
      </c>
      <c r="AL52" s="17">
        <f t="shared" si="183"/>
        <v>0</v>
      </c>
      <c r="AM52" s="17">
        <f t="shared" si="184"/>
        <v>0</v>
      </c>
      <c r="AN52" s="17">
        <f t="shared" si="185"/>
        <v>0</v>
      </c>
      <c r="AO52" s="17"/>
      <c r="AP52" s="17"/>
      <c r="AQ52" s="17">
        <f t="shared" si="186"/>
        <v>0</v>
      </c>
      <c r="AR52" s="17">
        <f t="shared" si="187"/>
        <v>0</v>
      </c>
      <c r="AS52" s="17"/>
      <c r="AT52" s="17"/>
      <c r="AU52" s="17">
        <f t="shared" si="188"/>
        <v>0</v>
      </c>
      <c r="AV52" s="17">
        <f t="shared" si="189"/>
        <v>0</v>
      </c>
      <c r="AW52" s="17"/>
      <c r="AX52" s="17"/>
      <c r="AY52" s="17">
        <f t="shared" si="190"/>
        <v>0</v>
      </c>
      <c r="AZ52" s="17">
        <f t="shared" si="191"/>
        <v>0</v>
      </c>
      <c r="BA52" s="17">
        <f t="shared" si="160"/>
        <v>0</v>
      </c>
      <c r="BB52" s="17">
        <f t="shared" si="161"/>
        <v>0</v>
      </c>
      <c r="BC52" s="17">
        <f t="shared" si="192"/>
        <v>0</v>
      </c>
      <c r="BD52" s="17">
        <f t="shared" si="193"/>
        <v>0</v>
      </c>
      <c r="BE52" s="17"/>
      <c r="BF52" s="17"/>
      <c r="BG52" s="17">
        <f>IF(BE52=0,0,BF52*100/BE52)</f>
        <v>0</v>
      </c>
      <c r="BH52" s="17">
        <f>BF52-BE52</f>
        <v>0</v>
      </c>
      <c r="BI52" s="17"/>
      <c r="BJ52" s="17"/>
      <c r="BK52" s="17">
        <f>IF(BI52=0,0,BJ52*100/BI52)</f>
        <v>0</v>
      </c>
      <c r="BL52" s="17">
        <f>BJ52-BI52</f>
        <v>0</v>
      </c>
      <c r="BM52" s="17"/>
      <c r="BN52" s="17"/>
      <c r="BO52" s="17">
        <f t="shared" si="194"/>
        <v>0</v>
      </c>
      <c r="BP52" s="17">
        <f t="shared" si="195"/>
        <v>0</v>
      </c>
      <c r="BQ52" s="160"/>
      <c r="BR52" s="162"/>
    </row>
    <row r="53" spans="1:70" ht="18" customHeight="1" hidden="1">
      <c r="A53" s="212"/>
      <c r="B53" s="165"/>
      <c r="C53" s="158"/>
      <c r="D53" s="66" t="s">
        <v>29</v>
      </c>
      <c r="E53" s="18">
        <f t="shared" si="132"/>
        <v>0</v>
      </c>
      <c r="F53" s="18">
        <f t="shared" si="133"/>
        <v>0</v>
      </c>
      <c r="G53" s="18">
        <f t="shared" si="170"/>
        <v>0</v>
      </c>
      <c r="H53" s="18">
        <f t="shared" si="171"/>
        <v>0</v>
      </c>
      <c r="I53" s="18"/>
      <c r="J53" s="18"/>
      <c r="K53" s="18">
        <f aca="true" t="shared" si="198" ref="K53:K61">IF(I53=0,0,J53*100/I53)</f>
        <v>0</v>
      </c>
      <c r="L53" s="18">
        <f aca="true" t="shared" si="199" ref="L53:L61">J53-I53</f>
        <v>0</v>
      </c>
      <c r="M53" s="18"/>
      <c r="N53" s="18"/>
      <c r="O53" s="18">
        <f aca="true" t="shared" si="200" ref="O53:O61">IF(M53=0,0,N53*100/M53)</f>
        <v>0</v>
      </c>
      <c r="P53" s="18">
        <f aca="true" t="shared" si="201" ref="P53:P61">N53-M53</f>
        <v>0</v>
      </c>
      <c r="Q53" s="18"/>
      <c r="R53" s="18"/>
      <c r="S53" s="18">
        <f t="shared" si="172"/>
        <v>0</v>
      </c>
      <c r="T53" s="18">
        <f t="shared" si="173"/>
        <v>0</v>
      </c>
      <c r="U53" s="18">
        <f t="shared" si="174"/>
        <v>0</v>
      </c>
      <c r="V53" s="18">
        <f t="shared" si="175"/>
        <v>0</v>
      </c>
      <c r="W53" s="18">
        <f t="shared" si="176"/>
        <v>0</v>
      </c>
      <c r="X53" s="18">
        <f t="shared" si="177"/>
        <v>0</v>
      </c>
      <c r="Y53" s="18"/>
      <c r="Z53" s="18"/>
      <c r="AA53" s="18">
        <f t="shared" si="196"/>
        <v>0</v>
      </c>
      <c r="AB53" s="18">
        <f t="shared" si="197"/>
        <v>0</v>
      </c>
      <c r="AC53" s="18"/>
      <c r="AD53" s="18"/>
      <c r="AE53" s="18">
        <f t="shared" si="178"/>
        <v>0</v>
      </c>
      <c r="AF53" s="18">
        <f t="shared" si="179"/>
        <v>0</v>
      </c>
      <c r="AG53" s="18"/>
      <c r="AH53" s="18"/>
      <c r="AI53" s="18">
        <f t="shared" si="180"/>
        <v>0</v>
      </c>
      <c r="AJ53" s="18">
        <f t="shared" si="181"/>
        <v>0</v>
      </c>
      <c r="AK53" s="18">
        <f t="shared" si="182"/>
        <v>0</v>
      </c>
      <c r="AL53" s="18">
        <f t="shared" si="183"/>
        <v>0</v>
      </c>
      <c r="AM53" s="18">
        <f t="shared" si="184"/>
        <v>0</v>
      </c>
      <c r="AN53" s="18">
        <f t="shared" si="185"/>
        <v>0</v>
      </c>
      <c r="AO53" s="18"/>
      <c r="AP53" s="18"/>
      <c r="AQ53" s="18">
        <f t="shared" si="186"/>
        <v>0</v>
      </c>
      <c r="AR53" s="18">
        <f t="shared" si="187"/>
        <v>0</v>
      </c>
      <c r="AS53" s="18"/>
      <c r="AT53" s="18"/>
      <c r="AU53" s="18">
        <f t="shared" si="188"/>
        <v>0</v>
      </c>
      <c r="AV53" s="18">
        <f t="shared" si="189"/>
        <v>0</v>
      </c>
      <c r="AW53" s="18"/>
      <c r="AX53" s="18"/>
      <c r="AY53" s="18">
        <f t="shared" si="190"/>
        <v>0</v>
      </c>
      <c r="AZ53" s="18">
        <f t="shared" si="191"/>
        <v>0</v>
      </c>
      <c r="BA53" s="18">
        <f t="shared" si="160"/>
        <v>0</v>
      </c>
      <c r="BB53" s="18">
        <f t="shared" si="161"/>
        <v>0</v>
      </c>
      <c r="BC53" s="18">
        <f t="shared" si="192"/>
        <v>0</v>
      </c>
      <c r="BD53" s="18">
        <f t="shared" si="193"/>
        <v>0</v>
      </c>
      <c r="BE53" s="18"/>
      <c r="BF53" s="18"/>
      <c r="BG53" s="18">
        <f aca="true" t="shared" si="202" ref="BG53:BG61">IF(BE53=0,0,BF53*100/BE53)</f>
        <v>0</v>
      </c>
      <c r="BH53" s="18">
        <f aca="true" t="shared" si="203" ref="BH53:BH61">BF53-BE53</f>
        <v>0</v>
      </c>
      <c r="BI53" s="18"/>
      <c r="BJ53" s="18"/>
      <c r="BK53" s="18">
        <f aca="true" t="shared" si="204" ref="BK53:BK61">IF(BI53=0,0,BJ53*100/BI53)</f>
        <v>0</v>
      </c>
      <c r="BL53" s="18">
        <f aca="true" t="shared" si="205" ref="BL53:BL61">BJ53-BI53</f>
        <v>0</v>
      </c>
      <c r="BM53" s="18"/>
      <c r="BN53" s="18"/>
      <c r="BO53" s="18">
        <f t="shared" si="194"/>
        <v>0</v>
      </c>
      <c r="BP53" s="18">
        <f t="shared" si="195"/>
        <v>0</v>
      </c>
      <c r="BQ53" s="160"/>
      <c r="BR53" s="162"/>
    </row>
    <row r="54" spans="1:70" ht="23.25" customHeight="1" hidden="1">
      <c r="A54" s="212"/>
      <c r="B54" s="165"/>
      <c r="C54" s="159"/>
      <c r="D54" s="67" t="s">
        <v>24</v>
      </c>
      <c r="E54" s="18">
        <f t="shared" si="132"/>
        <v>0</v>
      </c>
      <c r="F54" s="18">
        <f t="shared" si="133"/>
        <v>0</v>
      </c>
      <c r="G54" s="18">
        <f t="shared" si="170"/>
        <v>0</v>
      </c>
      <c r="H54" s="18">
        <f t="shared" si="171"/>
        <v>0</v>
      </c>
      <c r="I54" s="18"/>
      <c r="J54" s="18"/>
      <c r="K54" s="18">
        <f t="shared" si="198"/>
        <v>0</v>
      </c>
      <c r="L54" s="18">
        <f t="shared" si="199"/>
        <v>0</v>
      </c>
      <c r="M54" s="18"/>
      <c r="N54" s="18"/>
      <c r="O54" s="18">
        <f t="shared" si="200"/>
        <v>0</v>
      </c>
      <c r="P54" s="18">
        <f t="shared" si="201"/>
        <v>0</v>
      </c>
      <c r="Q54" s="18"/>
      <c r="R54" s="18"/>
      <c r="S54" s="18">
        <f t="shared" si="172"/>
        <v>0</v>
      </c>
      <c r="T54" s="18">
        <f t="shared" si="173"/>
        <v>0</v>
      </c>
      <c r="U54" s="18">
        <f t="shared" si="174"/>
        <v>0</v>
      </c>
      <c r="V54" s="18">
        <f t="shared" si="175"/>
        <v>0</v>
      </c>
      <c r="W54" s="18">
        <f t="shared" si="176"/>
        <v>0</v>
      </c>
      <c r="X54" s="18">
        <f t="shared" si="177"/>
        <v>0</v>
      </c>
      <c r="Y54" s="18"/>
      <c r="Z54" s="18"/>
      <c r="AA54" s="18">
        <f t="shared" si="196"/>
        <v>0</v>
      </c>
      <c r="AB54" s="18">
        <f t="shared" si="197"/>
        <v>0</v>
      </c>
      <c r="AC54" s="18"/>
      <c r="AD54" s="18"/>
      <c r="AE54" s="18">
        <f t="shared" si="178"/>
        <v>0</v>
      </c>
      <c r="AF54" s="18">
        <f t="shared" si="179"/>
        <v>0</v>
      </c>
      <c r="AG54" s="18"/>
      <c r="AH54" s="18"/>
      <c r="AI54" s="18">
        <f t="shared" si="180"/>
        <v>0</v>
      </c>
      <c r="AJ54" s="18">
        <f t="shared" si="181"/>
        <v>0</v>
      </c>
      <c r="AK54" s="18">
        <f t="shared" si="182"/>
        <v>0</v>
      </c>
      <c r="AL54" s="18">
        <f t="shared" si="183"/>
        <v>0</v>
      </c>
      <c r="AM54" s="18">
        <f t="shared" si="184"/>
        <v>0</v>
      </c>
      <c r="AN54" s="18">
        <f t="shared" si="185"/>
        <v>0</v>
      </c>
      <c r="AO54" s="18"/>
      <c r="AP54" s="18"/>
      <c r="AQ54" s="18">
        <f t="shared" si="186"/>
        <v>0</v>
      </c>
      <c r="AR54" s="18">
        <f t="shared" si="187"/>
        <v>0</v>
      </c>
      <c r="AS54" s="18"/>
      <c r="AT54" s="18"/>
      <c r="AU54" s="18">
        <f t="shared" si="188"/>
        <v>0</v>
      </c>
      <c r="AV54" s="18">
        <f t="shared" si="189"/>
        <v>0</v>
      </c>
      <c r="AW54" s="18"/>
      <c r="AX54" s="18"/>
      <c r="AY54" s="18">
        <f t="shared" si="190"/>
        <v>0</v>
      </c>
      <c r="AZ54" s="18">
        <f t="shared" si="191"/>
        <v>0</v>
      </c>
      <c r="BA54" s="18">
        <f t="shared" si="160"/>
        <v>0</v>
      </c>
      <c r="BB54" s="18">
        <f t="shared" si="161"/>
        <v>0</v>
      </c>
      <c r="BC54" s="18">
        <f t="shared" si="192"/>
        <v>0</v>
      </c>
      <c r="BD54" s="18">
        <f t="shared" si="193"/>
        <v>0</v>
      </c>
      <c r="BE54" s="18"/>
      <c r="BF54" s="18"/>
      <c r="BG54" s="18">
        <f t="shared" si="202"/>
        <v>0</v>
      </c>
      <c r="BH54" s="18">
        <f t="shared" si="203"/>
        <v>0</v>
      </c>
      <c r="BI54" s="18"/>
      <c r="BJ54" s="18"/>
      <c r="BK54" s="18">
        <f t="shared" si="204"/>
        <v>0</v>
      </c>
      <c r="BL54" s="18">
        <f t="shared" si="205"/>
        <v>0</v>
      </c>
      <c r="BM54" s="18"/>
      <c r="BN54" s="18"/>
      <c r="BO54" s="18">
        <f t="shared" si="194"/>
        <v>0</v>
      </c>
      <c r="BP54" s="18">
        <f t="shared" si="195"/>
        <v>0</v>
      </c>
      <c r="BQ54" s="160"/>
      <c r="BR54" s="162"/>
    </row>
    <row r="55" spans="1:70" s="53" customFormat="1" ht="28.5" customHeight="1">
      <c r="A55" s="185" t="s">
        <v>68</v>
      </c>
      <c r="B55" s="164" t="s">
        <v>128</v>
      </c>
      <c r="C55" s="157" t="s">
        <v>57</v>
      </c>
      <c r="D55" s="65" t="s">
        <v>22</v>
      </c>
      <c r="E55" s="41">
        <f t="shared" si="132"/>
        <v>1888.29662</v>
      </c>
      <c r="F55" s="41">
        <f t="shared" si="133"/>
        <v>198</v>
      </c>
      <c r="G55" s="41">
        <f t="shared" si="170"/>
        <v>10.485640757012</v>
      </c>
      <c r="H55" s="41">
        <f t="shared" si="171"/>
        <v>-1690.29662</v>
      </c>
      <c r="I55" s="41">
        <f>SUM(I56:I61)</f>
        <v>0</v>
      </c>
      <c r="J55" s="41">
        <f>SUM(J56:J61)</f>
        <v>0</v>
      </c>
      <c r="K55" s="41">
        <f t="shared" si="198"/>
        <v>0</v>
      </c>
      <c r="L55" s="41">
        <f t="shared" si="199"/>
        <v>0</v>
      </c>
      <c r="M55" s="41">
        <f>SUM(M56:M61)</f>
        <v>0</v>
      </c>
      <c r="N55" s="41">
        <f>SUM(N56:N61)</f>
        <v>0</v>
      </c>
      <c r="O55" s="41">
        <f t="shared" si="200"/>
        <v>0</v>
      </c>
      <c r="P55" s="41">
        <f t="shared" si="201"/>
        <v>0</v>
      </c>
      <c r="Q55" s="41">
        <f>SUM(Q56:Q61)</f>
        <v>0</v>
      </c>
      <c r="R55" s="41">
        <f>SUM(R56:R61)</f>
        <v>0</v>
      </c>
      <c r="S55" s="41">
        <f t="shared" si="172"/>
        <v>0</v>
      </c>
      <c r="T55" s="41">
        <f t="shared" si="173"/>
        <v>0</v>
      </c>
      <c r="U55" s="41">
        <f t="shared" si="174"/>
        <v>0</v>
      </c>
      <c r="V55" s="41">
        <f t="shared" si="175"/>
        <v>0</v>
      </c>
      <c r="W55" s="41">
        <f t="shared" si="176"/>
        <v>0</v>
      </c>
      <c r="X55" s="41">
        <f t="shared" si="177"/>
        <v>0</v>
      </c>
      <c r="Y55" s="41">
        <f>SUM(Y56:Y61)</f>
        <v>0</v>
      </c>
      <c r="Z55" s="41">
        <f>SUM(Z56:Z61)</f>
        <v>0</v>
      </c>
      <c r="AA55" s="41">
        <f t="shared" si="196"/>
        <v>0</v>
      </c>
      <c r="AB55" s="41">
        <f t="shared" si="197"/>
        <v>0</v>
      </c>
      <c r="AC55" s="41">
        <f>SUM(AC56:AC61)</f>
        <v>0</v>
      </c>
      <c r="AD55" s="41">
        <f>SUM(AD56:AD61)</f>
        <v>0</v>
      </c>
      <c r="AE55" s="41">
        <f t="shared" si="178"/>
        <v>0</v>
      </c>
      <c r="AF55" s="41">
        <f t="shared" si="179"/>
        <v>0</v>
      </c>
      <c r="AG55" s="41">
        <f>SUM(AG56:AG61)</f>
        <v>0</v>
      </c>
      <c r="AH55" s="41">
        <f>SUM(AH56:AH61)</f>
        <v>0</v>
      </c>
      <c r="AI55" s="41">
        <f t="shared" si="180"/>
        <v>0</v>
      </c>
      <c r="AJ55" s="41">
        <f t="shared" si="181"/>
        <v>0</v>
      </c>
      <c r="AK55" s="41">
        <f t="shared" si="182"/>
        <v>0</v>
      </c>
      <c r="AL55" s="41">
        <f t="shared" si="183"/>
        <v>0</v>
      </c>
      <c r="AM55" s="41">
        <f t="shared" si="184"/>
        <v>0</v>
      </c>
      <c r="AN55" s="41">
        <f t="shared" si="185"/>
        <v>0</v>
      </c>
      <c r="AO55" s="41">
        <f>SUM(AO56:AO61)</f>
        <v>0</v>
      </c>
      <c r="AP55" s="41">
        <f>SUM(AP56:AP61)</f>
        <v>0</v>
      </c>
      <c r="AQ55" s="41">
        <f t="shared" si="186"/>
        <v>0</v>
      </c>
      <c r="AR55" s="41">
        <f t="shared" si="187"/>
        <v>0</v>
      </c>
      <c r="AS55" s="41">
        <f>SUM(AS56:AS61)</f>
        <v>0</v>
      </c>
      <c r="AT55" s="41">
        <f>SUM(AT56:AT61)</f>
        <v>0</v>
      </c>
      <c r="AU55" s="41">
        <f t="shared" si="188"/>
        <v>0</v>
      </c>
      <c r="AV55" s="41">
        <f t="shared" si="189"/>
        <v>0</v>
      </c>
      <c r="AW55" s="41">
        <f>SUM(AW56:AW61)</f>
        <v>0</v>
      </c>
      <c r="AX55" s="41">
        <f>SUM(AX56:AX61)</f>
        <v>0</v>
      </c>
      <c r="AY55" s="41">
        <f t="shared" si="190"/>
        <v>0</v>
      </c>
      <c r="AZ55" s="41">
        <f t="shared" si="191"/>
        <v>0</v>
      </c>
      <c r="BA55" s="41">
        <f t="shared" si="160"/>
        <v>0</v>
      </c>
      <c r="BB55" s="41">
        <f t="shared" si="161"/>
        <v>0</v>
      </c>
      <c r="BC55" s="41">
        <f t="shared" si="192"/>
        <v>0</v>
      </c>
      <c r="BD55" s="41">
        <f t="shared" si="193"/>
        <v>0</v>
      </c>
      <c r="BE55" s="41">
        <f>SUM(BE56:BE61)</f>
        <v>0</v>
      </c>
      <c r="BF55" s="41">
        <f>SUM(BF56:BF61)</f>
        <v>99</v>
      </c>
      <c r="BG55" s="41">
        <f t="shared" si="202"/>
        <v>0</v>
      </c>
      <c r="BH55" s="41">
        <f t="shared" si="203"/>
        <v>99</v>
      </c>
      <c r="BI55" s="41">
        <f>SUM(BI56:BI61)</f>
        <v>1888.29662</v>
      </c>
      <c r="BJ55" s="41">
        <f>SUM(BJ56:BJ61)</f>
        <v>99</v>
      </c>
      <c r="BK55" s="41">
        <f t="shared" si="204"/>
        <v>5.242820378506</v>
      </c>
      <c r="BL55" s="41">
        <f t="shared" si="205"/>
        <v>-1789.29662</v>
      </c>
      <c r="BM55" s="41">
        <f>SUM(BM56:BM61)</f>
        <v>0</v>
      </c>
      <c r="BN55" s="41">
        <f>SUM(BN56:BN61)</f>
        <v>0</v>
      </c>
      <c r="BO55" s="41">
        <f t="shared" si="194"/>
        <v>0</v>
      </c>
      <c r="BP55" s="41">
        <f t="shared" si="195"/>
        <v>0</v>
      </c>
      <c r="BQ55" s="133" t="s">
        <v>178</v>
      </c>
      <c r="BR55" s="162"/>
    </row>
    <row r="56" spans="1:70" ht="23.25" customHeight="1" hidden="1">
      <c r="A56" s="185"/>
      <c r="B56" s="165"/>
      <c r="C56" s="158"/>
      <c r="D56" s="65" t="s">
        <v>23</v>
      </c>
      <c r="E56" s="18">
        <f t="shared" si="132"/>
        <v>0</v>
      </c>
      <c r="F56" s="18">
        <f t="shared" si="133"/>
        <v>0</v>
      </c>
      <c r="G56" s="18">
        <f t="shared" si="170"/>
        <v>0</v>
      </c>
      <c r="H56" s="18">
        <f t="shared" si="171"/>
        <v>0</v>
      </c>
      <c r="I56" s="18"/>
      <c r="J56" s="18"/>
      <c r="K56" s="18">
        <f t="shared" si="198"/>
        <v>0</v>
      </c>
      <c r="L56" s="18">
        <f t="shared" si="199"/>
        <v>0</v>
      </c>
      <c r="M56" s="18"/>
      <c r="N56" s="18"/>
      <c r="O56" s="18">
        <f t="shared" si="200"/>
        <v>0</v>
      </c>
      <c r="P56" s="18">
        <f t="shared" si="201"/>
        <v>0</v>
      </c>
      <c r="Q56" s="18"/>
      <c r="R56" s="18"/>
      <c r="S56" s="18">
        <f t="shared" si="172"/>
        <v>0</v>
      </c>
      <c r="T56" s="18">
        <f t="shared" si="173"/>
        <v>0</v>
      </c>
      <c r="U56" s="18">
        <f t="shared" si="174"/>
        <v>0</v>
      </c>
      <c r="V56" s="18">
        <f t="shared" si="175"/>
        <v>0</v>
      </c>
      <c r="W56" s="18">
        <f t="shared" si="176"/>
        <v>0</v>
      </c>
      <c r="X56" s="18">
        <f t="shared" si="177"/>
        <v>0</v>
      </c>
      <c r="Y56" s="18"/>
      <c r="Z56" s="18"/>
      <c r="AA56" s="18">
        <f t="shared" si="196"/>
        <v>0</v>
      </c>
      <c r="AB56" s="18">
        <f t="shared" si="197"/>
        <v>0</v>
      </c>
      <c r="AC56" s="18"/>
      <c r="AD56" s="18"/>
      <c r="AE56" s="18">
        <f t="shared" si="178"/>
        <v>0</v>
      </c>
      <c r="AF56" s="18">
        <f t="shared" si="179"/>
        <v>0</v>
      </c>
      <c r="AG56" s="18"/>
      <c r="AH56" s="18"/>
      <c r="AI56" s="18">
        <f t="shared" si="180"/>
        <v>0</v>
      </c>
      <c r="AJ56" s="18">
        <f t="shared" si="181"/>
        <v>0</v>
      </c>
      <c r="AK56" s="18">
        <f t="shared" si="182"/>
        <v>0</v>
      </c>
      <c r="AL56" s="18">
        <f t="shared" si="183"/>
        <v>0</v>
      </c>
      <c r="AM56" s="18">
        <f t="shared" si="184"/>
        <v>0</v>
      </c>
      <c r="AN56" s="18">
        <f t="shared" si="185"/>
        <v>0</v>
      </c>
      <c r="AO56" s="18"/>
      <c r="AP56" s="18"/>
      <c r="AQ56" s="18">
        <f t="shared" si="186"/>
        <v>0</v>
      </c>
      <c r="AR56" s="18">
        <f t="shared" si="187"/>
        <v>0</v>
      </c>
      <c r="AS56" s="18"/>
      <c r="AT56" s="18"/>
      <c r="AU56" s="18">
        <f t="shared" si="188"/>
        <v>0</v>
      </c>
      <c r="AV56" s="18">
        <f t="shared" si="189"/>
        <v>0</v>
      </c>
      <c r="AW56" s="18"/>
      <c r="AX56" s="18"/>
      <c r="AY56" s="18">
        <f t="shared" si="190"/>
        <v>0</v>
      </c>
      <c r="AZ56" s="18">
        <f t="shared" si="191"/>
        <v>0</v>
      </c>
      <c r="BA56" s="18">
        <f t="shared" si="160"/>
        <v>0</v>
      </c>
      <c r="BB56" s="18">
        <f t="shared" si="161"/>
        <v>0</v>
      </c>
      <c r="BC56" s="18">
        <f t="shared" si="192"/>
        <v>0</v>
      </c>
      <c r="BD56" s="18">
        <f t="shared" si="193"/>
        <v>0</v>
      </c>
      <c r="BE56" s="18"/>
      <c r="BF56" s="18"/>
      <c r="BG56" s="18">
        <f t="shared" si="202"/>
        <v>0</v>
      </c>
      <c r="BH56" s="18">
        <f t="shared" si="203"/>
        <v>0</v>
      </c>
      <c r="BI56" s="18"/>
      <c r="BJ56" s="18"/>
      <c r="BK56" s="18">
        <f t="shared" si="204"/>
        <v>0</v>
      </c>
      <c r="BL56" s="18">
        <f t="shared" si="205"/>
        <v>0</v>
      </c>
      <c r="BM56" s="18"/>
      <c r="BN56" s="18"/>
      <c r="BO56" s="18">
        <f t="shared" si="194"/>
        <v>0</v>
      </c>
      <c r="BP56" s="18">
        <f t="shared" si="195"/>
        <v>0</v>
      </c>
      <c r="BQ56" s="134"/>
      <c r="BR56" s="162"/>
    </row>
    <row r="57" spans="1:70" ht="23.25" customHeight="1">
      <c r="A57" s="185"/>
      <c r="B57" s="165"/>
      <c r="C57" s="158"/>
      <c r="D57" s="63" t="s">
        <v>52</v>
      </c>
      <c r="E57" s="18">
        <f t="shared" si="132"/>
        <v>0</v>
      </c>
      <c r="F57" s="18">
        <f t="shared" si="133"/>
        <v>0</v>
      </c>
      <c r="G57" s="18">
        <f t="shared" si="170"/>
        <v>0</v>
      </c>
      <c r="H57" s="18">
        <f t="shared" si="171"/>
        <v>0</v>
      </c>
      <c r="I57" s="18"/>
      <c r="J57" s="18"/>
      <c r="K57" s="18">
        <f t="shared" si="198"/>
        <v>0</v>
      </c>
      <c r="L57" s="18">
        <f t="shared" si="199"/>
        <v>0</v>
      </c>
      <c r="M57" s="18"/>
      <c r="N57" s="18"/>
      <c r="O57" s="18">
        <f t="shared" si="200"/>
        <v>0</v>
      </c>
      <c r="P57" s="18">
        <f t="shared" si="201"/>
        <v>0</v>
      </c>
      <c r="Q57" s="18"/>
      <c r="R57" s="18"/>
      <c r="S57" s="18">
        <f t="shared" si="172"/>
        <v>0</v>
      </c>
      <c r="T57" s="18">
        <f t="shared" si="173"/>
        <v>0</v>
      </c>
      <c r="U57" s="18">
        <f t="shared" si="174"/>
        <v>0</v>
      </c>
      <c r="V57" s="18">
        <f t="shared" si="175"/>
        <v>0</v>
      </c>
      <c r="W57" s="18">
        <f t="shared" si="176"/>
        <v>0</v>
      </c>
      <c r="X57" s="18">
        <f t="shared" si="177"/>
        <v>0</v>
      </c>
      <c r="Y57" s="18"/>
      <c r="Z57" s="18"/>
      <c r="AA57" s="18">
        <f t="shared" si="196"/>
        <v>0</v>
      </c>
      <c r="AB57" s="18">
        <f t="shared" si="197"/>
        <v>0</v>
      </c>
      <c r="AC57" s="18"/>
      <c r="AD57" s="18"/>
      <c r="AE57" s="18">
        <f t="shared" si="178"/>
        <v>0</v>
      </c>
      <c r="AF57" s="18">
        <f t="shared" si="179"/>
        <v>0</v>
      </c>
      <c r="AG57" s="18"/>
      <c r="AH57" s="18"/>
      <c r="AI57" s="18">
        <f t="shared" si="180"/>
        <v>0</v>
      </c>
      <c r="AJ57" s="18">
        <f t="shared" si="181"/>
        <v>0</v>
      </c>
      <c r="AK57" s="18">
        <f t="shared" si="182"/>
        <v>0</v>
      </c>
      <c r="AL57" s="18">
        <f t="shared" si="183"/>
        <v>0</v>
      </c>
      <c r="AM57" s="18">
        <f t="shared" si="184"/>
        <v>0</v>
      </c>
      <c r="AN57" s="18">
        <f t="shared" si="185"/>
        <v>0</v>
      </c>
      <c r="AO57" s="18"/>
      <c r="AP57" s="18"/>
      <c r="AQ57" s="18">
        <f t="shared" si="186"/>
        <v>0</v>
      </c>
      <c r="AR57" s="18">
        <f t="shared" si="187"/>
        <v>0</v>
      </c>
      <c r="AS57" s="18"/>
      <c r="AT57" s="18"/>
      <c r="AU57" s="18">
        <f t="shared" si="188"/>
        <v>0</v>
      </c>
      <c r="AV57" s="18">
        <f t="shared" si="189"/>
        <v>0</v>
      </c>
      <c r="AW57" s="18"/>
      <c r="AX57" s="18"/>
      <c r="AY57" s="18">
        <f t="shared" si="190"/>
        <v>0</v>
      </c>
      <c r="AZ57" s="18">
        <f t="shared" si="191"/>
        <v>0</v>
      </c>
      <c r="BA57" s="18">
        <f t="shared" si="160"/>
        <v>0</v>
      </c>
      <c r="BB57" s="18">
        <f t="shared" si="161"/>
        <v>0</v>
      </c>
      <c r="BC57" s="18">
        <f t="shared" si="192"/>
        <v>0</v>
      </c>
      <c r="BD57" s="18">
        <f t="shared" si="193"/>
        <v>0</v>
      </c>
      <c r="BE57" s="18"/>
      <c r="BF57" s="18"/>
      <c r="BG57" s="18">
        <f t="shared" si="202"/>
        <v>0</v>
      </c>
      <c r="BH57" s="18">
        <f t="shared" si="203"/>
        <v>0</v>
      </c>
      <c r="BI57" s="18"/>
      <c r="BJ57" s="18"/>
      <c r="BK57" s="18">
        <f t="shared" si="204"/>
        <v>0</v>
      </c>
      <c r="BL57" s="18">
        <f t="shared" si="205"/>
        <v>0</v>
      </c>
      <c r="BM57" s="18"/>
      <c r="BN57" s="18"/>
      <c r="BO57" s="18">
        <f t="shared" si="194"/>
        <v>0</v>
      </c>
      <c r="BP57" s="18">
        <f t="shared" si="195"/>
        <v>0</v>
      </c>
      <c r="BQ57" s="134"/>
      <c r="BR57" s="162"/>
    </row>
    <row r="58" spans="1:70" ht="32.25" customHeight="1">
      <c r="A58" s="185"/>
      <c r="B58" s="165"/>
      <c r="C58" s="158"/>
      <c r="D58" s="63" t="s">
        <v>28</v>
      </c>
      <c r="E58" s="18">
        <f t="shared" si="132"/>
        <v>1888.29662</v>
      </c>
      <c r="F58" s="18">
        <f t="shared" si="133"/>
        <v>198</v>
      </c>
      <c r="G58" s="18">
        <f t="shared" si="170"/>
        <v>10.485640757012</v>
      </c>
      <c r="H58" s="18">
        <f t="shared" si="171"/>
        <v>-1690.29662</v>
      </c>
      <c r="I58" s="18"/>
      <c r="J58" s="18"/>
      <c r="K58" s="18">
        <f t="shared" si="198"/>
        <v>0</v>
      </c>
      <c r="L58" s="18">
        <f t="shared" si="199"/>
        <v>0</v>
      </c>
      <c r="M58" s="18"/>
      <c r="N58" s="18"/>
      <c r="O58" s="18">
        <f t="shared" si="200"/>
        <v>0</v>
      </c>
      <c r="P58" s="18">
        <f t="shared" si="201"/>
        <v>0</v>
      </c>
      <c r="Q58" s="18"/>
      <c r="R58" s="18"/>
      <c r="S58" s="18">
        <f t="shared" si="172"/>
        <v>0</v>
      </c>
      <c r="T58" s="18">
        <f t="shared" si="173"/>
        <v>0</v>
      </c>
      <c r="U58" s="18">
        <f t="shared" si="174"/>
        <v>0</v>
      </c>
      <c r="V58" s="18">
        <f t="shared" si="175"/>
        <v>0</v>
      </c>
      <c r="W58" s="18">
        <f t="shared" si="176"/>
        <v>0</v>
      </c>
      <c r="X58" s="18">
        <f t="shared" si="177"/>
        <v>0</v>
      </c>
      <c r="Y58" s="18"/>
      <c r="Z58" s="18"/>
      <c r="AA58" s="18"/>
      <c r="AB58" s="18"/>
      <c r="AC58" s="18"/>
      <c r="AD58" s="18"/>
      <c r="AE58" s="18"/>
      <c r="AF58" s="18"/>
      <c r="AG58" s="18"/>
      <c r="AH58" s="18"/>
      <c r="AI58" s="18">
        <f t="shared" si="180"/>
        <v>0</v>
      </c>
      <c r="AJ58" s="18">
        <f t="shared" si="181"/>
        <v>0</v>
      </c>
      <c r="AK58" s="18">
        <f t="shared" si="182"/>
        <v>0</v>
      </c>
      <c r="AL58" s="18">
        <f t="shared" si="183"/>
        <v>0</v>
      </c>
      <c r="AM58" s="18">
        <f t="shared" si="184"/>
        <v>0</v>
      </c>
      <c r="AN58" s="18">
        <f t="shared" si="185"/>
        <v>0</v>
      </c>
      <c r="AO58" s="18"/>
      <c r="AP58" s="18"/>
      <c r="AQ58" s="18">
        <f t="shared" si="186"/>
        <v>0</v>
      </c>
      <c r="AR58" s="18">
        <f t="shared" si="187"/>
        <v>0</v>
      </c>
      <c r="AS58" s="18"/>
      <c r="AT58" s="18"/>
      <c r="AU58" s="18">
        <f t="shared" si="188"/>
        <v>0</v>
      </c>
      <c r="AV58" s="18">
        <f t="shared" si="189"/>
        <v>0</v>
      </c>
      <c r="AW58" s="18"/>
      <c r="AX58" s="18"/>
      <c r="AY58" s="18">
        <f t="shared" si="190"/>
        <v>0</v>
      </c>
      <c r="AZ58" s="18">
        <f t="shared" si="191"/>
        <v>0</v>
      </c>
      <c r="BA58" s="18">
        <f t="shared" si="160"/>
        <v>0</v>
      </c>
      <c r="BB58" s="18">
        <f t="shared" si="161"/>
        <v>0</v>
      </c>
      <c r="BC58" s="18">
        <f t="shared" si="192"/>
        <v>0</v>
      </c>
      <c r="BD58" s="18">
        <f t="shared" si="193"/>
        <v>0</v>
      </c>
      <c r="BE58" s="18"/>
      <c r="BF58" s="18">
        <v>99</v>
      </c>
      <c r="BG58" s="18">
        <f t="shared" si="202"/>
        <v>0</v>
      </c>
      <c r="BH58" s="18">
        <f t="shared" si="203"/>
        <v>99</v>
      </c>
      <c r="BI58" s="18">
        <v>1888.29662</v>
      </c>
      <c r="BJ58" s="18">
        <v>99</v>
      </c>
      <c r="BK58" s="18">
        <f t="shared" si="204"/>
        <v>5.242820378506</v>
      </c>
      <c r="BL58" s="18">
        <f t="shared" si="205"/>
        <v>-1789.29662</v>
      </c>
      <c r="BM58" s="18"/>
      <c r="BN58" s="18"/>
      <c r="BO58" s="18">
        <f t="shared" si="194"/>
        <v>0</v>
      </c>
      <c r="BP58" s="18">
        <f t="shared" si="195"/>
        <v>0</v>
      </c>
      <c r="BQ58" s="134"/>
      <c r="BR58" s="162"/>
    </row>
    <row r="59" spans="1:70" ht="46.5" customHeight="1" hidden="1">
      <c r="A59" s="185"/>
      <c r="B59" s="165"/>
      <c r="C59" s="158"/>
      <c r="D59" s="65" t="s">
        <v>114</v>
      </c>
      <c r="E59" s="17">
        <f t="shared" si="132"/>
        <v>0</v>
      </c>
      <c r="F59" s="17">
        <f t="shared" si="133"/>
        <v>0</v>
      </c>
      <c r="G59" s="17">
        <f t="shared" si="170"/>
        <v>0</v>
      </c>
      <c r="H59" s="17">
        <f t="shared" si="171"/>
        <v>0</v>
      </c>
      <c r="I59" s="17"/>
      <c r="J59" s="17"/>
      <c r="K59" s="17">
        <f t="shared" si="198"/>
        <v>0</v>
      </c>
      <c r="L59" s="17">
        <f t="shared" si="199"/>
        <v>0</v>
      </c>
      <c r="M59" s="17"/>
      <c r="N59" s="17"/>
      <c r="O59" s="17">
        <f t="shared" si="200"/>
        <v>0</v>
      </c>
      <c r="P59" s="17">
        <f t="shared" si="201"/>
        <v>0</v>
      </c>
      <c r="Q59" s="17"/>
      <c r="R59" s="17"/>
      <c r="S59" s="17">
        <f t="shared" si="172"/>
        <v>0</v>
      </c>
      <c r="T59" s="17">
        <f t="shared" si="173"/>
        <v>0</v>
      </c>
      <c r="U59" s="17">
        <f t="shared" si="174"/>
        <v>0</v>
      </c>
      <c r="V59" s="17">
        <f t="shared" si="175"/>
        <v>0</v>
      </c>
      <c r="W59" s="17">
        <f t="shared" si="176"/>
        <v>0</v>
      </c>
      <c r="X59" s="17">
        <f t="shared" si="177"/>
        <v>0</v>
      </c>
      <c r="Y59" s="17"/>
      <c r="Z59" s="17"/>
      <c r="AA59" s="17">
        <f aca="true" t="shared" si="206" ref="AA59:AA64">IF(Y59=0,0,Z59*100/Y59)</f>
        <v>0</v>
      </c>
      <c r="AB59" s="17">
        <f aca="true" t="shared" si="207" ref="AB59:AB64">Z59-Y59</f>
        <v>0</v>
      </c>
      <c r="AC59" s="17"/>
      <c r="AD59" s="17"/>
      <c r="AE59" s="17">
        <f aca="true" t="shared" si="208" ref="AE59:AE64">IF(AC59=0,0,AD59*100/AC59)</f>
        <v>0</v>
      </c>
      <c r="AF59" s="17">
        <f aca="true" t="shared" si="209" ref="AF59:AF64">AD59-AC59</f>
        <v>0</v>
      </c>
      <c r="AG59" s="17"/>
      <c r="AH59" s="17"/>
      <c r="AI59" s="17">
        <f t="shared" si="180"/>
        <v>0</v>
      </c>
      <c r="AJ59" s="17">
        <f t="shared" si="181"/>
        <v>0</v>
      </c>
      <c r="AK59" s="17">
        <f t="shared" si="182"/>
        <v>0</v>
      </c>
      <c r="AL59" s="17">
        <f t="shared" si="183"/>
        <v>0</v>
      </c>
      <c r="AM59" s="17">
        <f t="shared" si="184"/>
        <v>0</v>
      </c>
      <c r="AN59" s="17">
        <f t="shared" si="185"/>
        <v>0</v>
      </c>
      <c r="AO59" s="17"/>
      <c r="AP59" s="17"/>
      <c r="AQ59" s="17">
        <f t="shared" si="186"/>
        <v>0</v>
      </c>
      <c r="AR59" s="17">
        <f t="shared" si="187"/>
        <v>0</v>
      </c>
      <c r="AS59" s="17"/>
      <c r="AT59" s="17"/>
      <c r="AU59" s="17">
        <f t="shared" si="188"/>
        <v>0</v>
      </c>
      <c r="AV59" s="17">
        <f t="shared" si="189"/>
        <v>0</v>
      </c>
      <c r="AW59" s="17"/>
      <c r="AX59" s="17"/>
      <c r="AY59" s="17">
        <f t="shared" si="190"/>
        <v>0</v>
      </c>
      <c r="AZ59" s="17">
        <f t="shared" si="191"/>
        <v>0</v>
      </c>
      <c r="BA59" s="17">
        <f t="shared" si="160"/>
        <v>0</v>
      </c>
      <c r="BB59" s="17">
        <f t="shared" si="161"/>
        <v>0</v>
      </c>
      <c r="BC59" s="17">
        <f t="shared" si="192"/>
        <v>0</v>
      </c>
      <c r="BD59" s="17">
        <f t="shared" si="193"/>
        <v>0</v>
      </c>
      <c r="BE59" s="17"/>
      <c r="BF59" s="17"/>
      <c r="BG59" s="17">
        <f t="shared" si="202"/>
        <v>0</v>
      </c>
      <c r="BH59" s="17">
        <f t="shared" si="203"/>
        <v>0</v>
      </c>
      <c r="BI59" s="17"/>
      <c r="BJ59" s="17"/>
      <c r="BK59" s="17">
        <f t="shared" si="204"/>
        <v>0</v>
      </c>
      <c r="BL59" s="17">
        <f t="shared" si="205"/>
        <v>0</v>
      </c>
      <c r="BM59" s="17"/>
      <c r="BN59" s="17"/>
      <c r="BO59" s="17">
        <f t="shared" si="194"/>
        <v>0</v>
      </c>
      <c r="BP59" s="17">
        <f t="shared" si="195"/>
        <v>0</v>
      </c>
      <c r="BQ59" s="134"/>
      <c r="BR59" s="162"/>
    </row>
    <row r="60" spans="1:70" ht="23.25" customHeight="1" hidden="1">
      <c r="A60" s="185"/>
      <c r="B60" s="165"/>
      <c r="C60" s="158"/>
      <c r="D60" s="66" t="s">
        <v>29</v>
      </c>
      <c r="E60" s="18">
        <f t="shared" si="132"/>
        <v>0</v>
      </c>
      <c r="F60" s="18">
        <f t="shared" si="133"/>
        <v>0</v>
      </c>
      <c r="G60" s="18">
        <f t="shared" si="170"/>
        <v>0</v>
      </c>
      <c r="H60" s="18">
        <f t="shared" si="171"/>
        <v>0</v>
      </c>
      <c r="I60" s="18"/>
      <c r="J60" s="18"/>
      <c r="K60" s="18">
        <f t="shared" si="198"/>
        <v>0</v>
      </c>
      <c r="L60" s="18">
        <f t="shared" si="199"/>
        <v>0</v>
      </c>
      <c r="M60" s="18"/>
      <c r="N60" s="18"/>
      <c r="O60" s="18">
        <f t="shared" si="200"/>
        <v>0</v>
      </c>
      <c r="P60" s="18">
        <f t="shared" si="201"/>
        <v>0</v>
      </c>
      <c r="Q60" s="18"/>
      <c r="R60" s="18"/>
      <c r="S60" s="18">
        <f t="shared" si="172"/>
        <v>0</v>
      </c>
      <c r="T60" s="18">
        <f t="shared" si="173"/>
        <v>0</v>
      </c>
      <c r="U60" s="18">
        <f t="shared" si="174"/>
        <v>0</v>
      </c>
      <c r="V60" s="18">
        <f t="shared" si="175"/>
        <v>0</v>
      </c>
      <c r="W60" s="18">
        <f t="shared" si="176"/>
        <v>0</v>
      </c>
      <c r="X60" s="18">
        <f t="shared" si="177"/>
        <v>0</v>
      </c>
      <c r="Y60" s="18"/>
      <c r="Z60" s="18"/>
      <c r="AA60" s="18">
        <f t="shared" si="206"/>
        <v>0</v>
      </c>
      <c r="AB60" s="18">
        <f t="shared" si="207"/>
        <v>0</v>
      </c>
      <c r="AC60" s="18"/>
      <c r="AD60" s="18"/>
      <c r="AE60" s="18">
        <f t="shared" si="208"/>
        <v>0</v>
      </c>
      <c r="AF60" s="18">
        <f t="shared" si="209"/>
        <v>0</v>
      </c>
      <c r="AG60" s="18"/>
      <c r="AH60" s="18"/>
      <c r="AI60" s="18">
        <f t="shared" si="180"/>
        <v>0</v>
      </c>
      <c r="AJ60" s="18">
        <f t="shared" si="181"/>
        <v>0</v>
      </c>
      <c r="AK60" s="18">
        <f t="shared" si="182"/>
        <v>0</v>
      </c>
      <c r="AL60" s="18">
        <f t="shared" si="183"/>
        <v>0</v>
      </c>
      <c r="AM60" s="18">
        <f t="shared" si="184"/>
        <v>0</v>
      </c>
      <c r="AN60" s="18">
        <f t="shared" si="185"/>
        <v>0</v>
      </c>
      <c r="AO60" s="18"/>
      <c r="AP60" s="18"/>
      <c r="AQ60" s="18">
        <f t="shared" si="186"/>
        <v>0</v>
      </c>
      <c r="AR60" s="18">
        <f t="shared" si="187"/>
        <v>0</v>
      </c>
      <c r="AS60" s="18"/>
      <c r="AT60" s="18"/>
      <c r="AU60" s="18">
        <f t="shared" si="188"/>
        <v>0</v>
      </c>
      <c r="AV60" s="18">
        <f t="shared" si="189"/>
        <v>0</v>
      </c>
      <c r="AW60" s="18"/>
      <c r="AX60" s="18"/>
      <c r="AY60" s="18">
        <f t="shared" si="190"/>
        <v>0</v>
      </c>
      <c r="AZ60" s="18">
        <f t="shared" si="191"/>
        <v>0</v>
      </c>
      <c r="BA60" s="18">
        <f t="shared" si="160"/>
        <v>0</v>
      </c>
      <c r="BB60" s="18">
        <f t="shared" si="161"/>
        <v>0</v>
      </c>
      <c r="BC60" s="18">
        <f t="shared" si="192"/>
        <v>0</v>
      </c>
      <c r="BD60" s="18">
        <f t="shared" si="193"/>
        <v>0</v>
      </c>
      <c r="BE60" s="18"/>
      <c r="BF60" s="18"/>
      <c r="BG60" s="18">
        <f t="shared" si="202"/>
        <v>0</v>
      </c>
      <c r="BH60" s="18">
        <f t="shared" si="203"/>
        <v>0</v>
      </c>
      <c r="BI60" s="18"/>
      <c r="BJ60" s="18"/>
      <c r="BK60" s="18">
        <f t="shared" si="204"/>
        <v>0</v>
      </c>
      <c r="BL60" s="18">
        <f t="shared" si="205"/>
        <v>0</v>
      </c>
      <c r="BM60" s="18"/>
      <c r="BN60" s="18"/>
      <c r="BO60" s="18">
        <f t="shared" si="194"/>
        <v>0</v>
      </c>
      <c r="BP60" s="18">
        <f t="shared" si="195"/>
        <v>0</v>
      </c>
      <c r="BQ60" s="134"/>
      <c r="BR60" s="162"/>
    </row>
    <row r="61" spans="1:70" ht="23.25" customHeight="1" hidden="1">
      <c r="A61" s="185"/>
      <c r="B61" s="165"/>
      <c r="C61" s="159"/>
      <c r="D61" s="67" t="s">
        <v>24</v>
      </c>
      <c r="E61" s="18">
        <f t="shared" si="132"/>
        <v>0</v>
      </c>
      <c r="F61" s="18">
        <f t="shared" si="133"/>
        <v>0</v>
      </c>
      <c r="G61" s="18">
        <f t="shared" si="170"/>
        <v>0</v>
      </c>
      <c r="H61" s="18">
        <f t="shared" si="171"/>
        <v>0</v>
      </c>
      <c r="I61" s="18"/>
      <c r="J61" s="18"/>
      <c r="K61" s="18">
        <f t="shared" si="198"/>
        <v>0</v>
      </c>
      <c r="L61" s="18">
        <f t="shared" si="199"/>
        <v>0</v>
      </c>
      <c r="M61" s="18"/>
      <c r="N61" s="18"/>
      <c r="O61" s="18">
        <f t="shared" si="200"/>
        <v>0</v>
      </c>
      <c r="P61" s="18">
        <f t="shared" si="201"/>
        <v>0</v>
      </c>
      <c r="Q61" s="18"/>
      <c r="R61" s="18"/>
      <c r="S61" s="18">
        <f t="shared" si="172"/>
        <v>0</v>
      </c>
      <c r="T61" s="18">
        <f t="shared" si="173"/>
        <v>0</v>
      </c>
      <c r="U61" s="18">
        <f t="shared" si="174"/>
        <v>0</v>
      </c>
      <c r="V61" s="18">
        <f t="shared" si="175"/>
        <v>0</v>
      </c>
      <c r="W61" s="18">
        <f t="shared" si="176"/>
        <v>0</v>
      </c>
      <c r="X61" s="18">
        <f t="shared" si="177"/>
        <v>0</v>
      </c>
      <c r="Y61" s="18"/>
      <c r="Z61" s="18"/>
      <c r="AA61" s="18">
        <f t="shared" si="206"/>
        <v>0</v>
      </c>
      <c r="AB61" s="18">
        <f t="shared" si="207"/>
        <v>0</v>
      </c>
      <c r="AC61" s="18"/>
      <c r="AD61" s="18"/>
      <c r="AE61" s="18">
        <f t="shared" si="208"/>
        <v>0</v>
      </c>
      <c r="AF61" s="18">
        <f t="shared" si="209"/>
        <v>0</v>
      </c>
      <c r="AG61" s="18"/>
      <c r="AH61" s="18"/>
      <c r="AI61" s="18">
        <f t="shared" si="180"/>
        <v>0</v>
      </c>
      <c r="AJ61" s="18">
        <f t="shared" si="181"/>
        <v>0</v>
      </c>
      <c r="AK61" s="18">
        <f t="shared" si="182"/>
        <v>0</v>
      </c>
      <c r="AL61" s="18">
        <f t="shared" si="183"/>
        <v>0</v>
      </c>
      <c r="AM61" s="18">
        <f t="shared" si="184"/>
        <v>0</v>
      </c>
      <c r="AN61" s="18">
        <f t="shared" si="185"/>
        <v>0</v>
      </c>
      <c r="AO61" s="18"/>
      <c r="AP61" s="18"/>
      <c r="AQ61" s="18">
        <f t="shared" si="186"/>
        <v>0</v>
      </c>
      <c r="AR61" s="18">
        <f t="shared" si="187"/>
        <v>0</v>
      </c>
      <c r="AS61" s="18"/>
      <c r="AT61" s="18"/>
      <c r="AU61" s="18">
        <f t="shared" si="188"/>
        <v>0</v>
      </c>
      <c r="AV61" s="18">
        <f t="shared" si="189"/>
        <v>0</v>
      </c>
      <c r="AW61" s="18"/>
      <c r="AX61" s="18"/>
      <c r="AY61" s="18">
        <f t="shared" si="190"/>
        <v>0</v>
      </c>
      <c r="AZ61" s="18">
        <f t="shared" si="191"/>
        <v>0</v>
      </c>
      <c r="BA61" s="18">
        <f t="shared" si="160"/>
        <v>0</v>
      </c>
      <c r="BB61" s="18">
        <f t="shared" si="161"/>
        <v>0</v>
      </c>
      <c r="BC61" s="18">
        <f t="shared" si="192"/>
        <v>0</v>
      </c>
      <c r="BD61" s="18">
        <f t="shared" si="193"/>
        <v>0</v>
      </c>
      <c r="BE61" s="18"/>
      <c r="BF61" s="18"/>
      <c r="BG61" s="18">
        <f t="shared" si="202"/>
        <v>0</v>
      </c>
      <c r="BH61" s="18">
        <f t="shared" si="203"/>
        <v>0</v>
      </c>
      <c r="BI61" s="18"/>
      <c r="BJ61" s="18"/>
      <c r="BK61" s="18">
        <f t="shared" si="204"/>
        <v>0</v>
      </c>
      <c r="BL61" s="18">
        <f t="shared" si="205"/>
        <v>0</v>
      </c>
      <c r="BM61" s="18"/>
      <c r="BN61" s="18"/>
      <c r="BO61" s="18">
        <f t="shared" si="194"/>
        <v>0</v>
      </c>
      <c r="BP61" s="18">
        <f t="shared" si="195"/>
        <v>0</v>
      </c>
      <c r="BQ61" s="135"/>
      <c r="BR61" s="162"/>
    </row>
    <row r="62" spans="1:70" s="53" customFormat="1" ht="28.5" customHeight="1" hidden="1">
      <c r="A62" s="185" t="s">
        <v>71</v>
      </c>
      <c r="B62" s="164"/>
      <c r="C62" s="157"/>
      <c r="D62" s="65" t="s">
        <v>22</v>
      </c>
      <c r="E62" s="41">
        <f aca="true" t="shared" si="210" ref="E62:E82">BA62+BE62+BI62+BM62</f>
        <v>0</v>
      </c>
      <c r="F62" s="41">
        <f aca="true" t="shared" si="211" ref="F62:F82">BB62+BF62+BJ62+BN62</f>
        <v>0</v>
      </c>
      <c r="G62" s="41">
        <f aca="true" t="shared" si="212" ref="G62:G82">IF(E62=0,0,F62*100/E62)</f>
        <v>0</v>
      </c>
      <c r="H62" s="41">
        <f aca="true" t="shared" si="213" ref="H62:H82">F62-E62</f>
        <v>0</v>
      </c>
      <c r="I62" s="41">
        <f>SUM(I63:I68)</f>
        <v>0</v>
      </c>
      <c r="J62" s="41">
        <f>SUM(J63:J68)</f>
        <v>0</v>
      </c>
      <c r="K62" s="41">
        <f aca="true" t="shared" si="214" ref="K62:K82">IF(I62=0,0,J62*100/I62)</f>
        <v>0</v>
      </c>
      <c r="L62" s="41">
        <f aca="true" t="shared" si="215" ref="L62:L82">J62-I62</f>
        <v>0</v>
      </c>
      <c r="M62" s="41">
        <f>SUM(M63:M68)</f>
        <v>0</v>
      </c>
      <c r="N62" s="41">
        <f>SUM(N63:N68)</f>
        <v>0</v>
      </c>
      <c r="O62" s="41">
        <f aca="true" t="shared" si="216" ref="O62:O82">IF(M62=0,0,N62*100/M62)</f>
        <v>0</v>
      </c>
      <c r="P62" s="41">
        <f aca="true" t="shared" si="217" ref="P62:P82">N62-M62</f>
        <v>0</v>
      </c>
      <c r="Q62" s="41">
        <f>SUM(Q63:Q68)</f>
        <v>0</v>
      </c>
      <c r="R62" s="41">
        <f>SUM(R63:R68)</f>
        <v>0</v>
      </c>
      <c r="S62" s="41">
        <f aca="true" t="shared" si="218" ref="S62:S82">IF(Q62=0,0,R62*100/Q62)</f>
        <v>0</v>
      </c>
      <c r="T62" s="41">
        <f aca="true" t="shared" si="219" ref="T62:T82">R62-Q62</f>
        <v>0</v>
      </c>
      <c r="U62" s="41">
        <f aca="true" t="shared" si="220" ref="U62:U82">I62+M62+Q62</f>
        <v>0</v>
      </c>
      <c r="V62" s="41">
        <f aca="true" t="shared" si="221" ref="V62:V82">J62+N62+R62</f>
        <v>0</v>
      </c>
      <c r="W62" s="41">
        <f aca="true" t="shared" si="222" ref="W62:W82">IF(U62=0,0,V62*100/U62)</f>
        <v>0</v>
      </c>
      <c r="X62" s="41">
        <f aca="true" t="shared" si="223" ref="X62:X82">V62-U62</f>
        <v>0</v>
      </c>
      <c r="Y62" s="41">
        <f>SUM(Y63:Y68)</f>
        <v>0</v>
      </c>
      <c r="Z62" s="41">
        <f>SUM(Z63:Z68)</f>
        <v>0</v>
      </c>
      <c r="AA62" s="41">
        <f t="shared" si="206"/>
        <v>0</v>
      </c>
      <c r="AB62" s="41">
        <f t="shared" si="207"/>
        <v>0</v>
      </c>
      <c r="AC62" s="41">
        <f>SUM(AC63:AC68)</f>
        <v>0</v>
      </c>
      <c r="AD62" s="41">
        <f>SUM(AD63:AD68)</f>
        <v>0</v>
      </c>
      <c r="AE62" s="41">
        <f t="shared" si="208"/>
        <v>0</v>
      </c>
      <c r="AF62" s="41">
        <f t="shared" si="209"/>
        <v>0</v>
      </c>
      <c r="AG62" s="41">
        <f>SUM(AG63:AG68)</f>
        <v>0</v>
      </c>
      <c r="AH62" s="41">
        <f>SUM(AH63:AH68)</f>
        <v>0</v>
      </c>
      <c r="AI62" s="41">
        <f aca="true" t="shared" si="224" ref="AI62:AI82">IF(AG62=0,0,AH62*100/AG62)</f>
        <v>0</v>
      </c>
      <c r="AJ62" s="41">
        <f aca="true" t="shared" si="225" ref="AJ62:AJ82">AH62-AG62</f>
        <v>0</v>
      </c>
      <c r="AK62" s="41">
        <f aca="true" t="shared" si="226" ref="AK62:AK82">U62+Y62+AC62+AG62</f>
        <v>0</v>
      </c>
      <c r="AL62" s="41">
        <f aca="true" t="shared" si="227" ref="AL62:AL82">V62+Z62+AD62+AH62</f>
        <v>0</v>
      </c>
      <c r="AM62" s="41">
        <f aca="true" t="shared" si="228" ref="AM62:AM82">IF(AK62=0,0,AL62*100/AK62)</f>
        <v>0</v>
      </c>
      <c r="AN62" s="41">
        <f aca="true" t="shared" si="229" ref="AN62:AN82">AL62-AK62</f>
        <v>0</v>
      </c>
      <c r="AO62" s="41">
        <f>SUM(AO63:AO68)</f>
        <v>0</v>
      </c>
      <c r="AP62" s="41">
        <f>SUM(AP63:AP68)</f>
        <v>0</v>
      </c>
      <c r="AQ62" s="41">
        <f aca="true" t="shared" si="230" ref="AQ62:AQ82">IF(AO62=0,0,AP62*100/AO62)</f>
        <v>0</v>
      </c>
      <c r="AR62" s="41">
        <f aca="true" t="shared" si="231" ref="AR62:AR82">AP62-AO62</f>
        <v>0</v>
      </c>
      <c r="AS62" s="41">
        <f>SUM(AS63:AS68)</f>
        <v>0</v>
      </c>
      <c r="AT62" s="41">
        <f>SUM(AT63:AT68)</f>
        <v>0</v>
      </c>
      <c r="AU62" s="41">
        <f aca="true" t="shared" si="232" ref="AU62:AU82">IF(AS62=0,0,AT62*100/AS62)</f>
        <v>0</v>
      </c>
      <c r="AV62" s="41">
        <f aca="true" t="shared" si="233" ref="AV62:AV82">AT62-AS62</f>
        <v>0</v>
      </c>
      <c r="AW62" s="41">
        <f>SUM(AW63:AW68)</f>
        <v>0</v>
      </c>
      <c r="AX62" s="41">
        <f>SUM(AX63:AX68)</f>
        <v>0</v>
      </c>
      <c r="AY62" s="41">
        <f aca="true" t="shared" si="234" ref="AY62:AY82">IF(AW62=0,0,AX62*100/AW62)</f>
        <v>0</v>
      </c>
      <c r="AZ62" s="41">
        <f aca="true" t="shared" si="235" ref="AZ62:AZ82">AX62-AW62</f>
        <v>0</v>
      </c>
      <c r="BA62" s="41">
        <f aca="true" t="shared" si="236" ref="BA62:BA82">AK62+AO62+AS62+AW62</f>
        <v>0</v>
      </c>
      <c r="BB62" s="41">
        <f aca="true" t="shared" si="237" ref="BB62:BB82">AL62+AP62+AT62+AX62</f>
        <v>0</v>
      </c>
      <c r="BC62" s="41">
        <f aca="true" t="shared" si="238" ref="BC62:BC82">IF(BA62=0,0,BB62*100/BA62)</f>
        <v>0</v>
      </c>
      <c r="BD62" s="41">
        <f aca="true" t="shared" si="239" ref="BD62:BD82">BB62-BA62</f>
        <v>0</v>
      </c>
      <c r="BE62" s="41">
        <f>SUM(BE63:BE68)</f>
        <v>0</v>
      </c>
      <c r="BF62" s="41">
        <f>SUM(BF63:BF68)</f>
        <v>0</v>
      </c>
      <c r="BG62" s="41">
        <f aca="true" t="shared" si="240" ref="BG62:BG82">IF(BE62=0,0,BF62*100/BE62)</f>
        <v>0</v>
      </c>
      <c r="BH62" s="41">
        <f aca="true" t="shared" si="241" ref="BH62:BH82">BF62-BE62</f>
        <v>0</v>
      </c>
      <c r="BI62" s="41">
        <f>SUM(BI63:BI68)</f>
        <v>0</v>
      </c>
      <c r="BJ62" s="41">
        <f>SUM(BJ63:BJ68)</f>
        <v>0</v>
      </c>
      <c r="BK62" s="41">
        <f aca="true" t="shared" si="242" ref="BK62:BK82">IF(BI62=0,0,BJ62*100/BI62)</f>
        <v>0</v>
      </c>
      <c r="BL62" s="41">
        <f aca="true" t="shared" si="243" ref="BL62:BL82">BJ62-BI62</f>
        <v>0</v>
      </c>
      <c r="BM62" s="41">
        <f>SUM(BM63:BM68)</f>
        <v>0</v>
      </c>
      <c r="BN62" s="41">
        <f>SUM(BN63:BN68)</f>
        <v>0</v>
      </c>
      <c r="BO62" s="41">
        <f aca="true" t="shared" si="244" ref="BO62:BO82">IF(BM62=0,0,BN62*100/BM62)</f>
        <v>0</v>
      </c>
      <c r="BP62" s="41">
        <f aca="true" t="shared" si="245" ref="BP62:BP82">BN62-BM62</f>
        <v>0</v>
      </c>
      <c r="BQ62" s="133"/>
      <c r="BR62" s="162"/>
    </row>
    <row r="63" spans="1:70" ht="23.25" customHeight="1" hidden="1">
      <c r="A63" s="185"/>
      <c r="B63" s="165"/>
      <c r="C63" s="158"/>
      <c r="D63" s="65" t="s">
        <v>23</v>
      </c>
      <c r="E63" s="18">
        <f t="shared" si="210"/>
        <v>0</v>
      </c>
      <c r="F63" s="18">
        <f t="shared" si="211"/>
        <v>0</v>
      </c>
      <c r="G63" s="18">
        <f t="shared" si="212"/>
        <v>0</v>
      </c>
      <c r="H63" s="18">
        <f t="shared" si="213"/>
        <v>0</v>
      </c>
      <c r="I63" s="18"/>
      <c r="J63" s="18"/>
      <c r="K63" s="18">
        <f t="shared" si="214"/>
        <v>0</v>
      </c>
      <c r="L63" s="18">
        <f t="shared" si="215"/>
        <v>0</v>
      </c>
      <c r="M63" s="18"/>
      <c r="N63" s="18"/>
      <c r="O63" s="18">
        <f t="shared" si="216"/>
        <v>0</v>
      </c>
      <c r="P63" s="18">
        <f t="shared" si="217"/>
        <v>0</v>
      </c>
      <c r="Q63" s="18"/>
      <c r="R63" s="18"/>
      <c r="S63" s="18">
        <f t="shared" si="218"/>
        <v>0</v>
      </c>
      <c r="T63" s="18">
        <f t="shared" si="219"/>
        <v>0</v>
      </c>
      <c r="U63" s="18">
        <f t="shared" si="220"/>
        <v>0</v>
      </c>
      <c r="V63" s="18">
        <f t="shared" si="221"/>
        <v>0</v>
      </c>
      <c r="W63" s="18">
        <f t="shared" si="222"/>
        <v>0</v>
      </c>
      <c r="X63" s="18">
        <f t="shared" si="223"/>
        <v>0</v>
      </c>
      <c r="Y63" s="18"/>
      <c r="Z63" s="18"/>
      <c r="AA63" s="18">
        <f t="shared" si="206"/>
        <v>0</v>
      </c>
      <c r="AB63" s="18">
        <f t="shared" si="207"/>
        <v>0</v>
      </c>
      <c r="AC63" s="18"/>
      <c r="AD63" s="18"/>
      <c r="AE63" s="18">
        <f t="shared" si="208"/>
        <v>0</v>
      </c>
      <c r="AF63" s="18">
        <f t="shared" si="209"/>
        <v>0</v>
      </c>
      <c r="AG63" s="18"/>
      <c r="AH63" s="18"/>
      <c r="AI63" s="18">
        <f t="shared" si="224"/>
        <v>0</v>
      </c>
      <c r="AJ63" s="18">
        <f t="shared" si="225"/>
        <v>0</v>
      </c>
      <c r="AK63" s="18">
        <f t="shared" si="226"/>
        <v>0</v>
      </c>
      <c r="AL63" s="18">
        <f t="shared" si="227"/>
        <v>0</v>
      </c>
      <c r="AM63" s="18">
        <f t="shared" si="228"/>
        <v>0</v>
      </c>
      <c r="AN63" s="18">
        <f t="shared" si="229"/>
        <v>0</v>
      </c>
      <c r="AO63" s="18"/>
      <c r="AP63" s="18"/>
      <c r="AQ63" s="18">
        <f t="shared" si="230"/>
        <v>0</v>
      </c>
      <c r="AR63" s="18">
        <f t="shared" si="231"/>
        <v>0</v>
      </c>
      <c r="AS63" s="18"/>
      <c r="AT63" s="18"/>
      <c r="AU63" s="18">
        <f t="shared" si="232"/>
        <v>0</v>
      </c>
      <c r="AV63" s="18">
        <f t="shared" si="233"/>
        <v>0</v>
      </c>
      <c r="AW63" s="18"/>
      <c r="AX63" s="18"/>
      <c r="AY63" s="18">
        <f t="shared" si="234"/>
        <v>0</v>
      </c>
      <c r="AZ63" s="18">
        <f t="shared" si="235"/>
        <v>0</v>
      </c>
      <c r="BA63" s="18">
        <f t="shared" si="236"/>
        <v>0</v>
      </c>
      <c r="BB63" s="18">
        <f t="shared" si="237"/>
        <v>0</v>
      </c>
      <c r="BC63" s="18">
        <f t="shared" si="238"/>
        <v>0</v>
      </c>
      <c r="BD63" s="18">
        <f t="shared" si="239"/>
        <v>0</v>
      </c>
      <c r="BE63" s="18"/>
      <c r="BF63" s="18"/>
      <c r="BG63" s="18">
        <f t="shared" si="240"/>
        <v>0</v>
      </c>
      <c r="BH63" s="18">
        <f t="shared" si="241"/>
        <v>0</v>
      </c>
      <c r="BI63" s="18"/>
      <c r="BJ63" s="18"/>
      <c r="BK63" s="18">
        <f t="shared" si="242"/>
        <v>0</v>
      </c>
      <c r="BL63" s="18">
        <f t="shared" si="243"/>
        <v>0</v>
      </c>
      <c r="BM63" s="18"/>
      <c r="BN63" s="18"/>
      <c r="BO63" s="18">
        <f t="shared" si="244"/>
        <v>0</v>
      </c>
      <c r="BP63" s="18">
        <f t="shared" si="245"/>
        <v>0</v>
      </c>
      <c r="BQ63" s="134"/>
      <c r="BR63" s="162"/>
    </row>
    <row r="64" spans="1:70" ht="23.25" customHeight="1" hidden="1">
      <c r="A64" s="185"/>
      <c r="B64" s="165"/>
      <c r="C64" s="158"/>
      <c r="D64" s="63" t="s">
        <v>52</v>
      </c>
      <c r="E64" s="18">
        <f t="shared" si="210"/>
        <v>0</v>
      </c>
      <c r="F64" s="18">
        <f t="shared" si="211"/>
        <v>0</v>
      </c>
      <c r="G64" s="18">
        <f t="shared" si="212"/>
        <v>0</v>
      </c>
      <c r="H64" s="18">
        <f t="shared" si="213"/>
        <v>0</v>
      </c>
      <c r="I64" s="18"/>
      <c r="J64" s="18"/>
      <c r="K64" s="18">
        <f t="shared" si="214"/>
        <v>0</v>
      </c>
      <c r="L64" s="18">
        <f t="shared" si="215"/>
        <v>0</v>
      </c>
      <c r="M64" s="18"/>
      <c r="N64" s="18"/>
      <c r="O64" s="18">
        <f t="shared" si="216"/>
        <v>0</v>
      </c>
      <c r="P64" s="18">
        <f t="shared" si="217"/>
        <v>0</v>
      </c>
      <c r="Q64" s="18"/>
      <c r="R64" s="18"/>
      <c r="S64" s="18">
        <f t="shared" si="218"/>
        <v>0</v>
      </c>
      <c r="T64" s="18">
        <f t="shared" si="219"/>
        <v>0</v>
      </c>
      <c r="U64" s="18">
        <f t="shared" si="220"/>
        <v>0</v>
      </c>
      <c r="V64" s="18">
        <f t="shared" si="221"/>
        <v>0</v>
      </c>
      <c r="W64" s="18">
        <f t="shared" si="222"/>
        <v>0</v>
      </c>
      <c r="X64" s="18">
        <f t="shared" si="223"/>
        <v>0</v>
      </c>
      <c r="Y64" s="18"/>
      <c r="Z64" s="18"/>
      <c r="AA64" s="18">
        <f t="shared" si="206"/>
        <v>0</v>
      </c>
      <c r="AB64" s="18">
        <f t="shared" si="207"/>
        <v>0</v>
      </c>
      <c r="AC64" s="18"/>
      <c r="AD64" s="18"/>
      <c r="AE64" s="18">
        <f t="shared" si="208"/>
        <v>0</v>
      </c>
      <c r="AF64" s="18">
        <f t="shared" si="209"/>
        <v>0</v>
      </c>
      <c r="AG64" s="18"/>
      <c r="AH64" s="18"/>
      <c r="AI64" s="18">
        <f t="shared" si="224"/>
        <v>0</v>
      </c>
      <c r="AJ64" s="18">
        <f t="shared" si="225"/>
        <v>0</v>
      </c>
      <c r="AK64" s="18">
        <f t="shared" si="226"/>
        <v>0</v>
      </c>
      <c r="AL64" s="18">
        <f t="shared" si="227"/>
        <v>0</v>
      </c>
      <c r="AM64" s="18">
        <f t="shared" si="228"/>
        <v>0</v>
      </c>
      <c r="AN64" s="18">
        <f t="shared" si="229"/>
        <v>0</v>
      </c>
      <c r="AO64" s="18"/>
      <c r="AP64" s="18"/>
      <c r="AQ64" s="18">
        <f t="shared" si="230"/>
        <v>0</v>
      </c>
      <c r="AR64" s="18">
        <f t="shared" si="231"/>
        <v>0</v>
      </c>
      <c r="AS64" s="18"/>
      <c r="AT64" s="18"/>
      <c r="AU64" s="18">
        <f t="shared" si="232"/>
        <v>0</v>
      </c>
      <c r="AV64" s="18">
        <f t="shared" si="233"/>
        <v>0</v>
      </c>
      <c r="AW64" s="18"/>
      <c r="AX64" s="18"/>
      <c r="AY64" s="18">
        <f t="shared" si="234"/>
        <v>0</v>
      </c>
      <c r="AZ64" s="18">
        <f t="shared" si="235"/>
        <v>0</v>
      </c>
      <c r="BA64" s="18">
        <f t="shared" si="236"/>
        <v>0</v>
      </c>
      <c r="BB64" s="18">
        <f t="shared" si="237"/>
        <v>0</v>
      </c>
      <c r="BC64" s="18">
        <f t="shared" si="238"/>
        <v>0</v>
      </c>
      <c r="BD64" s="18">
        <f t="shared" si="239"/>
        <v>0</v>
      </c>
      <c r="BE64" s="18"/>
      <c r="BF64" s="18"/>
      <c r="BG64" s="18">
        <f t="shared" si="240"/>
        <v>0</v>
      </c>
      <c r="BH64" s="18">
        <f t="shared" si="241"/>
        <v>0</v>
      </c>
      <c r="BI64" s="18"/>
      <c r="BJ64" s="18"/>
      <c r="BK64" s="18">
        <f t="shared" si="242"/>
        <v>0</v>
      </c>
      <c r="BL64" s="18">
        <f t="shared" si="243"/>
        <v>0</v>
      </c>
      <c r="BM64" s="18"/>
      <c r="BN64" s="18"/>
      <c r="BO64" s="18">
        <f t="shared" si="244"/>
        <v>0</v>
      </c>
      <c r="BP64" s="18">
        <f t="shared" si="245"/>
        <v>0</v>
      </c>
      <c r="BQ64" s="134"/>
      <c r="BR64" s="162"/>
    </row>
    <row r="65" spans="1:70" ht="32.25" customHeight="1" hidden="1">
      <c r="A65" s="185"/>
      <c r="B65" s="165"/>
      <c r="C65" s="158"/>
      <c r="D65" s="63" t="s">
        <v>28</v>
      </c>
      <c r="E65" s="18">
        <f t="shared" si="210"/>
        <v>0</v>
      </c>
      <c r="F65" s="18">
        <f t="shared" si="211"/>
        <v>0</v>
      </c>
      <c r="G65" s="18">
        <f t="shared" si="212"/>
        <v>0</v>
      </c>
      <c r="H65" s="18">
        <f t="shared" si="213"/>
        <v>0</v>
      </c>
      <c r="I65" s="18"/>
      <c r="J65" s="18"/>
      <c r="K65" s="18">
        <f t="shared" si="214"/>
        <v>0</v>
      </c>
      <c r="L65" s="18">
        <f t="shared" si="215"/>
        <v>0</v>
      </c>
      <c r="M65" s="18"/>
      <c r="N65" s="18"/>
      <c r="O65" s="18">
        <f t="shared" si="216"/>
        <v>0</v>
      </c>
      <c r="P65" s="18">
        <f t="shared" si="217"/>
        <v>0</v>
      </c>
      <c r="Q65" s="18"/>
      <c r="R65" s="18"/>
      <c r="S65" s="18">
        <f t="shared" si="218"/>
        <v>0</v>
      </c>
      <c r="T65" s="18">
        <f t="shared" si="219"/>
        <v>0</v>
      </c>
      <c r="U65" s="18">
        <f t="shared" si="220"/>
        <v>0</v>
      </c>
      <c r="V65" s="18">
        <f t="shared" si="221"/>
        <v>0</v>
      </c>
      <c r="W65" s="18">
        <f t="shared" si="222"/>
        <v>0</v>
      </c>
      <c r="X65" s="18">
        <f t="shared" si="223"/>
        <v>0</v>
      </c>
      <c r="Y65" s="18"/>
      <c r="Z65" s="18"/>
      <c r="AA65" s="18"/>
      <c r="AB65" s="18"/>
      <c r="AC65" s="18"/>
      <c r="AD65" s="18"/>
      <c r="AE65" s="18"/>
      <c r="AF65" s="18"/>
      <c r="AG65" s="18"/>
      <c r="AH65" s="18"/>
      <c r="AI65" s="18">
        <f t="shared" si="224"/>
        <v>0</v>
      </c>
      <c r="AJ65" s="18">
        <f t="shared" si="225"/>
        <v>0</v>
      </c>
      <c r="AK65" s="18">
        <f t="shared" si="226"/>
        <v>0</v>
      </c>
      <c r="AL65" s="18">
        <f t="shared" si="227"/>
        <v>0</v>
      </c>
      <c r="AM65" s="18">
        <f t="shared" si="228"/>
        <v>0</v>
      </c>
      <c r="AN65" s="18">
        <f t="shared" si="229"/>
        <v>0</v>
      </c>
      <c r="AO65" s="18"/>
      <c r="AP65" s="18"/>
      <c r="AQ65" s="18">
        <f t="shared" si="230"/>
        <v>0</v>
      </c>
      <c r="AR65" s="18">
        <f t="shared" si="231"/>
        <v>0</v>
      </c>
      <c r="AS65" s="18"/>
      <c r="AT65" s="18"/>
      <c r="AU65" s="18">
        <f t="shared" si="232"/>
        <v>0</v>
      </c>
      <c r="AV65" s="18">
        <f t="shared" si="233"/>
        <v>0</v>
      </c>
      <c r="AW65" s="18"/>
      <c r="AX65" s="18"/>
      <c r="AY65" s="18">
        <f t="shared" si="234"/>
        <v>0</v>
      </c>
      <c r="AZ65" s="18">
        <f t="shared" si="235"/>
        <v>0</v>
      </c>
      <c r="BA65" s="18">
        <f t="shared" si="236"/>
        <v>0</v>
      </c>
      <c r="BB65" s="18">
        <f t="shared" si="237"/>
        <v>0</v>
      </c>
      <c r="BC65" s="18">
        <f t="shared" si="238"/>
        <v>0</v>
      </c>
      <c r="BD65" s="18">
        <f t="shared" si="239"/>
        <v>0</v>
      </c>
      <c r="BE65" s="18"/>
      <c r="BF65" s="18"/>
      <c r="BG65" s="18">
        <f t="shared" si="240"/>
        <v>0</v>
      </c>
      <c r="BH65" s="18">
        <f t="shared" si="241"/>
        <v>0</v>
      </c>
      <c r="BI65" s="18"/>
      <c r="BJ65" s="18"/>
      <c r="BK65" s="18">
        <f t="shared" si="242"/>
        <v>0</v>
      </c>
      <c r="BL65" s="18">
        <f t="shared" si="243"/>
        <v>0</v>
      </c>
      <c r="BM65" s="18"/>
      <c r="BN65" s="18"/>
      <c r="BO65" s="18">
        <f t="shared" si="244"/>
        <v>0</v>
      </c>
      <c r="BP65" s="18">
        <f t="shared" si="245"/>
        <v>0</v>
      </c>
      <c r="BQ65" s="134"/>
      <c r="BR65" s="162"/>
    </row>
    <row r="66" spans="1:70" ht="46.5" customHeight="1" hidden="1">
      <c r="A66" s="185"/>
      <c r="B66" s="165"/>
      <c r="C66" s="158"/>
      <c r="D66" s="65" t="s">
        <v>114</v>
      </c>
      <c r="E66" s="17">
        <f t="shared" si="210"/>
        <v>0</v>
      </c>
      <c r="F66" s="17">
        <f t="shared" si="211"/>
        <v>0</v>
      </c>
      <c r="G66" s="17">
        <f t="shared" si="212"/>
        <v>0</v>
      </c>
      <c r="H66" s="17">
        <f t="shared" si="213"/>
        <v>0</v>
      </c>
      <c r="I66" s="17"/>
      <c r="J66" s="17"/>
      <c r="K66" s="17">
        <f t="shared" si="214"/>
        <v>0</v>
      </c>
      <c r="L66" s="17">
        <f t="shared" si="215"/>
        <v>0</v>
      </c>
      <c r="M66" s="17"/>
      <c r="N66" s="17"/>
      <c r="O66" s="17">
        <f t="shared" si="216"/>
        <v>0</v>
      </c>
      <c r="P66" s="17">
        <f t="shared" si="217"/>
        <v>0</v>
      </c>
      <c r="Q66" s="17"/>
      <c r="R66" s="17"/>
      <c r="S66" s="17">
        <f t="shared" si="218"/>
        <v>0</v>
      </c>
      <c r="T66" s="17">
        <f t="shared" si="219"/>
        <v>0</v>
      </c>
      <c r="U66" s="17">
        <f t="shared" si="220"/>
        <v>0</v>
      </c>
      <c r="V66" s="17">
        <f t="shared" si="221"/>
        <v>0</v>
      </c>
      <c r="W66" s="17">
        <f t="shared" si="222"/>
        <v>0</v>
      </c>
      <c r="X66" s="17">
        <f t="shared" si="223"/>
        <v>0</v>
      </c>
      <c r="Y66" s="17"/>
      <c r="Z66" s="17"/>
      <c r="AA66" s="17">
        <f aca="true" t="shared" si="246" ref="AA66:AA71">IF(Y66=0,0,Z66*100/Y66)</f>
        <v>0</v>
      </c>
      <c r="AB66" s="17">
        <f aca="true" t="shared" si="247" ref="AB66:AB71">Z66-Y66</f>
        <v>0</v>
      </c>
      <c r="AC66" s="17"/>
      <c r="AD66" s="17"/>
      <c r="AE66" s="17">
        <f aca="true" t="shared" si="248" ref="AE66:AE71">IF(AC66=0,0,AD66*100/AC66)</f>
        <v>0</v>
      </c>
      <c r="AF66" s="17">
        <f aca="true" t="shared" si="249" ref="AF66:AF71">AD66-AC66</f>
        <v>0</v>
      </c>
      <c r="AG66" s="17"/>
      <c r="AH66" s="17"/>
      <c r="AI66" s="17">
        <f t="shared" si="224"/>
        <v>0</v>
      </c>
      <c r="AJ66" s="17">
        <f t="shared" si="225"/>
        <v>0</v>
      </c>
      <c r="AK66" s="17">
        <f t="shared" si="226"/>
        <v>0</v>
      </c>
      <c r="AL66" s="17">
        <f t="shared" si="227"/>
        <v>0</v>
      </c>
      <c r="AM66" s="17">
        <f t="shared" si="228"/>
        <v>0</v>
      </c>
      <c r="AN66" s="17">
        <f t="shared" si="229"/>
        <v>0</v>
      </c>
      <c r="AO66" s="17"/>
      <c r="AP66" s="17"/>
      <c r="AQ66" s="17">
        <f t="shared" si="230"/>
        <v>0</v>
      </c>
      <c r="AR66" s="17">
        <f t="shared" si="231"/>
        <v>0</v>
      </c>
      <c r="AS66" s="17"/>
      <c r="AT66" s="17"/>
      <c r="AU66" s="17">
        <f t="shared" si="232"/>
        <v>0</v>
      </c>
      <c r="AV66" s="17">
        <f t="shared" si="233"/>
        <v>0</v>
      </c>
      <c r="AW66" s="17"/>
      <c r="AX66" s="17"/>
      <c r="AY66" s="17">
        <f t="shared" si="234"/>
        <v>0</v>
      </c>
      <c r="AZ66" s="17">
        <f t="shared" si="235"/>
        <v>0</v>
      </c>
      <c r="BA66" s="17">
        <f t="shared" si="236"/>
        <v>0</v>
      </c>
      <c r="BB66" s="17">
        <f t="shared" si="237"/>
        <v>0</v>
      </c>
      <c r="BC66" s="17">
        <f t="shared" si="238"/>
        <v>0</v>
      </c>
      <c r="BD66" s="17">
        <f t="shared" si="239"/>
        <v>0</v>
      </c>
      <c r="BE66" s="17"/>
      <c r="BF66" s="17"/>
      <c r="BG66" s="17">
        <f t="shared" si="240"/>
        <v>0</v>
      </c>
      <c r="BH66" s="17">
        <f t="shared" si="241"/>
        <v>0</v>
      </c>
      <c r="BI66" s="17"/>
      <c r="BJ66" s="17"/>
      <c r="BK66" s="17">
        <f t="shared" si="242"/>
        <v>0</v>
      </c>
      <c r="BL66" s="17">
        <f t="shared" si="243"/>
        <v>0</v>
      </c>
      <c r="BM66" s="17"/>
      <c r="BN66" s="17"/>
      <c r="BO66" s="17">
        <f t="shared" si="244"/>
        <v>0</v>
      </c>
      <c r="BP66" s="17">
        <f t="shared" si="245"/>
        <v>0</v>
      </c>
      <c r="BQ66" s="134"/>
      <c r="BR66" s="162"/>
    </row>
    <row r="67" spans="1:70" ht="23.25" customHeight="1" hidden="1">
      <c r="A67" s="185"/>
      <c r="B67" s="165"/>
      <c r="C67" s="158"/>
      <c r="D67" s="66" t="s">
        <v>29</v>
      </c>
      <c r="E67" s="18">
        <f t="shared" si="210"/>
        <v>0</v>
      </c>
      <c r="F67" s="18">
        <f t="shared" si="211"/>
        <v>0</v>
      </c>
      <c r="G67" s="18">
        <f t="shared" si="212"/>
        <v>0</v>
      </c>
      <c r="H67" s="18">
        <f t="shared" si="213"/>
        <v>0</v>
      </c>
      <c r="I67" s="18"/>
      <c r="J67" s="18"/>
      <c r="K67" s="18">
        <f t="shared" si="214"/>
        <v>0</v>
      </c>
      <c r="L67" s="18">
        <f t="shared" si="215"/>
        <v>0</v>
      </c>
      <c r="M67" s="18"/>
      <c r="N67" s="18"/>
      <c r="O67" s="18">
        <f t="shared" si="216"/>
        <v>0</v>
      </c>
      <c r="P67" s="18">
        <f t="shared" si="217"/>
        <v>0</v>
      </c>
      <c r="Q67" s="18"/>
      <c r="R67" s="18"/>
      <c r="S67" s="18">
        <f t="shared" si="218"/>
        <v>0</v>
      </c>
      <c r="T67" s="18">
        <f t="shared" si="219"/>
        <v>0</v>
      </c>
      <c r="U67" s="18">
        <f t="shared" si="220"/>
        <v>0</v>
      </c>
      <c r="V67" s="18">
        <f t="shared" si="221"/>
        <v>0</v>
      </c>
      <c r="W67" s="18">
        <f t="shared" si="222"/>
        <v>0</v>
      </c>
      <c r="X67" s="18">
        <f t="shared" si="223"/>
        <v>0</v>
      </c>
      <c r="Y67" s="18"/>
      <c r="Z67" s="18"/>
      <c r="AA67" s="18">
        <f t="shared" si="246"/>
        <v>0</v>
      </c>
      <c r="AB67" s="18">
        <f t="shared" si="247"/>
        <v>0</v>
      </c>
      <c r="AC67" s="18"/>
      <c r="AD67" s="18"/>
      <c r="AE67" s="18">
        <f t="shared" si="248"/>
        <v>0</v>
      </c>
      <c r="AF67" s="18">
        <f t="shared" si="249"/>
        <v>0</v>
      </c>
      <c r="AG67" s="18"/>
      <c r="AH67" s="18"/>
      <c r="AI67" s="18">
        <f t="shared" si="224"/>
        <v>0</v>
      </c>
      <c r="AJ67" s="18">
        <f t="shared" si="225"/>
        <v>0</v>
      </c>
      <c r="AK67" s="18">
        <f t="shared" si="226"/>
        <v>0</v>
      </c>
      <c r="AL67" s="18">
        <f t="shared" si="227"/>
        <v>0</v>
      </c>
      <c r="AM67" s="18">
        <f t="shared" si="228"/>
        <v>0</v>
      </c>
      <c r="AN67" s="18">
        <f t="shared" si="229"/>
        <v>0</v>
      </c>
      <c r="AO67" s="18"/>
      <c r="AP67" s="18"/>
      <c r="AQ67" s="18">
        <f t="shared" si="230"/>
        <v>0</v>
      </c>
      <c r="AR67" s="18">
        <f t="shared" si="231"/>
        <v>0</v>
      </c>
      <c r="AS67" s="18"/>
      <c r="AT67" s="18"/>
      <c r="AU67" s="18">
        <f t="shared" si="232"/>
        <v>0</v>
      </c>
      <c r="AV67" s="18">
        <f t="shared" si="233"/>
        <v>0</v>
      </c>
      <c r="AW67" s="18"/>
      <c r="AX67" s="18"/>
      <c r="AY67" s="18">
        <f t="shared" si="234"/>
        <v>0</v>
      </c>
      <c r="AZ67" s="18">
        <f t="shared" si="235"/>
        <v>0</v>
      </c>
      <c r="BA67" s="18">
        <f t="shared" si="236"/>
        <v>0</v>
      </c>
      <c r="BB67" s="18">
        <f t="shared" si="237"/>
        <v>0</v>
      </c>
      <c r="BC67" s="18">
        <f t="shared" si="238"/>
        <v>0</v>
      </c>
      <c r="BD67" s="18">
        <f t="shared" si="239"/>
        <v>0</v>
      </c>
      <c r="BE67" s="18"/>
      <c r="BF67" s="18"/>
      <c r="BG67" s="18">
        <f t="shared" si="240"/>
        <v>0</v>
      </c>
      <c r="BH67" s="18">
        <f t="shared" si="241"/>
        <v>0</v>
      </c>
      <c r="BI67" s="18"/>
      <c r="BJ67" s="18"/>
      <c r="BK67" s="18">
        <f t="shared" si="242"/>
        <v>0</v>
      </c>
      <c r="BL67" s="18">
        <f t="shared" si="243"/>
        <v>0</v>
      </c>
      <c r="BM67" s="18"/>
      <c r="BN67" s="18"/>
      <c r="BO67" s="18">
        <f t="shared" si="244"/>
        <v>0</v>
      </c>
      <c r="BP67" s="18">
        <f t="shared" si="245"/>
        <v>0</v>
      </c>
      <c r="BQ67" s="134"/>
      <c r="BR67" s="162"/>
    </row>
    <row r="68" spans="1:70" ht="23.25" customHeight="1" hidden="1">
      <c r="A68" s="185"/>
      <c r="B68" s="165"/>
      <c r="C68" s="159"/>
      <c r="D68" s="67" t="s">
        <v>24</v>
      </c>
      <c r="E68" s="18">
        <f t="shared" si="210"/>
        <v>0</v>
      </c>
      <c r="F68" s="18">
        <f t="shared" si="211"/>
        <v>0</v>
      </c>
      <c r="G68" s="18">
        <f t="shared" si="212"/>
        <v>0</v>
      </c>
      <c r="H68" s="18">
        <f t="shared" si="213"/>
        <v>0</v>
      </c>
      <c r="I68" s="18"/>
      <c r="J68" s="18"/>
      <c r="K68" s="18">
        <f t="shared" si="214"/>
        <v>0</v>
      </c>
      <c r="L68" s="18">
        <f t="shared" si="215"/>
        <v>0</v>
      </c>
      <c r="M68" s="18"/>
      <c r="N68" s="18"/>
      <c r="O68" s="18">
        <f t="shared" si="216"/>
        <v>0</v>
      </c>
      <c r="P68" s="18">
        <f t="shared" si="217"/>
        <v>0</v>
      </c>
      <c r="Q68" s="18"/>
      <c r="R68" s="18"/>
      <c r="S68" s="18">
        <f t="shared" si="218"/>
        <v>0</v>
      </c>
      <c r="T68" s="18">
        <f t="shared" si="219"/>
        <v>0</v>
      </c>
      <c r="U68" s="18">
        <f t="shared" si="220"/>
        <v>0</v>
      </c>
      <c r="V68" s="18">
        <f t="shared" si="221"/>
        <v>0</v>
      </c>
      <c r="W68" s="18">
        <f t="shared" si="222"/>
        <v>0</v>
      </c>
      <c r="X68" s="18">
        <f t="shared" si="223"/>
        <v>0</v>
      </c>
      <c r="Y68" s="18"/>
      <c r="Z68" s="18"/>
      <c r="AA68" s="18">
        <f t="shared" si="246"/>
        <v>0</v>
      </c>
      <c r="AB68" s="18">
        <f t="shared" si="247"/>
        <v>0</v>
      </c>
      <c r="AC68" s="18"/>
      <c r="AD68" s="18"/>
      <c r="AE68" s="18">
        <f t="shared" si="248"/>
        <v>0</v>
      </c>
      <c r="AF68" s="18">
        <f t="shared" si="249"/>
        <v>0</v>
      </c>
      <c r="AG68" s="18"/>
      <c r="AH68" s="18"/>
      <c r="AI68" s="18">
        <f t="shared" si="224"/>
        <v>0</v>
      </c>
      <c r="AJ68" s="18">
        <f t="shared" si="225"/>
        <v>0</v>
      </c>
      <c r="AK68" s="18">
        <f t="shared" si="226"/>
        <v>0</v>
      </c>
      <c r="AL68" s="18">
        <f t="shared" si="227"/>
        <v>0</v>
      </c>
      <c r="AM68" s="18">
        <f t="shared" si="228"/>
        <v>0</v>
      </c>
      <c r="AN68" s="18">
        <f t="shared" si="229"/>
        <v>0</v>
      </c>
      <c r="AO68" s="18"/>
      <c r="AP68" s="18"/>
      <c r="AQ68" s="18">
        <f t="shared" si="230"/>
        <v>0</v>
      </c>
      <c r="AR68" s="18">
        <f t="shared" si="231"/>
        <v>0</v>
      </c>
      <c r="AS68" s="18"/>
      <c r="AT68" s="18"/>
      <c r="AU68" s="18">
        <f t="shared" si="232"/>
        <v>0</v>
      </c>
      <c r="AV68" s="18">
        <f t="shared" si="233"/>
        <v>0</v>
      </c>
      <c r="AW68" s="18"/>
      <c r="AX68" s="18"/>
      <c r="AY68" s="18">
        <f t="shared" si="234"/>
        <v>0</v>
      </c>
      <c r="AZ68" s="18">
        <f t="shared" si="235"/>
        <v>0</v>
      </c>
      <c r="BA68" s="18">
        <f t="shared" si="236"/>
        <v>0</v>
      </c>
      <c r="BB68" s="18">
        <f t="shared" si="237"/>
        <v>0</v>
      </c>
      <c r="BC68" s="18">
        <f t="shared" si="238"/>
        <v>0</v>
      </c>
      <c r="BD68" s="18">
        <f t="shared" si="239"/>
        <v>0</v>
      </c>
      <c r="BE68" s="18"/>
      <c r="BF68" s="18"/>
      <c r="BG68" s="18">
        <f t="shared" si="240"/>
        <v>0</v>
      </c>
      <c r="BH68" s="18">
        <f t="shared" si="241"/>
        <v>0</v>
      </c>
      <c r="BI68" s="18"/>
      <c r="BJ68" s="18"/>
      <c r="BK68" s="18">
        <f t="shared" si="242"/>
        <v>0</v>
      </c>
      <c r="BL68" s="18">
        <f t="shared" si="243"/>
        <v>0</v>
      </c>
      <c r="BM68" s="18"/>
      <c r="BN68" s="18"/>
      <c r="BO68" s="18">
        <f t="shared" si="244"/>
        <v>0</v>
      </c>
      <c r="BP68" s="18">
        <f t="shared" si="245"/>
        <v>0</v>
      </c>
      <c r="BQ68" s="135"/>
      <c r="BR68" s="162"/>
    </row>
    <row r="69" spans="1:70" s="53" customFormat="1" ht="28.5" customHeight="1" hidden="1">
      <c r="A69" s="185" t="s">
        <v>72</v>
      </c>
      <c r="B69" s="164"/>
      <c r="C69" s="157"/>
      <c r="D69" s="65" t="s">
        <v>22</v>
      </c>
      <c r="E69" s="41">
        <f t="shared" si="210"/>
        <v>0</v>
      </c>
      <c r="F69" s="41">
        <f t="shared" si="211"/>
        <v>0</v>
      </c>
      <c r="G69" s="41">
        <f t="shared" si="212"/>
        <v>0</v>
      </c>
      <c r="H69" s="41">
        <f t="shared" si="213"/>
        <v>0</v>
      </c>
      <c r="I69" s="41">
        <f>SUM(I70:I75)</f>
        <v>0</v>
      </c>
      <c r="J69" s="41">
        <f>SUM(J70:J75)</f>
        <v>0</v>
      </c>
      <c r="K69" s="41">
        <f t="shared" si="214"/>
        <v>0</v>
      </c>
      <c r="L69" s="41">
        <f t="shared" si="215"/>
        <v>0</v>
      </c>
      <c r="M69" s="41">
        <f>SUM(M70:M75)</f>
        <v>0</v>
      </c>
      <c r="N69" s="41">
        <f>SUM(N70:N75)</f>
        <v>0</v>
      </c>
      <c r="O69" s="41">
        <f t="shared" si="216"/>
        <v>0</v>
      </c>
      <c r="P69" s="41">
        <f t="shared" si="217"/>
        <v>0</v>
      </c>
      <c r="Q69" s="41">
        <f>SUM(Q70:Q75)</f>
        <v>0</v>
      </c>
      <c r="R69" s="41">
        <f>SUM(R70:R75)</f>
        <v>0</v>
      </c>
      <c r="S69" s="41">
        <f t="shared" si="218"/>
        <v>0</v>
      </c>
      <c r="T69" s="41">
        <f t="shared" si="219"/>
        <v>0</v>
      </c>
      <c r="U69" s="41">
        <f t="shared" si="220"/>
        <v>0</v>
      </c>
      <c r="V69" s="41">
        <f t="shared" si="221"/>
        <v>0</v>
      </c>
      <c r="W69" s="41">
        <f t="shared" si="222"/>
        <v>0</v>
      </c>
      <c r="X69" s="41">
        <f t="shared" si="223"/>
        <v>0</v>
      </c>
      <c r="Y69" s="41">
        <f>SUM(Y70:Y75)</f>
        <v>0</v>
      </c>
      <c r="Z69" s="41">
        <f>SUM(Z70:Z75)</f>
        <v>0</v>
      </c>
      <c r="AA69" s="41">
        <f t="shared" si="246"/>
        <v>0</v>
      </c>
      <c r="AB69" s="41">
        <f t="shared" si="247"/>
        <v>0</v>
      </c>
      <c r="AC69" s="41">
        <f>SUM(AC70:AC75)</f>
        <v>0</v>
      </c>
      <c r="AD69" s="41">
        <f>SUM(AD70:AD75)</f>
        <v>0</v>
      </c>
      <c r="AE69" s="41">
        <f t="shared" si="248"/>
        <v>0</v>
      </c>
      <c r="AF69" s="41">
        <f t="shared" si="249"/>
        <v>0</v>
      </c>
      <c r="AG69" s="41">
        <f>SUM(AG70:AG75)</f>
        <v>0</v>
      </c>
      <c r="AH69" s="41">
        <f>SUM(AH70:AH75)</f>
        <v>0</v>
      </c>
      <c r="AI69" s="41">
        <f t="shared" si="224"/>
        <v>0</v>
      </c>
      <c r="AJ69" s="41">
        <f t="shared" si="225"/>
        <v>0</v>
      </c>
      <c r="AK69" s="41">
        <f t="shared" si="226"/>
        <v>0</v>
      </c>
      <c r="AL69" s="41">
        <f t="shared" si="227"/>
        <v>0</v>
      </c>
      <c r="AM69" s="41">
        <f t="shared" si="228"/>
        <v>0</v>
      </c>
      <c r="AN69" s="41">
        <f t="shared" si="229"/>
        <v>0</v>
      </c>
      <c r="AO69" s="41">
        <f>SUM(AO70:AO75)</f>
        <v>0</v>
      </c>
      <c r="AP69" s="41">
        <f>SUM(AP70:AP75)</f>
        <v>0</v>
      </c>
      <c r="AQ69" s="41">
        <f t="shared" si="230"/>
        <v>0</v>
      </c>
      <c r="AR69" s="41">
        <f t="shared" si="231"/>
        <v>0</v>
      </c>
      <c r="AS69" s="41">
        <f>SUM(AS70:AS75)</f>
        <v>0</v>
      </c>
      <c r="AT69" s="41">
        <f>SUM(AT70:AT75)</f>
        <v>0</v>
      </c>
      <c r="AU69" s="41">
        <f t="shared" si="232"/>
        <v>0</v>
      </c>
      <c r="AV69" s="41">
        <f t="shared" si="233"/>
        <v>0</v>
      </c>
      <c r="AW69" s="41">
        <f>SUM(AW70:AW75)</f>
        <v>0</v>
      </c>
      <c r="AX69" s="41">
        <f>SUM(AX70:AX75)</f>
        <v>0</v>
      </c>
      <c r="AY69" s="41">
        <f t="shared" si="234"/>
        <v>0</v>
      </c>
      <c r="AZ69" s="41">
        <f t="shared" si="235"/>
        <v>0</v>
      </c>
      <c r="BA69" s="41">
        <f t="shared" si="236"/>
        <v>0</v>
      </c>
      <c r="BB69" s="41">
        <f t="shared" si="237"/>
        <v>0</v>
      </c>
      <c r="BC69" s="41">
        <f t="shared" si="238"/>
        <v>0</v>
      </c>
      <c r="BD69" s="41">
        <f t="shared" si="239"/>
        <v>0</v>
      </c>
      <c r="BE69" s="41">
        <f>SUM(BE70:BE75)</f>
        <v>0</v>
      </c>
      <c r="BF69" s="41">
        <f>SUM(BF70:BF75)</f>
        <v>0</v>
      </c>
      <c r="BG69" s="41">
        <f t="shared" si="240"/>
        <v>0</v>
      </c>
      <c r="BH69" s="41">
        <f t="shared" si="241"/>
        <v>0</v>
      </c>
      <c r="BI69" s="41">
        <f>SUM(BI70:BI75)</f>
        <v>0</v>
      </c>
      <c r="BJ69" s="41">
        <f>SUM(BJ70:BJ75)</f>
        <v>0</v>
      </c>
      <c r="BK69" s="41">
        <f t="shared" si="242"/>
        <v>0</v>
      </c>
      <c r="BL69" s="41">
        <f t="shared" si="243"/>
        <v>0</v>
      </c>
      <c r="BM69" s="41">
        <f>SUM(BM70:BM75)</f>
        <v>0</v>
      </c>
      <c r="BN69" s="41">
        <f>SUM(BN70:BN75)</f>
        <v>0</v>
      </c>
      <c r="BO69" s="41">
        <f t="shared" si="244"/>
        <v>0</v>
      </c>
      <c r="BP69" s="41">
        <f t="shared" si="245"/>
        <v>0</v>
      </c>
      <c r="BQ69" s="133"/>
      <c r="BR69" s="162"/>
    </row>
    <row r="70" spans="1:70" ht="23.25" customHeight="1" hidden="1">
      <c r="A70" s="185"/>
      <c r="B70" s="165"/>
      <c r="C70" s="158"/>
      <c r="D70" s="65" t="s">
        <v>23</v>
      </c>
      <c r="E70" s="18">
        <f t="shared" si="210"/>
        <v>0</v>
      </c>
      <c r="F70" s="18">
        <f t="shared" si="211"/>
        <v>0</v>
      </c>
      <c r="G70" s="18">
        <f t="shared" si="212"/>
        <v>0</v>
      </c>
      <c r="H70" s="18">
        <f t="shared" si="213"/>
        <v>0</v>
      </c>
      <c r="I70" s="18"/>
      <c r="J70" s="18"/>
      <c r="K70" s="18">
        <f t="shared" si="214"/>
        <v>0</v>
      </c>
      <c r="L70" s="18">
        <f t="shared" si="215"/>
        <v>0</v>
      </c>
      <c r="M70" s="18"/>
      <c r="N70" s="18"/>
      <c r="O70" s="18">
        <f t="shared" si="216"/>
        <v>0</v>
      </c>
      <c r="P70" s="18">
        <f t="shared" si="217"/>
        <v>0</v>
      </c>
      <c r="Q70" s="18"/>
      <c r="R70" s="18"/>
      <c r="S70" s="18">
        <f t="shared" si="218"/>
        <v>0</v>
      </c>
      <c r="T70" s="18">
        <f t="shared" si="219"/>
        <v>0</v>
      </c>
      <c r="U70" s="18">
        <f t="shared" si="220"/>
        <v>0</v>
      </c>
      <c r="V70" s="18">
        <f t="shared" si="221"/>
        <v>0</v>
      </c>
      <c r="W70" s="18">
        <f t="shared" si="222"/>
        <v>0</v>
      </c>
      <c r="X70" s="18">
        <f t="shared" si="223"/>
        <v>0</v>
      </c>
      <c r="Y70" s="18"/>
      <c r="Z70" s="18"/>
      <c r="AA70" s="18">
        <f t="shared" si="246"/>
        <v>0</v>
      </c>
      <c r="AB70" s="18">
        <f t="shared" si="247"/>
        <v>0</v>
      </c>
      <c r="AC70" s="18"/>
      <c r="AD70" s="18"/>
      <c r="AE70" s="18">
        <f t="shared" si="248"/>
        <v>0</v>
      </c>
      <c r="AF70" s="18">
        <f t="shared" si="249"/>
        <v>0</v>
      </c>
      <c r="AG70" s="18"/>
      <c r="AH70" s="18"/>
      <c r="AI70" s="18">
        <f t="shared" si="224"/>
        <v>0</v>
      </c>
      <c r="AJ70" s="18">
        <f t="shared" si="225"/>
        <v>0</v>
      </c>
      <c r="AK70" s="18">
        <f t="shared" si="226"/>
        <v>0</v>
      </c>
      <c r="AL70" s="18">
        <f t="shared" si="227"/>
        <v>0</v>
      </c>
      <c r="AM70" s="18">
        <f t="shared" si="228"/>
        <v>0</v>
      </c>
      <c r="AN70" s="18">
        <f t="shared" si="229"/>
        <v>0</v>
      </c>
      <c r="AO70" s="18"/>
      <c r="AP70" s="18"/>
      <c r="AQ70" s="18">
        <f t="shared" si="230"/>
        <v>0</v>
      </c>
      <c r="AR70" s="18">
        <f t="shared" si="231"/>
        <v>0</v>
      </c>
      <c r="AS70" s="18"/>
      <c r="AT70" s="18"/>
      <c r="AU70" s="18">
        <f t="shared" si="232"/>
        <v>0</v>
      </c>
      <c r="AV70" s="18">
        <f t="shared" si="233"/>
        <v>0</v>
      </c>
      <c r="AW70" s="18"/>
      <c r="AX70" s="18"/>
      <c r="AY70" s="18">
        <f t="shared" si="234"/>
        <v>0</v>
      </c>
      <c r="AZ70" s="18">
        <f t="shared" si="235"/>
        <v>0</v>
      </c>
      <c r="BA70" s="18">
        <f t="shared" si="236"/>
        <v>0</v>
      </c>
      <c r="BB70" s="18">
        <f t="shared" si="237"/>
        <v>0</v>
      </c>
      <c r="BC70" s="18">
        <f t="shared" si="238"/>
        <v>0</v>
      </c>
      <c r="BD70" s="18">
        <f t="shared" si="239"/>
        <v>0</v>
      </c>
      <c r="BE70" s="18"/>
      <c r="BF70" s="18"/>
      <c r="BG70" s="18">
        <f t="shared" si="240"/>
        <v>0</v>
      </c>
      <c r="BH70" s="18">
        <f t="shared" si="241"/>
        <v>0</v>
      </c>
      <c r="BI70" s="18"/>
      <c r="BJ70" s="18"/>
      <c r="BK70" s="18">
        <f t="shared" si="242"/>
        <v>0</v>
      </c>
      <c r="BL70" s="18">
        <f t="shared" si="243"/>
        <v>0</v>
      </c>
      <c r="BM70" s="18"/>
      <c r="BN70" s="18"/>
      <c r="BO70" s="18">
        <f t="shared" si="244"/>
        <v>0</v>
      </c>
      <c r="BP70" s="18">
        <f t="shared" si="245"/>
        <v>0</v>
      </c>
      <c r="BQ70" s="134"/>
      <c r="BR70" s="162"/>
    </row>
    <row r="71" spans="1:70" ht="23.25" customHeight="1" hidden="1">
      <c r="A71" s="185"/>
      <c r="B71" s="165"/>
      <c r="C71" s="158"/>
      <c r="D71" s="63" t="s">
        <v>52</v>
      </c>
      <c r="E71" s="18">
        <f t="shared" si="210"/>
        <v>0</v>
      </c>
      <c r="F71" s="18">
        <f t="shared" si="211"/>
        <v>0</v>
      </c>
      <c r="G71" s="18">
        <f t="shared" si="212"/>
        <v>0</v>
      </c>
      <c r="H71" s="18">
        <f t="shared" si="213"/>
        <v>0</v>
      </c>
      <c r="I71" s="18"/>
      <c r="J71" s="18"/>
      <c r="K71" s="18">
        <f t="shared" si="214"/>
        <v>0</v>
      </c>
      <c r="L71" s="18">
        <f t="shared" si="215"/>
        <v>0</v>
      </c>
      <c r="M71" s="18"/>
      <c r="N71" s="18"/>
      <c r="O71" s="18">
        <f t="shared" si="216"/>
        <v>0</v>
      </c>
      <c r="P71" s="18">
        <f t="shared" si="217"/>
        <v>0</v>
      </c>
      <c r="Q71" s="18"/>
      <c r="R71" s="18"/>
      <c r="S71" s="18">
        <f t="shared" si="218"/>
        <v>0</v>
      </c>
      <c r="T71" s="18">
        <f t="shared" si="219"/>
        <v>0</v>
      </c>
      <c r="U71" s="18">
        <f t="shared" si="220"/>
        <v>0</v>
      </c>
      <c r="V71" s="18">
        <f t="shared" si="221"/>
        <v>0</v>
      </c>
      <c r="W71" s="18">
        <f t="shared" si="222"/>
        <v>0</v>
      </c>
      <c r="X71" s="18">
        <f t="shared" si="223"/>
        <v>0</v>
      </c>
      <c r="Y71" s="18"/>
      <c r="Z71" s="18"/>
      <c r="AA71" s="18">
        <f t="shared" si="246"/>
        <v>0</v>
      </c>
      <c r="AB71" s="18">
        <f t="shared" si="247"/>
        <v>0</v>
      </c>
      <c r="AC71" s="18"/>
      <c r="AD71" s="18"/>
      <c r="AE71" s="18">
        <f t="shared" si="248"/>
        <v>0</v>
      </c>
      <c r="AF71" s="18">
        <f t="shared" si="249"/>
        <v>0</v>
      </c>
      <c r="AG71" s="18"/>
      <c r="AH71" s="18"/>
      <c r="AI71" s="18">
        <f t="shared" si="224"/>
        <v>0</v>
      </c>
      <c r="AJ71" s="18">
        <f t="shared" si="225"/>
        <v>0</v>
      </c>
      <c r="AK71" s="18">
        <f t="shared" si="226"/>
        <v>0</v>
      </c>
      <c r="AL71" s="18">
        <f t="shared" si="227"/>
        <v>0</v>
      </c>
      <c r="AM71" s="18">
        <f t="shared" si="228"/>
        <v>0</v>
      </c>
      <c r="AN71" s="18">
        <f t="shared" si="229"/>
        <v>0</v>
      </c>
      <c r="AO71" s="18"/>
      <c r="AP71" s="18"/>
      <c r="AQ71" s="18">
        <f t="shared" si="230"/>
        <v>0</v>
      </c>
      <c r="AR71" s="18">
        <f t="shared" si="231"/>
        <v>0</v>
      </c>
      <c r="AS71" s="18"/>
      <c r="AT71" s="18"/>
      <c r="AU71" s="18">
        <f t="shared" si="232"/>
        <v>0</v>
      </c>
      <c r="AV71" s="18">
        <f t="shared" si="233"/>
        <v>0</v>
      </c>
      <c r="AW71" s="18"/>
      <c r="AX71" s="18"/>
      <c r="AY71" s="18">
        <f t="shared" si="234"/>
        <v>0</v>
      </c>
      <c r="AZ71" s="18">
        <f t="shared" si="235"/>
        <v>0</v>
      </c>
      <c r="BA71" s="18">
        <f t="shared" si="236"/>
        <v>0</v>
      </c>
      <c r="BB71" s="18">
        <f t="shared" si="237"/>
        <v>0</v>
      </c>
      <c r="BC71" s="18">
        <f t="shared" si="238"/>
        <v>0</v>
      </c>
      <c r="BD71" s="18">
        <f t="shared" si="239"/>
        <v>0</v>
      </c>
      <c r="BE71" s="18"/>
      <c r="BF71" s="18"/>
      <c r="BG71" s="18">
        <f t="shared" si="240"/>
        <v>0</v>
      </c>
      <c r="BH71" s="18">
        <f t="shared" si="241"/>
        <v>0</v>
      </c>
      <c r="BI71" s="18"/>
      <c r="BJ71" s="18"/>
      <c r="BK71" s="18">
        <f t="shared" si="242"/>
        <v>0</v>
      </c>
      <c r="BL71" s="18">
        <f t="shared" si="243"/>
        <v>0</v>
      </c>
      <c r="BM71" s="18"/>
      <c r="BN71" s="18"/>
      <c r="BO71" s="18">
        <f t="shared" si="244"/>
        <v>0</v>
      </c>
      <c r="BP71" s="18">
        <f t="shared" si="245"/>
        <v>0</v>
      </c>
      <c r="BQ71" s="134"/>
      <c r="BR71" s="162"/>
    </row>
    <row r="72" spans="1:70" ht="32.25" customHeight="1" hidden="1">
      <c r="A72" s="185"/>
      <c r="B72" s="165"/>
      <c r="C72" s="158"/>
      <c r="D72" s="63" t="s">
        <v>28</v>
      </c>
      <c r="E72" s="18">
        <f t="shared" si="210"/>
        <v>0</v>
      </c>
      <c r="F72" s="18">
        <f t="shared" si="211"/>
        <v>0</v>
      </c>
      <c r="G72" s="18">
        <f t="shared" si="212"/>
        <v>0</v>
      </c>
      <c r="H72" s="18">
        <f t="shared" si="213"/>
        <v>0</v>
      </c>
      <c r="I72" s="18"/>
      <c r="J72" s="18"/>
      <c r="K72" s="18">
        <f t="shared" si="214"/>
        <v>0</v>
      </c>
      <c r="L72" s="18">
        <f t="shared" si="215"/>
        <v>0</v>
      </c>
      <c r="M72" s="18"/>
      <c r="N72" s="18"/>
      <c r="O72" s="18">
        <f t="shared" si="216"/>
        <v>0</v>
      </c>
      <c r="P72" s="18">
        <f t="shared" si="217"/>
        <v>0</v>
      </c>
      <c r="Q72" s="18"/>
      <c r="R72" s="18"/>
      <c r="S72" s="18">
        <f t="shared" si="218"/>
        <v>0</v>
      </c>
      <c r="T72" s="18">
        <f t="shared" si="219"/>
        <v>0</v>
      </c>
      <c r="U72" s="18">
        <f t="shared" si="220"/>
        <v>0</v>
      </c>
      <c r="V72" s="18">
        <f t="shared" si="221"/>
        <v>0</v>
      </c>
      <c r="W72" s="18">
        <f t="shared" si="222"/>
        <v>0</v>
      </c>
      <c r="X72" s="18">
        <f t="shared" si="223"/>
        <v>0</v>
      </c>
      <c r="Y72" s="18"/>
      <c r="Z72" s="18"/>
      <c r="AA72" s="18"/>
      <c r="AB72" s="18"/>
      <c r="AC72" s="18"/>
      <c r="AD72" s="18"/>
      <c r="AE72" s="18"/>
      <c r="AF72" s="18"/>
      <c r="AG72" s="18"/>
      <c r="AH72" s="18"/>
      <c r="AI72" s="18">
        <f t="shared" si="224"/>
        <v>0</v>
      </c>
      <c r="AJ72" s="18">
        <f t="shared" si="225"/>
        <v>0</v>
      </c>
      <c r="AK72" s="18">
        <f t="shared" si="226"/>
        <v>0</v>
      </c>
      <c r="AL72" s="18">
        <f t="shared" si="227"/>
        <v>0</v>
      </c>
      <c r="AM72" s="18">
        <f t="shared" si="228"/>
        <v>0</v>
      </c>
      <c r="AN72" s="18">
        <f t="shared" si="229"/>
        <v>0</v>
      </c>
      <c r="AO72" s="18"/>
      <c r="AP72" s="18"/>
      <c r="AQ72" s="18">
        <f t="shared" si="230"/>
        <v>0</v>
      </c>
      <c r="AR72" s="18">
        <f t="shared" si="231"/>
        <v>0</v>
      </c>
      <c r="AS72" s="18"/>
      <c r="AT72" s="18"/>
      <c r="AU72" s="18">
        <f t="shared" si="232"/>
        <v>0</v>
      </c>
      <c r="AV72" s="18">
        <f t="shared" si="233"/>
        <v>0</v>
      </c>
      <c r="AW72" s="18"/>
      <c r="AX72" s="18"/>
      <c r="AY72" s="18">
        <f t="shared" si="234"/>
        <v>0</v>
      </c>
      <c r="AZ72" s="18">
        <f t="shared" si="235"/>
        <v>0</v>
      </c>
      <c r="BA72" s="18">
        <f t="shared" si="236"/>
        <v>0</v>
      </c>
      <c r="BB72" s="18">
        <f t="shared" si="237"/>
        <v>0</v>
      </c>
      <c r="BC72" s="18">
        <f t="shared" si="238"/>
        <v>0</v>
      </c>
      <c r="BD72" s="18">
        <f t="shared" si="239"/>
        <v>0</v>
      </c>
      <c r="BE72" s="18"/>
      <c r="BF72" s="18"/>
      <c r="BG72" s="18">
        <f t="shared" si="240"/>
        <v>0</v>
      </c>
      <c r="BH72" s="18">
        <f t="shared" si="241"/>
        <v>0</v>
      </c>
      <c r="BI72" s="18"/>
      <c r="BJ72" s="18"/>
      <c r="BK72" s="18">
        <f t="shared" si="242"/>
        <v>0</v>
      </c>
      <c r="BL72" s="18">
        <f t="shared" si="243"/>
        <v>0</v>
      </c>
      <c r="BM72" s="18"/>
      <c r="BN72" s="18"/>
      <c r="BO72" s="18">
        <f t="shared" si="244"/>
        <v>0</v>
      </c>
      <c r="BP72" s="18">
        <f t="shared" si="245"/>
        <v>0</v>
      </c>
      <c r="BQ72" s="134"/>
      <c r="BR72" s="162"/>
    </row>
    <row r="73" spans="1:70" ht="46.5" customHeight="1" hidden="1">
      <c r="A73" s="185"/>
      <c r="B73" s="165"/>
      <c r="C73" s="158"/>
      <c r="D73" s="65" t="s">
        <v>114</v>
      </c>
      <c r="E73" s="17">
        <f t="shared" si="210"/>
        <v>0</v>
      </c>
      <c r="F73" s="17">
        <f t="shared" si="211"/>
        <v>0</v>
      </c>
      <c r="G73" s="17">
        <f t="shared" si="212"/>
        <v>0</v>
      </c>
      <c r="H73" s="17">
        <f t="shared" si="213"/>
        <v>0</v>
      </c>
      <c r="I73" s="17"/>
      <c r="J73" s="17"/>
      <c r="K73" s="17">
        <f t="shared" si="214"/>
        <v>0</v>
      </c>
      <c r="L73" s="17">
        <f t="shared" si="215"/>
        <v>0</v>
      </c>
      <c r="M73" s="17"/>
      <c r="N73" s="17"/>
      <c r="O73" s="17">
        <f t="shared" si="216"/>
        <v>0</v>
      </c>
      <c r="P73" s="17">
        <f t="shared" si="217"/>
        <v>0</v>
      </c>
      <c r="Q73" s="17"/>
      <c r="R73" s="17"/>
      <c r="S73" s="17">
        <f t="shared" si="218"/>
        <v>0</v>
      </c>
      <c r="T73" s="17">
        <f t="shared" si="219"/>
        <v>0</v>
      </c>
      <c r="U73" s="17">
        <f t="shared" si="220"/>
        <v>0</v>
      </c>
      <c r="V73" s="17">
        <f t="shared" si="221"/>
        <v>0</v>
      </c>
      <c r="W73" s="17">
        <f t="shared" si="222"/>
        <v>0</v>
      </c>
      <c r="X73" s="17">
        <f t="shared" si="223"/>
        <v>0</v>
      </c>
      <c r="Y73" s="17"/>
      <c r="Z73" s="17"/>
      <c r="AA73" s="17">
        <f aca="true" t="shared" si="250" ref="AA73:AA78">IF(Y73=0,0,Z73*100/Y73)</f>
        <v>0</v>
      </c>
      <c r="AB73" s="17">
        <f aca="true" t="shared" si="251" ref="AB73:AB78">Z73-Y73</f>
        <v>0</v>
      </c>
      <c r="AC73" s="17"/>
      <c r="AD73" s="17"/>
      <c r="AE73" s="17">
        <f aca="true" t="shared" si="252" ref="AE73:AE78">IF(AC73=0,0,AD73*100/AC73)</f>
        <v>0</v>
      </c>
      <c r="AF73" s="17">
        <f aca="true" t="shared" si="253" ref="AF73:AF78">AD73-AC73</f>
        <v>0</v>
      </c>
      <c r="AG73" s="17"/>
      <c r="AH73" s="17"/>
      <c r="AI73" s="17">
        <f t="shared" si="224"/>
        <v>0</v>
      </c>
      <c r="AJ73" s="17">
        <f t="shared" si="225"/>
        <v>0</v>
      </c>
      <c r="AK73" s="17">
        <f t="shared" si="226"/>
        <v>0</v>
      </c>
      <c r="AL73" s="17">
        <f t="shared" si="227"/>
        <v>0</v>
      </c>
      <c r="AM73" s="17">
        <f t="shared" si="228"/>
        <v>0</v>
      </c>
      <c r="AN73" s="17">
        <f t="shared" si="229"/>
        <v>0</v>
      </c>
      <c r="AO73" s="17"/>
      <c r="AP73" s="17"/>
      <c r="AQ73" s="17">
        <f t="shared" si="230"/>
        <v>0</v>
      </c>
      <c r="AR73" s="17">
        <f t="shared" si="231"/>
        <v>0</v>
      </c>
      <c r="AS73" s="17"/>
      <c r="AT73" s="17"/>
      <c r="AU73" s="17">
        <f t="shared" si="232"/>
        <v>0</v>
      </c>
      <c r="AV73" s="17">
        <f t="shared" si="233"/>
        <v>0</v>
      </c>
      <c r="AW73" s="17"/>
      <c r="AX73" s="17"/>
      <c r="AY73" s="17">
        <f t="shared" si="234"/>
        <v>0</v>
      </c>
      <c r="AZ73" s="17">
        <f t="shared" si="235"/>
        <v>0</v>
      </c>
      <c r="BA73" s="17">
        <f t="shared" si="236"/>
        <v>0</v>
      </c>
      <c r="BB73" s="17">
        <f t="shared" si="237"/>
        <v>0</v>
      </c>
      <c r="BC73" s="17">
        <f t="shared" si="238"/>
        <v>0</v>
      </c>
      <c r="BD73" s="17">
        <f t="shared" si="239"/>
        <v>0</v>
      </c>
      <c r="BE73" s="17"/>
      <c r="BF73" s="17"/>
      <c r="BG73" s="17">
        <f t="shared" si="240"/>
        <v>0</v>
      </c>
      <c r="BH73" s="17">
        <f t="shared" si="241"/>
        <v>0</v>
      </c>
      <c r="BI73" s="17"/>
      <c r="BJ73" s="17"/>
      <c r="BK73" s="17">
        <f t="shared" si="242"/>
        <v>0</v>
      </c>
      <c r="BL73" s="17">
        <f t="shared" si="243"/>
        <v>0</v>
      </c>
      <c r="BM73" s="17"/>
      <c r="BN73" s="17"/>
      <c r="BO73" s="17">
        <f t="shared" si="244"/>
        <v>0</v>
      </c>
      <c r="BP73" s="17">
        <f t="shared" si="245"/>
        <v>0</v>
      </c>
      <c r="BQ73" s="134"/>
      <c r="BR73" s="162"/>
    </row>
    <row r="74" spans="1:70" ht="23.25" customHeight="1" hidden="1">
      <c r="A74" s="185"/>
      <c r="B74" s="165"/>
      <c r="C74" s="158"/>
      <c r="D74" s="66" t="s">
        <v>29</v>
      </c>
      <c r="E74" s="18">
        <f t="shared" si="210"/>
        <v>0</v>
      </c>
      <c r="F74" s="18">
        <f t="shared" si="211"/>
        <v>0</v>
      </c>
      <c r="G74" s="18">
        <f t="shared" si="212"/>
        <v>0</v>
      </c>
      <c r="H74" s="18">
        <f t="shared" si="213"/>
        <v>0</v>
      </c>
      <c r="I74" s="18"/>
      <c r="J74" s="18"/>
      <c r="K74" s="18">
        <f t="shared" si="214"/>
        <v>0</v>
      </c>
      <c r="L74" s="18">
        <f t="shared" si="215"/>
        <v>0</v>
      </c>
      <c r="M74" s="18"/>
      <c r="N74" s="18"/>
      <c r="O74" s="18">
        <f t="shared" si="216"/>
        <v>0</v>
      </c>
      <c r="P74" s="18">
        <f t="shared" si="217"/>
        <v>0</v>
      </c>
      <c r="Q74" s="18"/>
      <c r="R74" s="18"/>
      <c r="S74" s="18">
        <f t="shared" si="218"/>
        <v>0</v>
      </c>
      <c r="T74" s="18">
        <f t="shared" si="219"/>
        <v>0</v>
      </c>
      <c r="U74" s="18">
        <f t="shared" si="220"/>
        <v>0</v>
      </c>
      <c r="V74" s="18">
        <f t="shared" si="221"/>
        <v>0</v>
      </c>
      <c r="W74" s="18">
        <f t="shared" si="222"/>
        <v>0</v>
      </c>
      <c r="X74" s="18">
        <f t="shared" si="223"/>
        <v>0</v>
      </c>
      <c r="Y74" s="18"/>
      <c r="Z74" s="18"/>
      <c r="AA74" s="18">
        <f t="shared" si="250"/>
        <v>0</v>
      </c>
      <c r="AB74" s="18">
        <f t="shared" si="251"/>
        <v>0</v>
      </c>
      <c r="AC74" s="18"/>
      <c r="AD74" s="18"/>
      <c r="AE74" s="18">
        <f t="shared" si="252"/>
        <v>0</v>
      </c>
      <c r="AF74" s="18">
        <f t="shared" si="253"/>
        <v>0</v>
      </c>
      <c r="AG74" s="18"/>
      <c r="AH74" s="18"/>
      <c r="AI74" s="18">
        <f t="shared" si="224"/>
        <v>0</v>
      </c>
      <c r="AJ74" s="18">
        <f t="shared" si="225"/>
        <v>0</v>
      </c>
      <c r="AK74" s="18">
        <f t="shared" si="226"/>
        <v>0</v>
      </c>
      <c r="AL74" s="18">
        <f t="shared" si="227"/>
        <v>0</v>
      </c>
      <c r="AM74" s="18">
        <f t="shared" si="228"/>
        <v>0</v>
      </c>
      <c r="AN74" s="18">
        <f t="shared" si="229"/>
        <v>0</v>
      </c>
      <c r="AO74" s="18"/>
      <c r="AP74" s="18"/>
      <c r="AQ74" s="18">
        <f t="shared" si="230"/>
        <v>0</v>
      </c>
      <c r="AR74" s="18">
        <f t="shared" si="231"/>
        <v>0</v>
      </c>
      <c r="AS74" s="18"/>
      <c r="AT74" s="18"/>
      <c r="AU74" s="18">
        <f t="shared" si="232"/>
        <v>0</v>
      </c>
      <c r="AV74" s="18">
        <f t="shared" si="233"/>
        <v>0</v>
      </c>
      <c r="AW74" s="18"/>
      <c r="AX74" s="18"/>
      <c r="AY74" s="18">
        <f t="shared" si="234"/>
        <v>0</v>
      </c>
      <c r="AZ74" s="18">
        <f t="shared" si="235"/>
        <v>0</v>
      </c>
      <c r="BA74" s="18">
        <f t="shared" si="236"/>
        <v>0</v>
      </c>
      <c r="BB74" s="18">
        <f t="shared" si="237"/>
        <v>0</v>
      </c>
      <c r="BC74" s="18">
        <f t="shared" si="238"/>
        <v>0</v>
      </c>
      <c r="BD74" s="18">
        <f t="shared" si="239"/>
        <v>0</v>
      </c>
      <c r="BE74" s="18"/>
      <c r="BF74" s="18"/>
      <c r="BG74" s="18">
        <f t="shared" si="240"/>
        <v>0</v>
      </c>
      <c r="BH74" s="18">
        <f t="shared" si="241"/>
        <v>0</v>
      </c>
      <c r="BI74" s="18"/>
      <c r="BJ74" s="18"/>
      <c r="BK74" s="18">
        <f t="shared" si="242"/>
        <v>0</v>
      </c>
      <c r="BL74" s="18">
        <f t="shared" si="243"/>
        <v>0</v>
      </c>
      <c r="BM74" s="18"/>
      <c r="BN74" s="18"/>
      <c r="BO74" s="18">
        <f t="shared" si="244"/>
        <v>0</v>
      </c>
      <c r="BP74" s="18">
        <f t="shared" si="245"/>
        <v>0</v>
      </c>
      <c r="BQ74" s="134"/>
      <c r="BR74" s="162"/>
    </row>
    <row r="75" spans="1:70" ht="23.25" customHeight="1" hidden="1">
      <c r="A75" s="185"/>
      <c r="B75" s="165"/>
      <c r="C75" s="159"/>
      <c r="D75" s="67" t="s">
        <v>24</v>
      </c>
      <c r="E75" s="18">
        <f t="shared" si="210"/>
        <v>0</v>
      </c>
      <c r="F75" s="18">
        <f t="shared" si="211"/>
        <v>0</v>
      </c>
      <c r="G75" s="18">
        <f t="shared" si="212"/>
        <v>0</v>
      </c>
      <c r="H75" s="18">
        <f t="shared" si="213"/>
        <v>0</v>
      </c>
      <c r="I75" s="18"/>
      <c r="J75" s="18"/>
      <c r="K75" s="18">
        <f t="shared" si="214"/>
        <v>0</v>
      </c>
      <c r="L75" s="18">
        <f t="shared" si="215"/>
        <v>0</v>
      </c>
      <c r="M75" s="18"/>
      <c r="N75" s="18"/>
      <c r="O75" s="18">
        <f t="shared" si="216"/>
        <v>0</v>
      </c>
      <c r="P75" s="18">
        <f t="shared" si="217"/>
        <v>0</v>
      </c>
      <c r="Q75" s="18"/>
      <c r="R75" s="18"/>
      <c r="S75" s="18">
        <f t="shared" si="218"/>
        <v>0</v>
      </c>
      <c r="T75" s="18">
        <f t="shared" si="219"/>
        <v>0</v>
      </c>
      <c r="U75" s="18">
        <f t="shared" si="220"/>
        <v>0</v>
      </c>
      <c r="V75" s="18">
        <f t="shared" si="221"/>
        <v>0</v>
      </c>
      <c r="W75" s="18">
        <f t="shared" si="222"/>
        <v>0</v>
      </c>
      <c r="X75" s="18">
        <f t="shared" si="223"/>
        <v>0</v>
      </c>
      <c r="Y75" s="18"/>
      <c r="Z75" s="18"/>
      <c r="AA75" s="18">
        <f t="shared" si="250"/>
        <v>0</v>
      </c>
      <c r="AB75" s="18">
        <f t="shared" si="251"/>
        <v>0</v>
      </c>
      <c r="AC75" s="18"/>
      <c r="AD75" s="18"/>
      <c r="AE75" s="18">
        <f t="shared" si="252"/>
        <v>0</v>
      </c>
      <c r="AF75" s="18">
        <f t="shared" si="253"/>
        <v>0</v>
      </c>
      <c r="AG75" s="18"/>
      <c r="AH75" s="18"/>
      <c r="AI75" s="18">
        <f t="shared" si="224"/>
        <v>0</v>
      </c>
      <c r="AJ75" s="18">
        <f t="shared" si="225"/>
        <v>0</v>
      </c>
      <c r="AK75" s="18">
        <f t="shared" si="226"/>
        <v>0</v>
      </c>
      <c r="AL75" s="18">
        <f t="shared" si="227"/>
        <v>0</v>
      </c>
      <c r="AM75" s="18">
        <f t="shared" si="228"/>
        <v>0</v>
      </c>
      <c r="AN75" s="18">
        <f t="shared" si="229"/>
        <v>0</v>
      </c>
      <c r="AO75" s="18"/>
      <c r="AP75" s="18"/>
      <c r="AQ75" s="18">
        <f t="shared" si="230"/>
        <v>0</v>
      </c>
      <c r="AR75" s="18">
        <f t="shared" si="231"/>
        <v>0</v>
      </c>
      <c r="AS75" s="18"/>
      <c r="AT75" s="18"/>
      <c r="AU75" s="18">
        <f t="shared" si="232"/>
        <v>0</v>
      </c>
      <c r="AV75" s="18">
        <f t="shared" si="233"/>
        <v>0</v>
      </c>
      <c r="AW75" s="18"/>
      <c r="AX75" s="18"/>
      <c r="AY75" s="18">
        <f t="shared" si="234"/>
        <v>0</v>
      </c>
      <c r="AZ75" s="18">
        <f t="shared" si="235"/>
        <v>0</v>
      </c>
      <c r="BA75" s="18">
        <f t="shared" si="236"/>
        <v>0</v>
      </c>
      <c r="BB75" s="18">
        <f t="shared" si="237"/>
        <v>0</v>
      </c>
      <c r="BC75" s="18">
        <f t="shared" si="238"/>
        <v>0</v>
      </c>
      <c r="BD75" s="18">
        <f t="shared" si="239"/>
        <v>0</v>
      </c>
      <c r="BE75" s="18"/>
      <c r="BF75" s="18"/>
      <c r="BG75" s="18">
        <f t="shared" si="240"/>
        <v>0</v>
      </c>
      <c r="BH75" s="18">
        <f t="shared" si="241"/>
        <v>0</v>
      </c>
      <c r="BI75" s="18"/>
      <c r="BJ75" s="18"/>
      <c r="BK75" s="18">
        <f t="shared" si="242"/>
        <v>0</v>
      </c>
      <c r="BL75" s="18">
        <f t="shared" si="243"/>
        <v>0</v>
      </c>
      <c r="BM75" s="18"/>
      <c r="BN75" s="18"/>
      <c r="BO75" s="18">
        <f t="shared" si="244"/>
        <v>0</v>
      </c>
      <c r="BP75" s="18">
        <f t="shared" si="245"/>
        <v>0</v>
      </c>
      <c r="BQ75" s="135"/>
      <c r="BR75" s="162"/>
    </row>
    <row r="76" spans="1:70" s="53" customFormat="1" ht="28.5" customHeight="1" hidden="1">
      <c r="A76" s="185" t="s">
        <v>73</v>
      </c>
      <c r="B76" s="164"/>
      <c r="C76" s="157"/>
      <c r="D76" s="65" t="s">
        <v>22</v>
      </c>
      <c r="E76" s="41">
        <f t="shared" si="210"/>
        <v>0</v>
      </c>
      <c r="F76" s="41">
        <f t="shared" si="211"/>
        <v>0</v>
      </c>
      <c r="G76" s="41">
        <f t="shared" si="212"/>
        <v>0</v>
      </c>
      <c r="H76" s="41">
        <f t="shared" si="213"/>
        <v>0</v>
      </c>
      <c r="I76" s="41">
        <f>SUM(I77:I82)</f>
        <v>0</v>
      </c>
      <c r="J76" s="41">
        <f>SUM(J77:J82)</f>
        <v>0</v>
      </c>
      <c r="K76" s="41">
        <f t="shared" si="214"/>
        <v>0</v>
      </c>
      <c r="L76" s="41">
        <f t="shared" si="215"/>
        <v>0</v>
      </c>
      <c r="M76" s="41">
        <f>SUM(M77:M82)</f>
        <v>0</v>
      </c>
      <c r="N76" s="41">
        <f>SUM(N77:N82)</f>
        <v>0</v>
      </c>
      <c r="O76" s="41">
        <f t="shared" si="216"/>
        <v>0</v>
      </c>
      <c r="P76" s="41">
        <f t="shared" si="217"/>
        <v>0</v>
      </c>
      <c r="Q76" s="41">
        <f>SUM(Q77:Q82)</f>
        <v>0</v>
      </c>
      <c r="R76" s="41">
        <f>SUM(R77:R82)</f>
        <v>0</v>
      </c>
      <c r="S76" s="41">
        <f t="shared" si="218"/>
        <v>0</v>
      </c>
      <c r="T76" s="41">
        <f t="shared" si="219"/>
        <v>0</v>
      </c>
      <c r="U76" s="41">
        <f t="shared" si="220"/>
        <v>0</v>
      </c>
      <c r="V76" s="41">
        <f t="shared" si="221"/>
        <v>0</v>
      </c>
      <c r="W76" s="41">
        <f t="shared" si="222"/>
        <v>0</v>
      </c>
      <c r="X76" s="41">
        <f t="shared" si="223"/>
        <v>0</v>
      </c>
      <c r="Y76" s="41">
        <f>SUM(Y77:Y82)</f>
        <v>0</v>
      </c>
      <c r="Z76" s="41">
        <f>SUM(Z77:Z82)</f>
        <v>0</v>
      </c>
      <c r="AA76" s="41">
        <f t="shared" si="250"/>
        <v>0</v>
      </c>
      <c r="AB76" s="41">
        <f t="shared" si="251"/>
        <v>0</v>
      </c>
      <c r="AC76" s="41">
        <f>SUM(AC77:AC82)</f>
        <v>0</v>
      </c>
      <c r="AD76" s="41">
        <f>SUM(AD77:AD82)</f>
        <v>0</v>
      </c>
      <c r="AE76" s="41">
        <f t="shared" si="252"/>
        <v>0</v>
      </c>
      <c r="AF76" s="41">
        <f t="shared" si="253"/>
        <v>0</v>
      </c>
      <c r="AG76" s="41">
        <f>SUM(AG77:AG82)</f>
        <v>0</v>
      </c>
      <c r="AH76" s="41">
        <f>SUM(AH77:AH82)</f>
        <v>0</v>
      </c>
      <c r="AI76" s="41">
        <f t="shared" si="224"/>
        <v>0</v>
      </c>
      <c r="AJ76" s="41">
        <f t="shared" si="225"/>
        <v>0</v>
      </c>
      <c r="AK76" s="41">
        <f t="shared" si="226"/>
        <v>0</v>
      </c>
      <c r="AL76" s="41">
        <f t="shared" si="227"/>
        <v>0</v>
      </c>
      <c r="AM76" s="41">
        <f t="shared" si="228"/>
        <v>0</v>
      </c>
      <c r="AN76" s="41">
        <f t="shared" si="229"/>
        <v>0</v>
      </c>
      <c r="AO76" s="41">
        <f>SUM(AO77:AO82)</f>
        <v>0</v>
      </c>
      <c r="AP76" s="41">
        <f>SUM(AP77:AP82)</f>
        <v>0</v>
      </c>
      <c r="AQ76" s="41">
        <f t="shared" si="230"/>
        <v>0</v>
      </c>
      <c r="AR76" s="41">
        <f t="shared" si="231"/>
        <v>0</v>
      </c>
      <c r="AS76" s="41">
        <f>SUM(AS77:AS82)</f>
        <v>0</v>
      </c>
      <c r="AT76" s="41">
        <f>SUM(AT77:AT82)</f>
        <v>0</v>
      </c>
      <c r="AU76" s="41">
        <f t="shared" si="232"/>
        <v>0</v>
      </c>
      <c r="AV76" s="41">
        <f t="shared" si="233"/>
        <v>0</v>
      </c>
      <c r="AW76" s="41">
        <f>SUM(AW77:AW82)</f>
        <v>0</v>
      </c>
      <c r="AX76" s="41">
        <f>SUM(AX77:AX82)</f>
        <v>0</v>
      </c>
      <c r="AY76" s="41">
        <f t="shared" si="234"/>
        <v>0</v>
      </c>
      <c r="AZ76" s="41">
        <f t="shared" si="235"/>
        <v>0</v>
      </c>
      <c r="BA76" s="41">
        <f t="shared" si="236"/>
        <v>0</v>
      </c>
      <c r="BB76" s="41">
        <f t="shared" si="237"/>
        <v>0</v>
      </c>
      <c r="BC76" s="41">
        <f t="shared" si="238"/>
        <v>0</v>
      </c>
      <c r="BD76" s="41">
        <f t="shared" si="239"/>
        <v>0</v>
      </c>
      <c r="BE76" s="41">
        <f>SUM(BE77:BE82)</f>
        <v>0</v>
      </c>
      <c r="BF76" s="41">
        <f>SUM(BF77:BF82)</f>
        <v>0</v>
      </c>
      <c r="BG76" s="41">
        <f t="shared" si="240"/>
        <v>0</v>
      </c>
      <c r="BH76" s="41">
        <f t="shared" si="241"/>
        <v>0</v>
      </c>
      <c r="BI76" s="41">
        <f>SUM(BI77:BI82)</f>
        <v>0</v>
      </c>
      <c r="BJ76" s="41">
        <f>SUM(BJ77:BJ82)</f>
        <v>0</v>
      </c>
      <c r="BK76" s="41">
        <f t="shared" si="242"/>
        <v>0</v>
      </c>
      <c r="BL76" s="41">
        <f t="shared" si="243"/>
        <v>0</v>
      </c>
      <c r="BM76" s="41">
        <f>SUM(BM77:BM82)</f>
        <v>0</v>
      </c>
      <c r="BN76" s="41">
        <f>SUM(BN77:BN82)</f>
        <v>0</v>
      </c>
      <c r="BO76" s="41">
        <f t="shared" si="244"/>
        <v>0</v>
      </c>
      <c r="BP76" s="41">
        <f t="shared" si="245"/>
        <v>0</v>
      </c>
      <c r="BQ76" s="133"/>
      <c r="BR76" s="162"/>
    </row>
    <row r="77" spans="1:70" ht="23.25" customHeight="1" hidden="1">
      <c r="A77" s="185"/>
      <c r="B77" s="165"/>
      <c r="C77" s="158"/>
      <c r="D77" s="65" t="s">
        <v>23</v>
      </c>
      <c r="E77" s="18">
        <f t="shared" si="210"/>
        <v>0</v>
      </c>
      <c r="F77" s="18">
        <f t="shared" si="211"/>
        <v>0</v>
      </c>
      <c r="G77" s="18">
        <f t="shared" si="212"/>
        <v>0</v>
      </c>
      <c r="H77" s="18">
        <f t="shared" si="213"/>
        <v>0</v>
      </c>
      <c r="I77" s="18"/>
      <c r="J77" s="18"/>
      <c r="K77" s="18">
        <f t="shared" si="214"/>
        <v>0</v>
      </c>
      <c r="L77" s="18">
        <f t="shared" si="215"/>
        <v>0</v>
      </c>
      <c r="M77" s="18"/>
      <c r="N77" s="18"/>
      <c r="O77" s="18">
        <f t="shared" si="216"/>
        <v>0</v>
      </c>
      <c r="P77" s="18">
        <f t="shared" si="217"/>
        <v>0</v>
      </c>
      <c r="Q77" s="18"/>
      <c r="R77" s="18"/>
      <c r="S77" s="18">
        <f t="shared" si="218"/>
        <v>0</v>
      </c>
      <c r="T77" s="18">
        <f t="shared" si="219"/>
        <v>0</v>
      </c>
      <c r="U77" s="18">
        <f t="shared" si="220"/>
        <v>0</v>
      </c>
      <c r="V77" s="18">
        <f t="shared" si="221"/>
        <v>0</v>
      </c>
      <c r="W77" s="18">
        <f t="shared" si="222"/>
        <v>0</v>
      </c>
      <c r="X77" s="18">
        <f t="shared" si="223"/>
        <v>0</v>
      </c>
      <c r="Y77" s="18"/>
      <c r="Z77" s="18"/>
      <c r="AA77" s="18">
        <f t="shared" si="250"/>
        <v>0</v>
      </c>
      <c r="AB77" s="18">
        <f t="shared" si="251"/>
        <v>0</v>
      </c>
      <c r="AC77" s="18"/>
      <c r="AD77" s="18"/>
      <c r="AE77" s="18">
        <f t="shared" si="252"/>
        <v>0</v>
      </c>
      <c r="AF77" s="18">
        <f t="shared" si="253"/>
        <v>0</v>
      </c>
      <c r="AG77" s="18"/>
      <c r="AH77" s="18"/>
      <c r="AI77" s="18">
        <f t="shared" si="224"/>
        <v>0</v>
      </c>
      <c r="AJ77" s="18">
        <f t="shared" si="225"/>
        <v>0</v>
      </c>
      <c r="AK77" s="18">
        <f t="shared" si="226"/>
        <v>0</v>
      </c>
      <c r="AL77" s="18">
        <f t="shared" si="227"/>
        <v>0</v>
      </c>
      <c r="AM77" s="18">
        <f t="shared" si="228"/>
        <v>0</v>
      </c>
      <c r="AN77" s="18">
        <f t="shared" si="229"/>
        <v>0</v>
      </c>
      <c r="AO77" s="18"/>
      <c r="AP77" s="18"/>
      <c r="AQ77" s="18">
        <f t="shared" si="230"/>
        <v>0</v>
      </c>
      <c r="AR77" s="18">
        <f t="shared" si="231"/>
        <v>0</v>
      </c>
      <c r="AS77" s="18"/>
      <c r="AT77" s="18"/>
      <c r="AU77" s="18">
        <f t="shared" si="232"/>
        <v>0</v>
      </c>
      <c r="AV77" s="18">
        <f t="shared" si="233"/>
        <v>0</v>
      </c>
      <c r="AW77" s="18"/>
      <c r="AX77" s="18"/>
      <c r="AY77" s="18">
        <f t="shared" si="234"/>
        <v>0</v>
      </c>
      <c r="AZ77" s="18">
        <f t="shared" si="235"/>
        <v>0</v>
      </c>
      <c r="BA77" s="18">
        <f t="shared" si="236"/>
        <v>0</v>
      </c>
      <c r="BB77" s="18">
        <f t="shared" si="237"/>
        <v>0</v>
      </c>
      <c r="BC77" s="18">
        <f t="shared" si="238"/>
        <v>0</v>
      </c>
      <c r="BD77" s="18">
        <f t="shared" si="239"/>
        <v>0</v>
      </c>
      <c r="BE77" s="18"/>
      <c r="BF77" s="18"/>
      <c r="BG77" s="18">
        <f t="shared" si="240"/>
        <v>0</v>
      </c>
      <c r="BH77" s="18">
        <f t="shared" si="241"/>
        <v>0</v>
      </c>
      <c r="BI77" s="18"/>
      <c r="BJ77" s="18"/>
      <c r="BK77" s="18">
        <f t="shared" si="242"/>
        <v>0</v>
      </c>
      <c r="BL77" s="18">
        <f t="shared" si="243"/>
        <v>0</v>
      </c>
      <c r="BM77" s="18"/>
      <c r="BN77" s="18"/>
      <c r="BO77" s="18">
        <f t="shared" si="244"/>
        <v>0</v>
      </c>
      <c r="BP77" s="18">
        <f t="shared" si="245"/>
        <v>0</v>
      </c>
      <c r="BQ77" s="134"/>
      <c r="BR77" s="162"/>
    </row>
    <row r="78" spans="1:70" ht="23.25" customHeight="1" hidden="1">
      <c r="A78" s="185"/>
      <c r="B78" s="165"/>
      <c r="C78" s="158"/>
      <c r="D78" s="63" t="s">
        <v>52</v>
      </c>
      <c r="E78" s="18">
        <f t="shared" si="210"/>
        <v>0</v>
      </c>
      <c r="F78" s="18">
        <f t="shared" si="211"/>
        <v>0</v>
      </c>
      <c r="G78" s="18">
        <f t="shared" si="212"/>
        <v>0</v>
      </c>
      <c r="H78" s="18">
        <f t="shared" si="213"/>
        <v>0</v>
      </c>
      <c r="I78" s="18"/>
      <c r="J78" s="18"/>
      <c r="K78" s="18">
        <f t="shared" si="214"/>
        <v>0</v>
      </c>
      <c r="L78" s="18">
        <f t="shared" si="215"/>
        <v>0</v>
      </c>
      <c r="M78" s="18"/>
      <c r="N78" s="18"/>
      <c r="O78" s="18">
        <f t="shared" si="216"/>
        <v>0</v>
      </c>
      <c r="P78" s="18">
        <f t="shared" si="217"/>
        <v>0</v>
      </c>
      <c r="Q78" s="18"/>
      <c r="R78" s="18"/>
      <c r="S78" s="18">
        <f t="shared" si="218"/>
        <v>0</v>
      </c>
      <c r="T78" s="18">
        <f t="shared" si="219"/>
        <v>0</v>
      </c>
      <c r="U78" s="18">
        <f t="shared" si="220"/>
        <v>0</v>
      </c>
      <c r="V78" s="18">
        <f t="shared" si="221"/>
        <v>0</v>
      </c>
      <c r="W78" s="18">
        <f t="shared" si="222"/>
        <v>0</v>
      </c>
      <c r="X78" s="18">
        <f t="shared" si="223"/>
        <v>0</v>
      </c>
      <c r="Y78" s="18"/>
      <c r="Z78" s="18"/>
      <c r="AA78" s="18">
        <f t="shared" si="250"/>
        <v>0</v>
      </c>
      <c r="AB78" s="18">
        <f t="shared" si="251"/>
        <v>0</v>
      </c>
      <c r="AC78" s="18"/>
      <c r="AD78" s="18"/>
      <c r="AE78" s="18">
        <f t="shared" si="252"/>
        <v>0</v>
      </c>
      <c r="AF78" s="18">
        <f t="shared" si="253"/>
        <v>0</v>
      </c>
      <c r="AG78" s="18"/>
      <c r="AH78" s="18"/>
      <c r="AI78" s="18">
        <f t="shared" si="224"/>
        <v>0</v>
      </c>
      <c r="AJ78" s="18">
        <f t="shared" si="225"/>
        <v>0</v>
      </c>
      <c r="AK78" s="18">
        <f t="shared" si="226"/>
        <v>0</v>
      </c>
      <c r="AL78" s="18">
        <f t="shared" si="227"/>
        <v>0</v>
      </c>
      <c r="AM78" s="18">
        <f t="shared" si="228"/>
        <v>0</v>
      </c>
      <c r="AN78" s="18">
        <f t="shared" si="229"/>
        <v>0</v>
      </c>
      <c r="AO78" s="18"/>
      <c r="AP78" s="18"/>
      <c r="AQ78" s="18">
        <f t="shared" si="230"/>
        <v>0</v>
      </c>
      <c r="AR78" s="18">
        <f t="shared" si="231"/>
        <v>0</v>
      </c>
      <c r="AS78" s="18"/>
      <c r="AT78" s="18"/>
      <c r="AU78" s="18">
        <f t="shared" si="232"/>
        <v>0</v>
      </c>
      <c r="AV78" s="18">
        <f t="shared" si="233"/>
        <v>0</v>
      </c>
      <c r="AW78" s="18"/>
      <c r="AX78" s="18"/>
      <c r="AY78" s="18">
        <f t="shared" si="234"/>
        <v>0</v>
      </c>
      <c r="AZ78" s="18">
        <f t="shared" si="235"/>
        <v>0</v>
      </c>
      <c r="BA78" s="18">
        <f t="shared" si="236"/>
        <v>0</v>
      </c>
      <c r="BB78" s="18">
        <f t="shared" si="237"/>
        <v>0</v>
      </c>
      <c r="BC78" s="18">
        <f t="shared" si="238"/>
        <v>0</v>
      </c>
      <c r="BD78" s="18">
        <f t="shared" si="239"/>
        <v>0</v>
      </c>
      <c r="BE78" s="18"/>
      <c r="BF78" s="18"/>
      <c r="BG78" s="18">
        <f t="shared" si="240"/>
        <v>0</v>
      </c>
      <c r="BH78" s="18">
        <f t="shared" si="241"/>
        <v>0</v>
      </c>
      <c r="BI78" s="18"/>
      <c r="BJ78" s="18"/>
      <c r="BK78" s="18">
        <f t="shared" si="242"/>
        <v>0</v>
      </c>
      <c r="BL78" s="18">
        <f t="shared" si="243"/>
        <v>0</v>
      </c>
      <c r="BM78" s="18"/>
      <c r="BN78" s="18"/>
      <c r="BO78" s="18">
        <f t="shared" si="244"/>
        <v>0</v>
      </c>
      <c r="BP78" s="18">
        <f t="shared" si="245"/>
        <v>0</v>
      </c>
      <c r="BQ78" s="134"/>
      <c r="BR78" s="162"/>
    </row>
    <row r="79" spans="1:70" ht="32.25" customHeight="1" hidden="1">
      <c r="A79" s="185"/>
      <c r="B79" s="165"/>
      <c r="C79" s="158"/>
      <c r="D79" s="63" t="s">
        <v>28</v>
      </c>
      <c r="E79" s="18">
        <f t="shared" si="210"/>
        <v>0</v>
      </c>
      <c r="F79" s="18">
        <f t="shared" si="211"/>
        <v>0</v>
      </c>
      <c r="G79" s="18">
        <f t="shared" si="212"/>
        <v>0</v>
      </c>
      <c r="H79" s="18">
        <f t="shared" si="213"/>
        <v>0</v>
      </c>
      <c r="I79" s="18"/>
      <c r="J79" s="18"/>
      <c r="K79" s="18">
        <f t="shared" si="214"/>
        <v>0</v>
      </c>
      <c r="L79" s="18">
        <f t="shared" si="215"/>
        <v>0</v>
      </c>
      <c r="M79" s="18"/>
      <c r="N79" s="18"/>
      <c r="O79" s="18">
        <f t="shared" si="216"/>
        <v>0</v>
      </c>
      <c r="P79" s="18">
        <f t="shared" si="217"/>
        <v>0</v>
      </c>
      <c r="Q79" s="18"/>
      <c r="R79" s="18"/>
      <c r="S79" s="18">
        <f t="shared" si="218"/>
        <v>0</v>
      </c>
      <c r="T79" s="18">
        <f t="shared" si="219"/>
        <v>0</v>
      </c>
      <c r="U79" s="18">
        <f t="shared" si="220"/>
        <v>0</v>
      </c>
      <c r="V79" s="18">
        <f t="shared" si="221"/>
        <v>0</v>
      </c>
      <c r="W79" s="18">
        <f t="shared" si="222"/>
        <v>0</v>
      </c>
      <c r="X79" s="18">
        <f t="shared" si="223"/>
        <v>0</v>
      </c>
      <c r="Y79" s="18"/>
      <c r="Z79" s="18"/>
      <c r="AA79" s="18"/>
      <c r="AB79" s="18"/>
      <c r="AC79" s="18"/>
      <c r="AD79" s="18"/>
      <c r="AE79" s="18"/>
      <c r="AF79" s="18"/>
      <c r="AG79" s="18"/>
      <c r="AH79" s="18"/>
      <c r="AI79" s="18">
        <f t="shared" si="224"/>
        <v>0</v>
      </c>
      <c r="AJ79" s="18">
        <f t="shared" si="225"/>
        <v>0</v>
      </c>
      <c r="AK79" s="18">
        <f t="shared" si="226"/>
        <v>0</v>
      </c>
      <c r="AL79" s="18">
        <f t="shared" si="227"/>
        <v>0</v>
      </c>
      <c r="AM79" s="18">
        <f t="shared" si="228"/>
        <v>0</v>
      </c>
      <c r="AN79" s="18">
        <f t="shared" si="229"/>
        <v>0</v>
      </c>
      <c r="AO79" s="18"/>
      <c r="AP79" s="18"/>
      <c r="AQ79" s="18">
        <f t="shared" si="230"/>
        <v>0</v>
      </c>
      <c r="AR79" s="18">
        <f t="shared" si="231"/>
        <v>0</v>
      </c>
      <c r="AS79" s="18"/>
      <c r="AT79" s="18"/>
      <c r="AU79" s="18">
        <f t="shared" si="232"/>
        <v>0</v>
      </c>
      <c r="AV79" s="18">
        <f t="shared" si="233"/>
        <v>0</v>
      </c>
      <c r="AW79" s="18"/>
      <c r="AX79" s="18"/>
      <c r="AY79" s="18">
        <f t="shared" si="234"/>
        <v>0</v>
      </c>
      <c r="AZ79" s="18">
        <f t="shared" si="235"/>
        <v>0</v>
      </c>
      <c r="BA79" s="18">
        <f t="shared" si="236"/>
        <v>0</v>
      </c>
      <c r="BB79" s="18">
        <f t="shared" si="237"/>
        <v>0</v>
      </c>
      <c r="BC79" s="18">
        <f t="shared" si="238"/>
        <v>0</v>
      </c>
      <c r="BD79" s="18">
        <f t="shared" si="239"/>
        <v>0</v>
      </c>
      <c r="BE79" s="18"/>
      <c r="BF79" s="18"/>
      <c r="BG79" s="18">
        <f t="shared" si="240"/>
        <v>0</v>
      </c>
      <c r="BH79" s="18">
        <f t="shared" si="241"/>
        <v>0</v>
      </c>
      <c r="BI79" s="18"/>
      <c r="BJ79" s="18"/>
      <c r="BK79" s="18">
        <f t="shared" si="242"/>
        <v>0</v>
      </c>
      <c r="BL79" s="18">
        <f t="shared" si="243"/>
        <v>0</v>
      </c>
      <c r="BM79" s="18"/>
      <c r="BN79" s="18"/>
      <c r="BO79" s="18">
        <f t="shared" si="244"/>
        <v>0</v>
      </c>
      <c r="BP79" s="18">
        <f t="shared" si="245"/>
        <v>0</v>
      </c>
      <c r="BQ79" s="134"/>
      <c r="BR79" s="162"/>
    </row>
    <row r="80" spans="1:70" ht="46.5" customHeight="1" hidden="1">
      <c r="A80" s="185"/>
      <c r="B80" s="165"/>
      <c r="C80" s="158"/>
      <c r="D80" s="65" t="s">
        <v>114</v>
      </c>
      <c r="E80" s="17">
        <f t="shared" si="210"/>
        <v>0</v>
      </c>
      <c r="F80" s="17">
        <f t="shared" si="211"/>
        <v>0</v>
      </c>
      <c r="G80" s="17">
        <f t="shared" si="212"/>
        <v>0</v>
      </c>
      <c r="H80" s="17">
        <f t="shared" si="213"/>
        <v>0</v>
      </c>
      <c r="I80" s="17"/>
      <c r="J80" s="17"/>
      <c r="K80" s="17">
        <f t="shared" si="214"/>
        <v>0</v>
      </c>
      <c r="L80" s="17">
        <f t="shared" si="215"/>
        <v>0</v>
      </c>
      <c r="M80" s="17"/>
      <c r="N80" s="17"/>
      <c r="O80" s="17">
        <f t="shared" si="216"/>
        <v>0</v>
      </c>
      <c r="P80" s="17">
        <f t="shared" si="217"/>
        <v>0</v>
      </c>
      <c r="Q80" s="17"/>
      <c r="R80" s="17"/>
      <c r="S80" s="17">
        <f t="shared" si="218"/>
        <v>0</v>
      </c>
      <c r="T80" s="17">
        <f t="shared" si="219"/>
        <v>0</v>
      </c>
      <c r="U80" s="17">
        <f t="shared" si="220"/>
        <v>0</v>
      </c>
      <c r="V80" s="17">
        <f t="shared" si="221"/>
        <v>0</v>
      </c>
      <c r="W80" s="17">
        <f t="shared" si="222"/>
        <v>0</v>
      </c>
      <c r="X80" s="17">
        <f t="shared" si="223"/>
        <v>0</v>
      </c>
      <c r="Y80" s="17"/>
      <c r="Z80" s="17"/>
      <c r="AA80" s="17">
        <f>IF(Y80=0,0,Z80*100/Y80)</f>
        <v>0</v>
      </c>
      <c r="AB80" s="17">
        <f>Z80-Y80</f>
        <v>0</v>
      </c>
      <c r="AC80" s="17"/>
      <c r="AD80" s="17"/>
      <c r="AE80" s="17">
        <f>IF(AC80=0,0,AD80*100/AC80)</f>
        <v>0</v>
      </c>
      <c r="AF80" s="17">
        <f>AD80-AC80</f>
        <v>0</v>
      </c>
      <c r="AG80" s="17"/>
      <c r="AH80" s="17"/>
      <c r="AI80" s="17">
        <f t="shared" si="224"/>
        <v>0</v>
      </c>
      <c r="AJ80" s="17">
        <f t="shared" si="225"/>
        <v>0</v>
      </c>
      <c r="AK80" s="17">
        <f t="shared" si="226"/>
        <v>0</v>
      </c>
      <c r="AL80" s="17">
        <f t="shared" si="227"/>
        <v>0</v>
      </c>
      <c r="AM80" s="17">
        <f t="shared" si="228"/>
        <v>0</v>
      </c>
      <c r="AN80" s="17">
        <f t="shared" si="229"/>
        <v>0</v>
      </c>
      <c r="AO80" s="17"/>
      <c r="AP80" s="17"/>
      <c r="AQ80" s="17">
        <f t="shared" si="230"/>
        <v>0</v>
      </c>
      <c r="AR80" s="17">
        <f t="shared" si="231"/>
        <v>0</v>
      </c>
      <c r="AS80" s="17"/>
      <c r="AT80" s="17"/>
      <c r="AU80" s="17">
        <f t="shared" si="232"/>
        <v>0</v>
      </c>
      <c r="AV80" s="17">
        <f t="shared" si="233"/>
        <v>0</v>
      </c>
      <c r="AW80" s="17"/>
      <c r="AX80" s="17"/>
      <c r="AY80" s="17">
        <f t="shared" si="234"/>
        <v>0</v>
      </c>
      <c r="AZ80" s="17">
        <f t="shared" si="235"/>
        <v>0</v>
      </c>
      <c r="BA80" s="17">
        <f t="shared" si="236"/>
        <v>0</v>
      </c>
      <c r="BB80" s="17">
        <f t="shared" si="237"/>
        <v>0</v>
      </c>
      <c r="BC80" s="17">
        <f t="shared" si="238"/>
        <v>0</v>
      </c>
      <c r="BD80" s="17">
        <f t="shared" si="239"/>
        <v>0</v>
      </c>
      <c r="BE80" s="17"/>
      <c r="BF80" s="17"/>
      <c r="BG80" s="17">
        <f t="shared" si="240"/>
        <v>0</v>
      </c>
      <c r="BH80" s="17">
        <f t="shared" si="241"/>
        <v>0</v>
      </c>
      <c r="BI80" s="17"/>
      <c r="BJ80" s="17"/>
      <c r="BK80" s="17">
        <f t="shared" si="242"/>
        <v>0</v>
      </c>
      <c r="BL80" s="17">
        <f t="shared" si="243"/>
        <v>0</v>
      </c>
      <c r="BM80" s="17"/>
      <c r="BN80" s="17"/>
      <c r="BO80" s="17">
        <f t="shared" si="244"/>
        <v>0</v>
      </c>
      <c r="BP80" s="17">
        <f t="shared" si="245"/>
        <v>0</v>
      </c>
      <c r="BQ80" s="134"/>
      <c r="BR80" s="162"/>
    </row>
    <row r="81" spans="1:70" ht="23.25" customHeight="1" hidden="1">
      <c r="A81" s="185"/>
      <c r="B81" s="165"/>
      <c r="C81" s="158"/>
      <c r="D81" s="66" t="s">
        <v>29</v>
      </c>
      <c r="E81" s="18">
        <f t="shared" si="210"/>
        <v>0</v>
      </c>
      <c r="F81" s="18">
        <f t="shared" si="211"/>
        <v>0</v>
      </c>
      <c r="G81" s="18">
        <f t="shared" si="212"/>
        <v>0</v>
      </c>
      <c r="H81" s="18">
        <f t="shared" si="213"/>
        <v>0</v>
      </c>
      <c r="I81" s="18"/>
      <c r="J81" s="18"/>
      <c r="K81" s="18">
        <f t="shared" si="214"/>
        <v>0</v>
      </c>
      <c r="L81" s="18">
        <f t="shared" si="215"/>
        <v>0</v>
      </c>
      <c r="M81" s="18"/>
      <c r="N81" s="18"/>
      <c r="O81" s="18">
        <f t="shared" si="216"/>
        <v>0</v>
      </c>
      <c r="P81" s="18">
        <f t="shared" si="217"/>
        <v>0</v>
      </c>
      <c r="Q81" s="18"/>
      <c r="R81" s="18"/>
      <c r="S81" s="18">
        <f t="shared" si="218"/>
        <v>0</v>
      </c>
      <c r="T81" s="18">
        <f t="shared" si="219"/>
        <v>0</v>
      </c>
      <c r="U81" s="18">
        <f t="shared" si="220"/>
        <v>0</v>
      </c>
      <c r="V81" s="18">
        <f t="shared" si="221"/>
        <v>0</v>
      </c>
      <c r="W81" s="18">
        <f t="shared" si="222"/>
        <v>0</v>
      </c>
      <c r="X81" s="18">
        <f t="shared" si="223"/>
        <v>0</v>
      </c>
      <c r="Y81" s="18"/>
      <c r="Z81" s="18"/>
      <c r="AA81" s="18">
        <f>IF(Y81=0,0,Z81*100/Y81)</f>
        <v>0</v>
      </c>
      <c r="AB81" s="18">
        <f>Z81-Y81</f>
        <v>0</v>
      </c>
      <c r="AC81" s="18"/>
      <c r="AD81" s="18"/>
      <c r="AE81" s="18">
        <f>IF(AC81=0,0,AD81*100/AC81)</f>
        <v>0</v>
      </c>
      <c r="AF81" s="18">
        <f>AD81-AC81</f>
        <v>0</v>
      </c>
      <c r="AG81" s="18"/>
      <c r="AH81" s="18"/>
      <c r="AI81" s="18">
        <f t="shared" si="224"/>
        <v>0</v>
      </c>
      <c r="AJ81" s="18">
        <f t="shared" si="225"/>
        <v>0</v>
      </c>
      <c r="AK81" s="18">
        <f t="shared" si="226"/>
        <v>0</v>
      </c>
      <c r="AL81" s="18">
        <f t="shared" si="227"/>
        <v>0</v>
      </c>
      <c r="AM81" s="18">
        <f t="shared" si="228"/>
        <v>0</v>
      </c>
      <c r="AN81" s="18">
        <f t="shared" si="229"/>
        <v>0</v>
      </c>
      <c r="AO81" s="18"/>
      <c r="AP81" s="18"/>
      <c r="AQ81" s="18">
        <f t="shared" si="230"/>
        <v>0</v>
      </c>
      <c r="AR81" s="18">
        <f t="shared" si="231"/>
        <v>0</v>
      </c>
      <c r="AS81" s="18"/>
      <c r="AT81" s="18"/>
      <c r="AU81" s="18">
        <f t="shared" si="232"/>
        <v>0</v>
      </c>
      <c r="AV81" s="18">
        <f t="shared" si="233"/>
        <v>0</v>
      </c>
      <c r="AW81" s="18"/>
      <c r="AX81" s="18"/>
      <c r="AY81" s="18">
        <f t="shared" si="234"/>
        <v>0</v>
      </c>
      <c r="AZ81" s="18">
        <f t="shared" si="235"/>
        <v>0</v>
      </c>
      <c r="BA81" s="18">
        <f t="shared" si="236"/>
        <v>0</v>
      </c>
      <c r="BB81" s="18">
        <f t="shared" si="237"/>
        <v>0</v>
      </c>
      <c r="BC81" s="18">
        <f t="shared" si="238"/>
        <v>0</v>
      </c>
      <c r="BD81" s="18">
        <f t="shared" si="239"/>
        <v>0</v>
      </c>
      <c r="BE81" s="18"/>
      <c r="BF81" s="18"/>
      <c r="BG81" s="18">
        <f t="shared" si="240"/>
        <v>0</v>
      </c>
      <c r="BH81" s="18">
        <f t="shared" si="241"/>
        <v>0</v>
      </c>
      <c r="BI81" s="18"/>
      <c r="BJ81" s="18"/>
      <c r="BK81" s="18">
        <f t="shared" si="242"/>
        <v>0</v>
      </c>
      <c r="BL81" s="18">
        <f t="shared" si="243"/>
        <v>0</v>
      </c>
      <c r="BM81" s="18"/>
      <c r="BN81" s="18"/>
      <c r="BO81" s="18">
        <f t="shared" si="244"/>
        <v>0</v>
      </c>
      <c r="BP81" s="18">
        <f t="shared" si="245"/>
        <v>0</v>
      </c>
      <c r="BQ81" s="134"/>
      <c r="BR81" s="162"/>
    </row>
    <row r="82" spans="1:70" ht="23.25" customHeight="1" hidden="1">
      <c r="A82" s="185"/>
      <c r="B82" s="165"/>
      <c r="C82" s="159"/>
      <c r="D82" s="67" t="s">
        <v>24</v>
      </c>
      <c r="E82" s="18">
        <f t="shared" si="210"/>
        <v>0</v>
      </c>
      <c r="F82" s="18">
        <f t="shared" si="211"/>
        <v>0</v>
      </c>
      <c r="G82" s="18">
        <f t="shared" si="212"/>
        <v>0</v>
      </c>
      <c r="H82" s="18">
        <f t="shared" si="213"/>
        <v>0</v>
      </c>
      <c r="I82" s="18"/>
      <c r="J82" s="18"/>
      <c r="K82" s="18">
        <f t="shared" si="214"/>
        <v>0</v>
      </c>
      <c r="L82" s="18">
        <f t="shared" si="215"/>
        <v>0</v>
      </c>
      <c r="M82" s="18"/>
      <c r="N82" s="18"/>
      <c r="O82" s="18">
        <f t="shared" si="216"/>
        <v>0</v>
      </c>
      <c r="P82" s="18">
        <f t="shared" si="217"/>
        <v>0</v>
      </c>
      <c r="Q82" s="18"/>
      <c r="R82" s="18"/>
      <c r="S82" s="18">
        <f t="shared" si="218"/>
        <v>0</v>
      </c>
      <c r="T82" s="18">
        <f t="shared" si="219"/>
        <v>0</v>
      </c>
      <c r="U82" s="18">
        <f t="shared" si="220"/>
        <v>0</v>
      </c>
      <c r="V82" s="18">
        <f t="shared" si="221"/>
        <v>0</v>
      </c>
      <c r="W82" s="18">
        <f t="shared" si="222"/>
        <v>0</v>
      </c>
      <c r="X82" s="18">
        <f t="shared" si="223"/>
        <v>0</v>
      </c>
      <c r="Y82" s="18"/>
      <c r="Z82" s="18"/>
      <c r="AA82" s="18">
        <f>IF(Y82=0,0,Z82*100/Y82)</f>
        <v>0</v>
      </c>
      <c r="AB82" s="18">
        <f>Z82-Y82</f>
        <v>0</v>
      </c>
      <c r="AC82" s="18"/>
      <c r="AD82" s="18"/>
      <c r="AE82" s="18">
        <f>IF(AC82=0,0,AD82*100/AC82)</f>
        <v>0</v>
      </c>
      <c r="AF82" s="18">
        <f>AD82-AC82</f>
        <v>0</v>
      </c>
      <c r="AG82" s="18"/>
      <c r="AH82" s="18"/>
      <c r="AI82" s="18">
        <f t="shared" si="224"/>
        <v>0</v>
      </c>
      <c r="AJ82" s="18">
        <f t="shared" si="225"/>
        <v>0</v>
      </c>
      <c r="AK82" s="18">
        <f t="shared" si="226"/>
        <v>0</v>
      </c>
      <c r="AL82" s="18">
        <f t="shared" si="227"/>
        <v>0</v>
      </c>
      <c r="AM82" s="18">
        <f t="shared" si="228"/>
        <v>0</v>
      </c>
      <c r="AN82" s="18">
        <f t="shared" si="229"/>
        <v>0</v>
      </c>
      <c r="AO82" s="18"/>
      <c r="AP82" s="18"/>
      <c r="AQ82" s="18">
        <f t="shared" si="230"/>
        <v>0</v>
      </c>
      <c r="AR82" s="18">
        <f t="shared" si="231"/>
        <v>0</v>
      </c>
      <c r="AS82" s="18"/>
      <c r="AT82" s="18"/>
      <c r="AU82" s="18">
        <f t="shared" si="232"/>
        <v>0</v>
      </c>
      <c r="AV82" s="18">
        <f t="shared" si="233"/>
        <v>0</v>
      </c>
      <c r="AW82" s="18"/>
      <c r="AX82" s="18"/>
      <c r="AY82" s="18">
        <f t="shared" si="234"/>
        <v>0</v>
      </c>
      <c r="AZ82" s="18">
        <f t="shared" si="235"/>
        <v>0</v>
      </c>
      <c r="BA82" s="18">
        <f t="shared" si="236"/>
        <v>0</v>
      </c>
      <c r="BB82" s="18">
        <f t="shared" si="237"/>
        <v>0</v>
      </c>
      <c r="BC82" s="18">
        <f t="shared" si="238"/>
        <v>0</v>
      </c>
      <c r="BD82" s="18">
        <f t="shared" si="239"/>
        <v>0</v>
      </c>
      <c r="BE82" s="18"/>
      <c r="BF82" s="18"/>
      <c r="BG82" s="18">
        <f t="shared" si="240"/>
        <v>0</v>
      </c>
      <c r="BH82" s="18">
        <f t="shared" si="241"/>
        <v>0</v>
      </c>
      <c r="BI82" s="18"/>
      <c r="BJ82" s="18"/>
      <c r="BK82" s="18">
        <f t="shared" si="242"/>
        <v>0</v>
      </c>
      <c r="BL82" s="18">
        <f t="shared" si="243"/>
        <v>0</v>
      </c>
      <c r="BM82" s="18"/>
      <c r="BN82" s="18"/>
      <c r="BO82" s="18">
        <f t="shared" si="244"/>
        <v>0</v>
      </c>
      <c r="BP82" s="18">
        <f t="shared" si="245"/>
        <v>0</v>
      </c>
      <c r="BQ82" s="135"/>
      <c r="BR82" s="162"/>
    </row>
    <row r="83" spans="1:70" ht="23.25" customHeight="1">
      <c r="A83" s="145" t="s">
        <v>161</v>
      </c>
      <c r="B83" s="146"/>
      <c r="C83" s="157" t="s">
        <v>58</v>
      </c>
      <c r="D83" s="65" t="s">
        <v>22</v>
      </c>
      <c r="E83" s="41">
        <f t="shared" si="132"/>
        <v>37218.56822</v>
      </c>
      <c r="F83" s="41">
        <f t="shared" si="133"/>
        <v>35528.2716</v>
      </c>
      <c r="G83" s="41">
        <f aca="true" t="shared" si="254" ref="G83:G89">IF(E83=0,0,F83*100/E83)</f>
        <v>95.45845877249063</v>
      </c>
      <c r="H83" s="41">
        <f aca="true" t="shared" si="255" ref="H83:H89">F83-E83</f>
        <v>-1690.296620000001</v>
      </c>
      <c r="I83" s="41">
        <f>SUM(I84:I89)</f>
        <v>0</v>
      </c>
      <c r="J83" s="41">
        <f>SUM(J84:J89)</f>
        <v>0</v>
      </c>
      <c r="K83" s="41">
        <f>IF(I83=0,0,J83*100/I83)</f>
        <v>0</v>
      </c>
      <c r="L83" s="41">
        <f>J83-I83</f>
        <v>0</v>
      </c>
      <c r="M83" s="41">
        <f>SUM(M84:M89)</f>
        <v>234.5</v>
      </c>
      <c r="N83" s="41">
        <f>SUM(N84:N89)</f>
        <v>234.49773</v>
      </c>
      <c r="O83" s="41">
        <f>IF(M83=0,0,N83*100/M83)</f>
        <v>99.99903198294243</v>
      </c>
      <c r="P83" s="41">
        <f>N83-M83</f>
        <v>-0.0022700000000099863</v>
      </c>
      <c r="Q83" s="41">
        <f>SUM(Q84:Q89)</f>
        <v>404.5</v>
      </c>
      <c r="R83" s="41">
        <f>SUM(R84:R89)</f>
        <v>0</v>
      </c>
      <c r="S83" s="41">
        <f>IF(Q83=0,0,R83*100/Q83)</f>
        <v>0</v>
      </c>
      <c r="T83" s="41">
        <f>R83-Q83</f>
        <v>-404.5</v>
      </c>
      <c r="U83" s="41">
        <f>I83+M83+Q83</f>
        <v>639</v>
      </c>
      <c r="V83" s="41">
        <f>J83+N83+R83</f>
        <v>234.49773</v>
      </c>
      <c r="W83" s="41">
        <f>IF(U83=0,0,V83*100/U83)</f>
        <v>36.6976103286385</v>
      </c>
      <c r="X83" s="41">
        <f>V83-U83</f>
        <v>-404.50227</v>
      </c>
      <c r="Y83" s="41">
        <f>SUM(Y84:Y89)</f>
        <v>114.946</v>
      </c>
      <c r="Z83" s="41">
        <f>SUM(Z84:Z89)</f>
        <v>0</v>
      </c>
      <c r="AA83" s="41">
        <f>IF(Y83=0,0,Z83*100/Y83)</f>
        <v>0</v>
      </c>
      <c r="AB83" s="41">
        <f>Z83-Y83</f>
        <v>-114.946</v>
      </c>
      <c r="AC83" s="41">
        <f>SUM(AC84:AC89)</f>
        <v>110.503</v>
      </c>
      <c r="AD83" s="41">
        <f>SUM(AD84:AD89)</f>
        <v>0</v>
      </c>
      <c r="AE83" s="41">
        <f>IF(AC83=0,0,AD83*100/AC83)</f>
        <v>0</v>
      </c>
      <c r="AF83" s="41">
        <f>AD83-AC83</f>
        <v>-110.503</v>
      </c>
      <c r="AG83" s="41">
        <f>SUM(AG84:AG89)</f>
        <v>8701.266950000001</v>
      </c>
      <c r="AH83" s="41">
        <f>SUM(AH84:AH89)</f>
        <v>9327.50358</v>
      </c>
      <c r="AI83" s="41">
        <f>IF(AG83=0,0,AH83*100/AG83)</f>
        <v>107.19707409965164</v>
      </c>
      <c r="AJ83" s="41">
        <f>AH83-AG83</f>
        <v>626.2366299999994</v>
      </c>
      <c r="AK83" s="41">
        <f>U83+Y83+AC83+AG83</f>
        <v>9565.715950000002</v>
      </c>
      <c r="AL83" s="41">
        <f>V83+Z83+AD83+AH83</f>
        <v>9562.00131</v>
      </c>
      <c r="AM83" s="41">
        <f>IF(AK83=0,0,AL83*100/AK83)</f>
        <v>99.96116715132021</v>
      </c>
      <c r="AN83" s="41">
        <f>AL83-AK83</f>
        <v>-3.714640000001964</v>
      </c>
      <c r="AO83" s="41">
        <f>SUM(AO84:AO89)</f>
        <v>14169.8463</v>
      </c>
      <c r="AP83" s="41">
        <f>SUM(AP84:AP89)</f>
        <v>13835.31568</v>
      </c>
      <c r="AQ83" s="41">
        <f>IF(AO83=0,0,AP83*100/AO83)</f>
        <v>97.63913727137606</v>
      </c>
      <c r="AR83" s="41">
        <f>AP83-AO83</f>
        <v>-334.53061999999954</v>
      </c>
      <c r="AS83" s="41">
        <f>SUM(AS84:AS89)</f>
        <v>3645.88675</v>
      </c>
      <c r="AT83" s="41">
        <f>SUM(AT84:AT89)</f>
        <v>3305.6218</v>
      </c>
      <c r="AU83" s="41">
        <f>IF(AS83=0,0,AT83*100/AS83)</f>
        <v>90.66715525379388</v>
      </c>
      <c r="AV83" s="41">
        <f>AT83-AS83</f>
        <v>-340.2649500000002</v>
      </c>
      <c r="AW83" s="41">
        <f>SUM(AW84:AW89)</f>
        <v>3823.0789999999997</v>
      </c>
      <c r="AX83" s="41">
        <f>SUM(AX84:AX89)</f>
        <v>3846.5366999999997</v>
      </c>
      <c r="AY83" s="41">
        <f>IF(AW83=0,0,AX83*100/AW83)</f>
        <v>100.61358135680692</v>
      </c>
      <c r="AZ83" s="41">
        <f>AX83-AW83</f>
        <v>23.45769999999993</v>
      </c>
      <c r="BA83" s="41">
        <f t="shared" si="160"/>
        <v>31204.528000000006</v>
      </c>
      <c r="BB83" s="41">
        <f t="shared" si="161"/>
        <v>30549.47549</v>
      </c>
      <c r="BC83" s="41">
        <f>IF(BA83=0,0,BB83*100/BA83)</f>
        <v>97.90077738076985</v>
      </c>
      <c r="BD83" s="41">
        <f>BB83-BA83</f>
        <v>-655.052510000005</v>
      </c>
      <c r="BE83" s="41">
        <f>SUM(BE84:BE89)</f>
        <v>3895.8505999999998</v>
      </c>
      <c r="BF83" s="41">
        <f>SUM(BF84:BF89)</f>
        <v>3945.08493</v>
      </c>
      <c r="BG83" s="41">
        <f>IF(BE83=0,0,BF83*100/BE83)</f>
        <v>101.26376329728868</v>
      </c>
      <c r="BH83" s="41">
        <f>BF83-BE83</f>
        <v>49.23433000000023</v>
      </c>
      <c r="BI83" s="41">
        <f>SUM(BI84:BI89)</f>
        <v>2003.24262</v>
      </c>
      <c r="BJ83" s="41">
        <f>SUM(BJ84:BJ89)</f>
        <v>237.4069</v>
      </c>
      <c r="BK83" s="41">
        <f>IF(BI83=0,0,BJ83*100/BI83)</f>
        <v>11.851130643376589</v>
      </c>
      <c r="BL83" s="41">
        <f>BJ83-BI83</f>
        <v>-1765.83572</v>
      </c>
      <c r="BM83" s="41">
        <f>SUM(BM84:BM89)</f>
        <v>114.947</v>
      </c>
      <c r="BN83" s="41">
        <f>SUM(BN84:BN89)</f>
        <v>796.30428</v>
      </c>
      <c r="BO83" s="41">
        <f>IF(BM83=0,0,BN83*100/BM83)</f>
        <v>692.7577753225399</v>
      </c>
      <c r="BP83" s="41">
        <f>BN83-BM83</f>
        <v>681.35728</v>
      </c>
      <c r="BQ83" s="167"/>
      <c r="BR83" s="167"/>
    </row>
    <row r="84" spans="1:70" ht="23.25" customHeight="1" hidden="1">
      <c r="A84" s="147"/>
      <c r="B84" s="148"/>
      <c r="C84" s="158"/>
      <c r="D84" s="65" t="s">
        <v>23</v>
      </c>
      <c r="E84" s="18">
        <f t="shared" si="132"/>
        <v>0</v>
      </c>
      <c r="F84" s="18">
        <f t="shared" si="133"/>
        <v>0</v>
      </c>
      <c r="G84" s="18">
        <f t="shared" si="254"/>
        <v>0</v>
      </c>
      <c r="H84" s="18">
        <f t="shared" si="255"/>
        <v>0</v>
      </c>
      <c r="I84" s="18">
        <f>I42+I49+I56+I63+I70+I77</f>
        <v>0</v>
      </c>
      <c r="J84" s="18">
        <f>J42+J49+J56+J63+J70+J77</f>
        <v>0</v>
      </c>
      <c r="K84" s="18">
        <f aca="true" t="shared" si="256" ref="K84:K89">IF(I84=0,0,J84*100/I84)</f>
        <v>0</v>
      </c>
      <c r="L84" s="18">
        <f aca="true" t="shared" si="257" ref="L84:L89">J84-I84</f>
        <v>0</v>
      </c>
      <c r="M84" s="18">
        <f aca="true" t="shared" si="258" ref="M84:N89">M42+M49+M56+M63+M70+M77</f>
        <v>0</v>
      </c>
      <c r="N84" s="18">
        <f t="shared" si="258"/>
        <v>0</v>
      </c>
      <c r="O84" s="18">
        <f aca="true" t="shared" si="259" ref="O84:O89">IF(M84=0,0,N84*100/M84)</f>
        <v>0</v>
      </c>
      <c r="P84" s="18">
        <f aca="true" t="shared" si="260" ref="P84:P89">N84-M84</f>
        <v>0</v>
      </c>
      <c r="Q84" s="18">
        <f aca="true" t="shared" si="261" ref="Q84:R89">Q42+Q49+Q56+Q63+Q70+Q77</f>
        <v>0</v>
      </c>
      <c r="R84" s="18">
        <f t="shared" si="261"/>
        <v>0</v>
      </c>
      <c r="S84" s="18">
        <f aca="true" t="shared" si="262" ref="S84:S89">IF(Q84=0,0,R84*100/Q84)</f>
        <v>0</v>
      </c>
      <c r="T84" s="18">
        <f aca="true" t="shared" si="263" ref="T84:T89">R84-Q84</f>
        <v>0</v>
      </c>
      <c r="U84" s="18">
        <f aca="true" t="shared" si="264" ref="U84:V89">I84+M84+Q84</f>
        <v>0</v>
      </c>
      <c r="V84" s="18">
        <f t="shared" si="264"/>
        <v>0</v>
      </c>
      <c r="W84" s="18">
        <f aca="true" t="shared" si="265" ref="W84:W89">IF(U84=0,0,V84*100/U84)</f>
        <v>0</v>
      </c>
      <c r="X84" s="18">
        <f aca="true" t="shared" si="266" ref="X84:X89">V84-U84</f>
        <v>0</v>
      </c>
      <c r="Y84" s="18">
        <f aca="true" t="shared" si="267" ref="Y84:Z89">Y42+Y49+Y56+Y63+Y70+Y77</f>
        <v>0</v>
      </c>
      <c r="Z84" s="18">
        <f t="shared" si="267"/>
        <v>0</v>
      </c>
      <c r="AA84" s="18">
        <f aca="true" t="shared" si="268" ref="AA84:AA89">IF(Y84=0,0,Z84*100/Y84)</f>
        <v>0</v>
      </c>
      <c r="AB84" s="18">
        <f aca="true" t="shared" si="269" ref="AB84:AB89">Z84-Y84</f>
        <v>0</v>
      </c>
      <c r="AC84" s="18">
        <f aca="true" t="shared" si="270" ref="AC84:AD89">AC42+AC49+AC56+AC63+AC70+AC77</f>
        <v>0</v>
      </c>
      <c r="AD84" s="18">
        <f t="shared" si="270"/>
        <v>0</v>
      </c>
      <c r="AE84" s="18">
        <f aca="true" t="shared" si="271" ref="AE84:AE89">IF(AC84=0,0,AD84*100/AC84)</f>
        <v>0</v>
      </c>
      <c r="AF84" s="18">
        <f aca="true" t="shared" si="272" ref="AF84:AF89">AD84-AC84</f>
        <v>0</v>
      </c>
      <c r="AG84" s="18">
        <f aca="true" t="shared" si="273" ref="AG84:AH89">AG42+AG49+AG56+AG63+AG70+AG77</f>
        <v>0</v>
      </c>
      <c r="AH84" s="18">
        <f t="shared" si="273"/>
        <v>0</v>
      </c>
      <c r="AI84" s="18">
        <f aca="true" t="shared" si="274" ref="AI84:AI89">IF(AG84=0,0,AH84*100/AG84)</f>
        <v>0</v>
      </c>
      <c r="AJ84" s="18">
        <f aca="true" t="shared" si="275" ref="AJ84:AJ89">AH84-AG84</f>
        <v>0</v>
      </c>
      <c r="AK84" s="18">
        <f aca="true" t="shared" si="276" ref="AK84:AL89">U84+Y84+AC84+AG84</f>
        <v>0</v>
      </c>
      <c r="AL84" s="18">
        <f t="shared" si="276"/>
        <v>0</v>
      </c>
      <c r="AM84" s="18">
        <f aca="true" t="shared" si="277" ref="AM84:AM89">IF(AK84=0,0,AL84*100/AK84)</f>
        <v>0</v>
      </c>
      <c r="AN84" s="18">
        <f aca="true" t="shared" si="278" ref="AN84:AN89">AL84-AK84</f>
        <v>0</v>
      </c>
      <c r="AO84" s="18">
        <f aca="true" t="shared" si="279" ref="AO84:AP89">AO42+AO49+AO56+AO63+AO70+AO77</f>
        <v>0</v>
      </c>
      <c r="AP84" s="18">
        <f t="shared" si="279"/>
        <v>0</v>
      </c>
      <c r="AQ84" s="18">
        <f aca="true" t="shared" si="280" ref="AQ84:AQ89">IF(AO84=0,0,AP84*100/AO84)</f>
        <v>0</v>
      </c>
      <c r="AR84" s="18">
        <f aca="true" t="shared" si="281" ref="AR84:AR89">AP84-AO84</f>
        <v>0</v>
      </c>
      <c r="AS84" s="18">
        <f aca="true" t="shared" si="282" ref="AS84:AT89">AS42+AS49+AS56+AS63+AS70+AS77</f>
        <v>0</v>
      </c>
      <c r="AT84" s="18">
        <f t="shared" si="282"/>
        <v>0</v>
      </c>
      <c r="AU84" s="18">
        <f aca="true" t="shared" si="283" ref="AU84:AU89">IF(AS84=0,0,AT84*100/AS84)</f>
        <v>0</v>
      </c>
      <c r="AV84" s="18">
        <f aca="true" t="shared" si="284" ref="AV84:AV89">AT84-AS84</f>
        <v>0</v>
      </c>
      <c r="AW84" s="18">
        <f aca="true" t="shared" si="285" ref="AW84:AX89">AW42+AW49+AW56+AW63+AW70+AW77</f>
        <v>0</v>
      </c>
      <c r="AX84" s="18">
        <f t="shared" si="285"/>
        <v>0</v>
      </c>
      <c r="AY84" s="18">
        <f aca="true" t="shared" si="286" ref="AY84:AY89">IF(AW84=0,0,AX84*100/AW84)</f>
        <v>0</v>
      </c>
      <c r="AZ84" s="18">
        <f aca="true" t="shared" si="287" ref="AZ84:AZ89">AX84-AW84</f>
        <v>0</v>
      </c>
      <c r="BA84" s="18">
        <f t="shared" si="160"/>
        <v>0</v>
      </c>
      <c r="BB84" s="18">
        <f t="shared" si="161"/>
        <v>0</v>
      </c>
      <c r="BC84" s="18">
        <f aca="true" t="shared" si="288" ref="BC84:BC89">IF(BA84=0,0,BB84*100/BA84)</f>
        <v>0</v>
      </c>
      <c r="BD84" s="18">
        <f aca="true" t="shared" si="289" ref="BD84:BD89">BB84-BA84</f>
        <v>0</v>
      </c>
      <c r="BE84" s="18">
        <f aca="true" t="shared" si="290" ref="BE84:BF89">BE42+BE49+BE56+BE63+BE70+BE77</f>
        <v>0</v>
      </c>
      <c r="BF84" s="18">
        <f t="shared" si="290"/>
        <v>0</v>
      </c>
      <c r="BG84" s="18">
        <f aca="true" t="shared" si="291" ref="BG84:BG89">IF(BE84=0,0,BF84*100/BE84)</f>
        <v>0</v>
      </c>
      <c r="BH84" s="18">
        <f aca="true" t="shared" si="292" ref="BH84:BH89">BF84-BE84</f>
        <v>0</v>
      </c>
      <c r="BI84" s="18">
        <f aca="true" t="shared" si="293" ref="BI84:BJ89">BI42+BI49+BI56+BI63+BI70+BI77</f>
        <v>0</v>
      </c>
      <c r="BJ84" s="18">
        <f t="shared" si="293"/>
        <v>0</v>
      </c>
      <c r="BK84" s="18">
        <f aca="true" t="shared" si="294" ref="BK84:BK89">IF(BI84=0,0,BJ84*100/BI84)</f>
        <v>0</v>
      </c>
      <c r="BL84" s="18">
        <f aca="true" t="shared" si="295" ref="BL84:BL89">BJ84-BI84</f>
        <v>0</v>
      </c>
      <c r="BM84" s="18">
        <f aca="true" t="shared" si="296" ref="BM84:BN89">BM42+BM49+BM56+BM63+BM70+BM77</f>
        <v>0</v>
      </c>
      <c r="BN84" s="18">
        <f t="shared" si="296"/>
        <v>0</v>
      </c>
      <c r="BO84" s="18">
        <f aca="true" t="shared" si="297" ref="BO84:BO89">IF(BM84=0,0,BN84*100/BM84)</f>
        <v>0</v>
      </c>
      <c r="BP84" s="18">
        <f aca="true" t="shared" si="298" ref="BP84:BP89">BN84-BM84</f>
        <v>0</v>
      </c>
      <c r="BQ84" s="167"/>
      <c r="BR84" s="167"/>
    </row>
    <row r="85" spans="1:70" ht="23.25" customHeight="1">
      <c r="A85" s="147"/>
      <c r="B85" s="148"/>
      <c r="C85" s="158"/>
      <c r="D85" s="63" t="s">
        <v>52</v>
      </c>
      <c r="E85" s="18">
        <f t="shared" si="132"/>
        <v>31336</v>
      </c>
      <c r="F85" s="18">
        <f t="shared" si="133"/>
        <v>31336</v>
      </c>
      <c r="G85" s="18">
        <f t="shared" si="254"/>
        <v>100</v>
      </c>
      <c r="H85" s="18">
        <f t="shared" si="255"/>
        <v>0</v>
      </c>
      <c r="I85" s="18">
        <f aca="true" t="shared" si="299" ref="I85:J89">I43+I50+I57+I64+I71+I78</f>
        <v>0</v>
      </c>
      <c r="J85" s="18">
        <f t="shared" si="299"/>
        <v>0</v>
      </c>
      <c r="K85" s="18">
        <f t="shared" si="256"/>
        <v>0</v>
      </c>
      <c r="L85" s="18">
        <f t="shared" si="257"/>
        <v>0</v>
      </c>
      <c r="M85" s="18">
        <f t="shared" si="258"/>
        <v>0</v>
      </c>
      <c r="N85" s="18">
        <f t="shared" si="258"/>
        <v>0</v>
      </c>
      <c r="O85" s="18">
        <f t="shared" si="259"/>
        <v>0</v>
      </c>
      <c r="P85" s="18">
        <f t="shared" si="260"/>
        <v>0</v>
      </c>
      <c r="Q85" s="18">
        <f t="shared" si="261"/>
        <v>0</v>
      </c>
      <c r="R85" s="18">
        <f t="shared" si="261"/>
        <v>0</v>
      </c>
      <c r="S85" s="18">
        <f t="shared" si="262"/>
        <v>0</v>
      </c>
      <c r="T85" s="18">
        <f t="shared" si="263"/>
        <v>0</v>
      </c>
      <c r="U85" s="18">
        <f t="shared" si="264"/>
        <v>0</v>
      </c>
      <c r="V85" s="18">
        <f t="shared" si="264"/>
        <v>0</v>
      </c>
      <c r="W85" s="18">
        <f t="shared" si="265"/>
        <v>0</v>
      </c>
      <c r="X85" s="18">
        <f t="shared" si="266"/>
        <v>0</v>
      </c>
      <c r="Y85" s="18">
        <f t="shared" si="267"/>
        <v>0</v>
      </c>
      <c r="Z85" s="18">
        <f t="shared" si="267"/>
        <v>0</v>
      </c>
      <c r="AA85" s="18">
        <f t="shared" si="268"/>
        <v>0</v>
      </c>
      <c r="AB85" s="18">
        <f t="shared" si="269"/>
        <v>0</v>
      </c>
      <c r="AC85" s="18">
        <f t="shared" si="270"/>
        <v>0</v>
      </c>
      <c r="AD85" s="18">
        <f t="shared" si="270"/>
        <v>0</v>
      </c>
      <c r="AE85" s="18">
        <f t="shared" si="271"/>
        <v>0</v>
      </c>
      <c r="AF85" s="18">
        <f t="shared" si="272"/>
        <v>0</v>
      </c>
      <c r="AG85" s="18">
        <f t="shared" si="273"/>
        <v>7369.37135</v>
      </c>
      <c r="AH85" s="18">
        <f t="shared" si="273"/>
        <v>7369.37135</v>
      </c>
      <c r="AI85" s="18">
        <f t="shared" si="274"/>
        <v>100</v>
      </c>
      <c r="AJ85" s="18">
        <f t="shared" si="275"/>
        <v>0</v>
      </c>
      <c r="AK85" s="18">
        <f t="shared" si="276"/>
        <v>7369.37135</v>
      </c>
      <c r="AL85" s="18">
        <f t="shared" si="276"/>
        <v>7369.37135</v>
      </c>
      <c r="AM85" s="18">
        <f t="shared" si="277"/>
        <v>100</v>
      </c>
      <c r="AN85" s="18">
        <f t="shared" si="278"/>
        <v>0</v>
      </c>
      <c r="AO85" s="18">
        <f t="shared" si="279"/>
        <v>13643.84205</v>
      </c>
      <c r="AP85" s="18">
        <f t="shared" si="279"/>
        <v>13643.84205</v>
      </c>
      <c r="AQ85" s="18">
        <f t="shared" si="280"/>
        <v>100</v>
      </c>
      <c r="AR85" s="18">
        <f t="shared" si="281"/>
        <v>0</v>
      </c>
      <c r="AS85" s="18">
        <f t="shared" si="282"/>
        <v>3198.23675</v>
      </c>
      <c r="AT85" s="18">
        <f t="shared" si="282"/>
        <v>3198.23675</v>
      </c>
      <c r="AU85" s="18">
        <f t="shared" si="283"/>
        <v>100</v>
      </c>
      <c r="AV85" s="18">
        <f t="shared" si="284"/>
        <v>0</v>
      </c>
      <c r="AW85" s="18">
        <f t="shared" si="285"/>
        <v>3548.4723</v>
      </c>
      <c r="AX85" s="18">
        <f t="shared" si="285"/>
        <v>3548.4723</v>
      </c>
      <c r="AY85" s="18">
        <f t="shared" si="286"/>
        <v>100</v>
      </c>
      <c r="AZ85" s="18">
        <f t="shared" si="287"/>
        <v>0</v>
      </c>
      <c r="BA85" s="18">
        <f t="shared" si="160"/>
        <v>27759.922450000002</v>
      </c>
      <c r="BB85" s="18">
        <f t="shared" si="161"/>
        <v>27759.922450000002</v>
      </c>
      <c r="BC85" s="18">
        <f t="shared" si="288"/>
        <v>100</v>
      </c>
      <c r="BD85" s="18">
        <f t="shared" si="289"/>
        <v>0</v>
      </c>
      <c r="BE85" s="18">
        <f t="shared" si="290"/>
        <v>3576.07755</v>
      </c>
      <c r="BF85" s="18">
        <f t="shared" si="290"/>
        <v>3576.07755</v>
      </c>
      <c r="BG85" s="18">
        <f t="shared" si="291"/>
        <v>100</v>
      </c>
      <c r="BH85" s="18">
        <f t="shared" si="292"/>
        <v>0</v>
      </c>
      <c r="BI85" s="18">
        <f t="shared" si="293"/>
        <v>0</v>
      </c>
      <c r="BJ85" s="18">
        <f t="shared" si="293"/>
        <v>0</v>
      </c>
      <c r="BK85" s="18">
        <f t="shared" si="294"/>
        <v>0</v>
      </c>
      <c r="BL85" s="18">
        <f t="shared" si="295"/>
        <v>0</v>
      </c>
      <c r="BM85" s="18">
        <f t="shared" si="296"/>
        <v>0</v>
      </c>
      <c r="BN85" s="18">
        <f t="shared" si="296"/>
        <v>0</v>
      </c>
      <c r="BO85" s="18">
        <f t="shared" si="297"/>
        <v>0</v>
      </c>
      <c r="BP85" s="18">
        <f t="shared" si="298"/>
        <v>0</v>
      </c>
      <c r="BQ85" s="167"/>
      <c r="BR85" s="167"/>
    </row>
    <row r="86" spans="1:70" ht="23.25" customHeight="1">
      <c r="A86" s="147"/>
      <c r="B86" s="148"/>
      <c r="C86" s="158"/>
      <c r="D86" s="63" t="s">
        <v>28</v>
      </c>
      <c r="E86" s="18">
        <f t="shared" si="132"/>
        <v>5882.56822</v>
      </c>
      <c r="F86" s="18">
        <f t="shared" si="133"/>
        <v>4192.2716</v>
      </c>
      <c r="G86" s="18">
        <f t="shared" si="254"/>
        <v>71.26600904936042</v>
      </c>
      <c r="H86" s="18">
        <f t="shared" si="255"/>
        <v>-1690.29662</v>
      </c>
      <c r="I86" s="18">
        <f t="shared" si="299"/>
        <v>0</v>
      </c>
      <c r="J86" s="18">
        <f t="shared" si="299"/>
        <v>0</v>
      </c>
      <c r="K86" s="18">
        <f t="shared" si="256"/>
        <v>0</v>
      </c>
      <c r="L86" s="18">
        <f t="shared" si="257"/>
        <v>0</v>
      </c>
      <c r="M86" s="18">
        <f t="shared" si="258"/>
        <v>234.5</v>
      </c>
      <c r="N86" s="18">
        <f t="shared" si="258"/>
        <v>234.49773</v>
      </c>
      <c r="O86" s="18">
        <f t="shared" si="259"/>
        <v>99.99903198294243</v>
      </c>
      <c r="P86" s="18">
        <f t="shared" si="260"/>
        <v>-0.0022700000000099863</v>
      </c>
      <c r="Q86" s="18">
        <f t="shared" si="261"/>
        <v>404.5</v>
      </c>
      <c r="R86" s="18">
        <f t="shared" si="261"/>
        <v>0</v>
      </c>
      <c r="S86" s="18">
        <f t="shared" si="262"/>
        <v>0</v>
      </c>
      <c r="T86" s="18">
        <f t="shared" si="263"/>
        <v>-404.5</v>
      </c>
      <c r="U86" s="18">
        <f t="shared" si="264"/>
        <v>639</v>
      </c>
      <c r="V86" s="18">
        <f t="shared" si="264"/>
        <v>234.49773</v>
      </c>
      <c r="W86" s="18">
        <f t="shared" si="265"/>
        <v>36.6976103286385</v>
      </c>
      <c r="X86" s="18">
        <f t="shared" si="266"/>
        <v>-404.50227</v>
      </c>
      <c r="Y86" s="18">
        <f t="shared" si="267"/>
        <v>114.946</v>
      </c>
      <c r="Z86" s="18">
        <f t="shared" si="267"/>
        <v>0</v>
      </c>
      <c r="AA86" s="18">
        <f t="shared" si="268"/>
        <v>0</v>
      </c>
      <c r="AB86" s="18">
        <f t="shared" si="269"/>
        <v>-114.946</v>
      </c>
      <c r="AC86" s="18">
        <f t="shared" si="270"/>
        <v>110.503</v>
      </c>
      <c r="AD86" s="18">
        <f t="shared" si="270"/>
        <v>0</v>
      </c>
      <c r="AE86" s="18">
        <f t="shared" si="271"/>
        <v>0</v>
      </c>
      <c r="AF86" s="18">
        <f t="shared" si="272"/>
        <v>-110.503</v>
      </c>
      <c r="AG86" s="18">
        <f t="shared" si="273"/>
        <v>1331.8955999999998</v>
      </c>
      <c r="AH86" s="18">
        <f t="shared" si="273"/>
        <v>1958.13223</v>
      </c>
      <c r="AI86" s="18">
        <f t="shared" si="274"/>
        <v>147.0184472416607</v>
      </c>
      <c r="AJ86" s="18">
        <f t="shared" si="275"/>
        <v>626.2366300000001</v>
      </c>
      <c r="AK86" s="18">
        <f t="shared" si="276"/>
        <v>2196.3446</v>
      </c>
      <c r="AL86" s="18">
        <f t="shared" si="276"/>
        <v>2192.6299599999998</v>
      </c>
      <c r="AM86" s="18">
        <f t="shared" si="277"/>
        <v>99.83087171293612</v>
      </c>
      <c r="AN86" s="18">
        <f t="shared" si="278"/>
        <v>-3.714640000000145</v>
      </c>
      <c r="AO86" s="18">
        <f t="shared" si="279"/>
        <v>526.00425</v>
      </c>
      <c r="AP86" s="18">
        <f t="shared" si="279"/>
        <v>191.47362999999999</v>
      </c>
      <c r="AQ86" s="18">
        <f t="shared" si="280"/>
        <v>36.40153667959907</v>
      </c>
      <c r="AR86" s="18">
        <f t="shared" si="281"/>
        <v>-334.53062</v>
      </c>
      <c r="AS86" s="18">
        <f t="shared" si="282"/>
        <v>447.65000000000003</v>
      </c>
      <c r="AT86" s="18">
        <f t="shared" si="282"/>
        <v>107.38505</v>
      </c>
      <c r="AU86" s="18">
        <f t="shared" si="283"/>
        <v>23.988618340221155</v>
      </c>
      <c r="AV86" s="18">
        <f t="shared" si="284"/>
        <v>-340.26495</v>
      </c>
      <c r="AW86" s="18">
        <f t="shared" si="285"/>
        <v>274.6067</v>
      </c>
      <c r="AX86" s="18">
        <f t="shared" si="285"/>
        <v>298.0644</v>
      </c>
      <c r="AY86" s="18">
        <f t="shared" si="286"/>
        <v>108.54228975476563</v>
      </c>
      <c r="AZ86" s="18">
        <f t="shared" si="287"/>
        <v>23.45769999999999</v>
      </c>
      <c r="BA86" s="18">
        <f t="shared" si="160"/>
        <v>3444.6055499999998</v>
      </c>
      <c r="BB86" s="18">
        <f t="shared" si="161"/>
        <v>2789.55304</v>
      </c>
      <c r="BC86" s="18">
        <f t="shared" si="288"/>
        <v>80.98323594700125</v>
      </c>
      <c r="BD86" s="18">
        <f t="shared" si="289"/>
        <v>-655.05251</v>
      </c>
      <c r="BE86" s="18">
        <f t="shared" si="290"/>
        <v>319.77305</v>
      </c>
      <c r="BF86" s="18">
        <f t="shared" si="290"/>
        <v>369.00738</v>
      </c>
      <c r="BG86" s="18">
        <f t="shared" si="291"/>
        <v>115.3966477162475</v>
      </c>
      <c r="BH86" s="18">
        <f t="shared" si="292"/>
        <v>49.23433</v>
      </c>
      <c r="BI86" s="18">
        <f t="shared" si="293"/>
        <v>2003.24262</v>
      </c>
      <c r="BJ86" s="18">
        <f t="shared" si="293"/>
        <v>237.4069</v>
      </c>
      <c r="BK86" s="18">
        <f t="shared" si="294"/>
        <v>11.851130643376589</v>
      </c>
      <c r="BL86" s="18">
        <f t="shared" si="295"/>
        <v>-1765.83572</v>
      </c>
      <c r="BM86" s="18">
        <f t="shared" si="296"/>
        <v>114.947</v>
      </c>
      <c r="BN86" s="18">
        <f t="shared" si="296"/>
        <v>796.30428</v>
      </c>
      <c r="BO86" s="18">
        <f t="shared" si="297"/>
        <v>692.7577753225399</v>
      </c>
      <c r="BP86" s="18">
        <f t="shared" si="298"/>
        <v>681.35728</v>
      </c>
      <c r="BQ86" s="167"/>
      <c r="BR86" s="167"/>
    </row>
    <row r="87" spans="1:70" ht="48" customHeight="1" hidden="1">
      <c r="A87" s="147"/>
      <c r="B87" s="148"/>
      <c r="C87" s="158"/>
      <c r="D87" s="65" t="s">
        <v>114</v>
      </c>
      <c r="E87" s="18">
        <f>BA87+BE87+BI87+BM87</f>
        <v>0</v>
      </c>
      <c r="F87" s="18">
        <f>BB87+BF87+BJ87+BN87</f>
        <v>0</v>
      </c>
      <c r="G87" s="18">
        <f t="shared" si="254"/>
        <v>0</v>
      </c>
      <c r="H87" s="18">
        <f t="shared" si="255"/>
        <v>0</v>
      </c>
      <c r="I87" s="18">
        <f t="shared" si="299"/>
        <v>0</v>
      </c>
      <c r="J87" s="18">
        <f t="shared" si="299"/>
        <v>0</v>
      </c>
      <c r="K87" s="18">
        <f t="shared" si="256"/>
        <v>0</v>
      </c>
      <c r="L87" s="18">
        <f t="shared" si="257"/>
        <v>0</v>
      </c>
      <c r="M87" s="18">
        <f t="shared" si="258"/>
        <v>0</v>
      </c>
      <c r="N87" s="18">
        <f t="shared" si="258"/>
        <v>0</v>
      </c>
      <c r="O87" s="18">
        <f t="shared" si="259"/>
        <v>0</v>
      </c>
      <c r="P87" s="18">
        <f t="shared" si="260"/>
        <v>0</v>
      </c>
      <c r="Q87" s="18">
        <f t="shared" si="261"/>
        <v>0</v>
      </c>
      <c r="R87" s="18">
        <f t="shared" si="261"/>
        <v>0</v>
      </c>
      <c r="S87" s="18">
        <f t="shared" si="262"/>
        <v>0</v>
      </c>
      <c r="T87" s="18">
        <f t="shared" si="263"/>
        <v>0</v>
      </c>
      <c r="U87" s="18">
        <f>I87+M87+Q87</f>
        <v>0</v>
      </c>
      <c r="V87" s="18">
        <f>J87+N87+R87</f>
        <v>0</v>
      </c>
      <c r="W87" s="18">
        <f t="shared" si="265"/>
        <v>0</v>
      </c>
      <c r="X87" s="18">
        <f t="shared" si="266"/>
        <v>0</v>
      </c>
      <c r="Y87" s="18">
        <f t="shared" si="267"/>
        <v>0</v>
      </c>
      <c r="Z87" s="18">
        <f t="shared" si="267"/>
        <v>0</v>
      </c>
      <c r="AA87" s="18">
        <f t="shared" si="268"/>
        <v>0</v>
      </c>
      <c r="AB87" s="18">
        <f t="shared" si="269"/>
        <v>0</v>
      </c>
      <c r="AC87" s="18">
        <f t="shared" si="270"/>
        <v>0</v>
      </c>
      <c r="AD87" s="18">
        <f t="shared" si="270"/>
        <v>0</v>
      </c>
      <c r="AE87" s="18">
        <f t="shared" si="271"/>
        <v>0</v>
      </c>
      <c r="AF87" s="18">
        <f t="shared" si="272"/>
        <v>0</v>
      </c>
      <c r="AG87" s="18">
        <f t="shared" si="273"/>
        <v>0</v>
      </c>
      <c r="AH87" s="18">
        <f t="shared" si="273"/>
        <v>0</v>
      </c>
      <c r="AI87" s="18">
        <f t="shared" si="274"/>
        <v>0</v>
      </c>
      <c r="AJ87" s="18">
        <f t="shared" si="275"/>
        <v>0</v>
      </c>
      <c r="AK87" s="18">
        <f>U87+Y87+AC87+AG87</f>
        <v>0</v>
      </c>
      <c r="AL87" s="18">
        <f>V87+Z87+AD87+AH87</f>
        <v>0</v>
      </c>
      <c r="AM87" s="18">
        <f t="shared" si="277"/>
        <v>0</v>
      </c>
      <c r="AN87" s="18">
        <f t="shared" si="278"/>
        <v>0</v>
      </c>
      <c r="AO87" s="18">
        <f t="shared" si="279"/>
        <v>0</v>
      </c>
      <c r="AP87" s="18">
        <f t="shared" si="279"/>
        <v>0</v>
      </c>
      <c r="AQ87" s="18">
        <f t="shared" si="280"/>
        <v>0</v>
      </c>
      <c r="AR87" s="18">
        <f t="shared" si="281"/>
        <v>0</v>
      </c>
      <c r="AS87" s="18">
        <f t="shared" si="282"/>
        <v>0</v>
      </c>
      <c r="AT87" s="18">
        <f t="shared" si="282"/>
        <v>0</v>
      </c>
      <c r="AU87" s="18">
        <f t="shared" si="283"/>
        <v>0</v>
      </c>
      <c r="AV87" s="18">
        <f t="shared" si="284"/>
        <v>0</v>
      </c>
      <c r="AW87" s="18">
        <f t="shared" si="285"/>
        <v>0</v>
      </c>
      <c r="AX87" s="18">
        <f t="shared" si="285"/>
        <v>0</v>
      </c>
      <c r="AY87" s="18">
        <f t="shared" si="286"/>
        <v>0</v>
      </c>
      <c r="AZ87" s="18">
        <f t="shared" si="287"/>
        <v>0</v>
      </c>
      <c r="BA87" s="18">
        <f>AK87+AO87+AS87+AW87</f>
        <v>0</v>
      </c>
      <c r="BB87" s="18">
        <f>AL87+AP87+AT87+AX87</f>
        <v>0</v>
      </c>
      <c r="BC87" s="18">
        <f t="shared" si="288"/>
        <v>0</v>
      </c>
      <c r="BD87" s="18">
        <f t="shared" si="289"/>
        <v>0</v>
      </c>
      <c r="BE87" s="18">
        <f t="shared" si="290"/>
        <v>0</v>
      </c>
      <c r="BF87" s="18">
        <f t="shared" si="290"/>
        <v>0</v>
      </c>
      <c r="BG87" s="18">
        <f t="shared" si="291"/>
        <v>0</v>
      </c>
      <c r="BH87" s="18">
        <f t="shared" si="292"/>
        <v>0</v>
      </c>
      <c r="BI87" s="18">
        <f t="shared" si="293"/>
        <v>0</v>
      </c>
      <c r="BJ87" s="18">
        <f t="shared" si="293"/>
        <v>0</v>
      </c>
      <c r="BK87" s="18">
        <f t="shared" si="294"/>
        <v>0</v>
      </c>
      <c r="BL87" s="18">
        <f t="shared" si="295"/>
        <v>0</v>
      </c>
      <c r="BM87" s="18">
        <f t="shared" si="296"/>
        <v>0</v>
      </c>
      <c r="BN87" s="18">
        <f t="shared" si="296"/>
        <v>0</v>
      </c>
      <c r="BO87" s="18">
        <f t="shared" si="297"/>
        <v>0</v>
      </c>
      <c r="BP87" s="18">
        <f t="shared" si="298"/>
        <v>0</v>
      </c>
      <c r="BQ87" s="167"/>
      <c r="BR87" s="167"/>
    </row>
    <row r="88" spans="1:70" ht="23.25" customHeight="1" hidden="1">
      <c r="A88" s="147"/>
      <c r="B88" s="148"/>
      <c r="C88" s="158"/>
      <c r="D88" s="66" t="s">
        <v>29</v>
      </c>
      <c r="E88" s="48">
        <f t="shared" si="132"/>
        <v>0</v>
      </c>
      <c r="F88" s="18">
        <f t="shared" si="133"/>
        <v>0</v>
      </c>
      <c r="G88" s="18">
        <f t="shared" si="254"/>
        <v>0</v>
      </c>
      <c r="H88" s="18">
        <f t="shared" si="255"/>
        <v>0</v>
      </c>
      <c r="I88" s="18">
        <f t="shared" si="299"/>
        <v>0</v>
      </c>
      <c r="J88" s="18">
        <f t="shared" si="299"/>
        <v>0</v>
      </c>
      <c r="K88" s="18">
        <f t="shared" si="256"/>
        <v>0</v>
      </c>
      <c r="L88" s="18">
        <f t="shared" si="257"/>
        <v>0</v>
      </c>
      <c r="M88" s="18">
        <f t="shared" si="258"/>
        <v>0</v>
      </c>
      <c r="N88" s="18">
        <f t="shared" si="258"/>
        <v>0</v>
      </c>
      <c r="O88" s="18">
        <f t="shared" si="259"/>
        <v>0</v>
      </c>
      <c r="P88" s="18">
        <f t="shared" si="260"/>
        <v>0</v>
      </c>
      <c r="Q88" s="18">
        <f t="shared" si="261"/>
        <v>0</v>
      </c>
      <c r="R88" s="18">
        <f t="shared" si="261"/>
        <v>0</v>
      </c>
      <c r="S88" s="18">
        <f t="shared" si="262"/>
        <v>0</v>
      </c>
      <c r="T88" s="18">
        <f t="shared" si="263"/>
        <v>0</v>
      </c>
      <c r="U88" s="18">
        <f t="shared" si="264"/>
        <v>0</v>
      </c>
      <c r="V88" s="18">
        <f t="shared" si="264"/>
        <v>0</v>
      </c>
      <c r="W88" s="18">
        <f t="shared" si="265"/>
        <v>0</v>
      </c>
      <c r="X88" s="18">
        <f t="shared" si="266"/>
        <v>0</v>
      </c>
      <c r="Y88" s="18">
        <f t="shared" si="267"/>
        <v>0</v>
      </c>
      <c r="Z88" s="18">
        <f t="shared" si="267"/>
        <v>0</v>
      </c>
      <c r="AA88" s="18">
        <f t="shared" si="268"/>
        <v>0</v>
      </c>
      <c r="AB88" s="18">
        <f t="shared" si="269"/>
        <v>0</v>
      </c>
      <c r="AC88" s="18">
        <f t="shared" si="270"/>
        <v>0</v>
      </c>
      <c r="AD88" s="18">
        <f t="shared" si="270"/>
        <v>0</v>
      </c>
      <c r="AE88" s="18">
        <f t="shared" si="271"/>
        <v>0</v>
      </c>
      <c r="AF88" s="18">
        <f t="shared" si="272"/>
        <v>0</v>
      </c>
      <c r="AG88" s="18">
        <f t="shared" si="273"/>
        <v>0</v>
      </c>
      <c r="AH88" s="18">
        <f t="shared" si="273"/>
        <v>0</v>
      </c>
      <c r="AI88" s="18">
        <f t="shared" si="274"/>
        <v>0</v>
      </c>
      <c r="AJ88" s="18">
        <f t="shared" si="275"/>
        <v>0</v>
      </c>
      <c r="AK88" s="18">
        <f t="shared" si="276"/>
        <v>0</v>
      </c>
      <c r="AL88" s="18">
        <f t="shared" si="276"/>
        <v>0</v>
      </c>
      <c r="AM88" s="18">
        <f t="shared" si="277"/>
        <v>0</v>
      </c>
      <c r="AN88" s="18">
        <f t="shared" si="278"/>
        <v>0</v>
      </c>
      <c r="AO88" s="18">
        <f t="shared" si="279"/>
        <v>0</v>
      </c>
      <c r="AP88" s="18">
        <f t="shared" si="279"/>
        <v>0</v>
      </c>
      <c r="AQ88" s="18">
        <f t="shared" si="280"/>
        <v>0</v>
      </c>
      <c r="AR88" s="18">
        <f t="shared" si="281"/>
        <v>0</v>
      </c>
      <c r="AS88" s="18">
        <f t="shared" si="282"/>
        <v>0</v>
      </c>
      <c r="AT88" s="18">
        <f t="shared" si="282"/>
        <v>0</v>
      </c>
      <c r="AU88" s="18">
        <f t="shared" si="283"/>
        <v>0</v>
      </c>
      <c r="AV88" s="18">
        <f t="shared" si="284"/>
        <v>0</v>
      </c>
      <c r="AW88" s="18">
        <f t="shared" si="285"/>
        <v>0</v>
      </c>
      <c r="AX88" s="18">
        <f t="shared" si="285"/>
        <v>0</v>
      </c>
      <c r="AY88" s="18">
        <f t="shared" si="286"/>
        <v>0</v>
      </c>
      <c r="AZ88" s="18">
        <f t="shared" si="287"/>
        <v>0</v>
      </c>
      <c r="BA88" s="18">
        <f t="shared" si="160"/>
        <v>0</v>
      </c>
      <c r="BB88" s="18">
        <f t="shared" si="161"/>
        <v>0</v>
      </c>
      <c r="BC88" s="18">
        <f t="shared" si="288"/>
        <v>0</v>
      </c>
      <c r="BD88" s="18">
        <f t="shared" si="289"/>
        <v>0</v>
      </c>
      <c r="BE88" s="18">
        <f t="shared" si="290"/>
        <v>0</v>
      </c>
      <c r="BF88" s="18">
        <f t="shared" si="290"/>
        <v>0</v>
      </c>
      <c r="BG88" s="18">
        <f t="shared" si="291"/>
        <v>0</v>
      </c>
      <c r="BH88" s="18">
        <f t="shared" si="292"/>
        <v>0</v>
      </c>
      <c r="BI88" s="18">
        <f t="shared" si="293"/>
        <v>0</v>
      </c>
      <c r="BJ88" s="18">
        <f t="shared" si="293"/>
        <v>0</v>
      </c>
      <c r="BK88" s="18">
        <f t="shared" si="294"/>
        <v>0</v>
      </c>
      <c r="BL88" s="18">
        <f t="shared" si="295"/>
        <v>0</v>
      </c>
      <c r="BM88" s="18">
        <f t="shared" si="296"/>
        <v>0</v>
      </c>
      <c r="BN88" s="18">
        <f t="shared" si="296"/>
        <v>0</v>
      </c>
      <c r="BO88" s="18">
        <f t="shared" si="297"/>
        <v>0</v>
      </c>
      <c r="BP88" s="18">
        <f t="shared" si="298"/>
        <v>0</v>
      </c>
      <c r="BQ88" s="167"/>
      <c r="BR88" s="167"/>
    </row>
    <row r="89" spans="1:70" ht="23.25" customHeight="1" hidden="1">
      <c r="A89" s="149"/>
      <c r="B89" s="150"/>
      <c r="C89" s="159"/>
      <c r="D89" s="67" t="s">
        <v>24</v>
      </c>
      <c r="E89" s="48">
        <f t="shared" si="132"/>
        <v>0</v>
      </c>
      <c r="F89" s="18">
        <f t="shared" si="133"/>
        <v>0</v>
      </c>
      <c r="G89" s="18">
        <f t="shared" si="254"/>
        <v>0</v>
      </c>
      <c r="H89" s="18">
        <f t="shared" si="255"/>
        <v>0</v>
      </c>
      <c r="I89" s="18">
        <f t="shared" si="299"/>
        <v>0</v>
      </c>
      <c r="J89" s="18">
        <f t="shared" si="299"/>
        <v>0</v>
      </c>
      <c r="K89" s="18">
        <f t="shared" si="256"/>
        <v>0</v>
      </c>
      <c r="L89" s="18">
        <f t="shared" si="257"/>
        <v>0</v>
      </c>
      <c r="M89" s="18">
        <f t="shared" si="258"/>
        <v>0</v>
      </c>
      <c r="N89" s="18">
        <f t="shared" si="258"/>
        <v>0</v>
      </c>
      <c r="O89" s="18">
        <f t="shared" si="259"/>
        <v>0</v>
      </c>
      <c r="P89" s="18">
        <f t="shared" si="260"/>
        <v>0</v>
      </c>
      <c r="Q89" s="18">
        <f t="shared" si="261"/>
        <v>0</v>
      </c>
      <c r="R89" s="18">
        <f t="shared" si="261"/>
        <v>0</v>
      </c>
      <c r="S89" s="18">
        <f t="shared" si="262"/>
        <v>0</v>
      </c>
      <c r="T89" s="18">
        <f t="shared" si="263"/>
        <v>0</v>
      </c>
      <c r="U89" s="18">
        <f t="shared" si="264"/>
        <v>0</v>
      </c>
      <c r="V89" s="18">
        <f t="shared" si="264"/>
        <v>0</v>
      </c>
      <c r="W89" s="18">
        <f t="shared" si="265"/>
        <v>0</v>
      </c>
      <c r="X89" s="18">
        <f t="shared" si="266"/>
        <v>0</v>
      </c>
      <c r="Y89" s="18">
        <f t="shared" si="267"/>
        <v>0</v>
      </c>
      <c r="Z89" s="18">
        <f t="shared" si="267"/>
        <v>0</v>
      </c>
      <c r="AA89" s="18">
        <f t="shared" si="268"/>
        <v>0</v>
      </c>
      <c r="AB89" s="18">
        <f t="shared" si="269"/>
        <v>0</v>
      </c>
      <c r="AC89" s="18">
        <f t="shared" si="270"/>
        <v>0</v>
      </c>
      <c r="AD89" s="18">
        <f t="shared" si="270"/>
        <v>0</v>
      </c>
      <c r="AE89" s="18">
        <f t="shared" si="271"/>
        <v>0</v>
      </c>
      <c r="AF89" s="18">
        <f t="shared" si="272"/>
        <v>0</v>
      </c>
      <c r="AG89" s="18">
        <f t="shared" si="273"/>
        <v>0</v>
      </c>
      <c r="AH89" s="18">
        <f t="shared" si="273"/>
        <v>0</v>
      </c>
      <c r="AI89" s="18">
        <f t="shared" si="274"/>
        <v>0</v>
      </c>
      <c r="AJ89" s="18">
        <f t="shared" si="275"/>
        <v>0</v>
      </c>
      <c r="AK89" s="18">
        <f t="shared" si="276"/>
        <v>0</v>
      </c>
      <c r="AL89" s="18">
        <f t="shared" si="276"/>
        <v>0</v>
      </c>
      <c r="AM89" s="18">
        <f t="shared" si="277"/>
        <v>0</v>
      </c>
      <c r="AN89" s="18">
        <f t="shared" si="278"/>
        <v>0</v>
      </c>
      <c r="AO89" s="18">
        <f t="shared" si="279"/>
        <v>0</v>
      </c>
      <c r="AP89" s="18">
        <f t="shared" si="279"/>
        <v>0</v>
      </c>
      <c r="AQ89" s="18">
        <f t="shared" si="280"/>
        <v>0</v>
      </c>
      <c r="AR89" s="18">
        <f t="shared" si="281"/>
        <v>0</v>
      </c>
      <c r="AS89" s="18">
        <f t="shared" si="282"/>
        <v>0</v>
      </c>
      <c r="AT89" s="18">
        <f t="shared" si="282"/>
        <v>0</v>
      </c>
      <c r="AU89" s="18">
        <f t="shared" si="283"/>
        <v>0</v>
      </c>
      <c r="AV89" s="18">
        <f t="shared" si="284"/>
        <v>0</v>
      </c>
      <c r="AW89" s="18">
        <f t="shared" si="285"/>
        <v>0</v>
      </c>
      <c r="AX89" s="18">
        <f t="shared" si="285"/>
        <v>0</v>
      </c>
      <c r="AY89" s="18">
        <f t="shared" si="286"/>
        <v>0</v>
      </c>
      <c r="AZ89" s="18">
        <f t="shared" si="287"/>
        <v>0</v>
      </c>
      <c r="BA89" s="18">
        <f t="shared" si="160"/>
        <v>0</v>
      </c>
      <c r="BB89" s="18">
        <f t="shared" si="161"/>
        <v>0</v>
      </c>
      <c r="BC89" s="18">
        <f t="shared" si="288"/>
        <v>0</v>
      </c>
      <c r="BD89" s="18">
        <f t="shared" si="289"/>
        <v>0</v>
      </c>
      <c r="BE89" s="18">
        <f t="shared" si="290"/>
        <v>0</v>
      </c>
      <c r="BF89" s="18">
        <f t="shared" si="290"/>
        <v>0</v>
      </c>
      <c r="BG89" s="18">
        <f t="shared" si="291"/>
        <v>0</v>
      </c>
      <c r="BH89" s="18">
        <f t="shared" si="292"/>
        <v>0</v>
      </c>
      <c r="BI89" s="18">
        <f t="shared" si="293"/>
        <v>0</v>
      </c>
      <c r="BJ89" s="18">
        <f t="shared" si="293"/>
        <v>0</v>
      </c>
      <c r="BK89" s="18">
        <f t="shared" si="294"/>
        <v>0</v>
      </c>
      <c r="BL89" s="18">
        <f t="shared" si="295"/>
        <v>0</v>
      </c>
      <c r="BM89" s="18">
        <f t="shared" si="296"/>
        <v>0</v>
      </c>
      <c r="BN89" s="18">
        <f t="shared" si="296"/>
        <v>0</v>
      </c>
      <c r="BO89" s="18">
        <f t="shared" si="297"/>
        <v>0</v>
      </c>
      <c r="BP89" s="18">
        <f t="shared" si="298"/>
        <v>0</v>
      </c>
      <c r="BQ89" s="167"/>
      <c r="BR89" s="167"/>
    </row>
    <row r="90" spans="1:130" s="104" customFormat="1" ht="26.25" customHeight="1">
      <c r="A90" s="168" t="s">
        <v>164</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00"/>
      <c r="BT90" s="101"/>
      <c r="BU90" s="101"/>
      <c r="BV90" s="100"/>
      <c r="BW90" s="100"/>
      <c r="BX90" s="100"/>
      <c r="BY90" s="101"/>
      <c r="BZ90" s="101"/>
      <c r="CA90" s="100"/>
      <c r="CB90" s="101"/>
      <c r="CC90" s="101"/>
      <c r="CD90" s="100"/>
      <c r="CE90" s="101"/>
      <c r="CF90" s="101"/>
      <c r="CG90" s="100"/>
      <c r="CH90" s="100"/>
      <c r="CI90" s="100"/>
      <c r="CJ90" s="101"/>
      <c r="CK90" s="101"/>
      <c r="CL90" s="100"/>
      <c r="CM90" s="101"/>
      <c r="CN90" s="101"/>
      <c r="CO90" s="100"/>
      <c r="CP90" s="101"/>
      <c r="CQ90" s="101"/>
      <c r="CR90" s="100"/>
      <c r="CS90" s="102"/>
      <c r="CT90" s="102"/>
      <c r="CU90" s="102"/>
      <c r="CV90" s="102"/>
      <c r="CW90" s="102"/>
      <c r="CX90" s="103"/>
      <c r="CY90" s="100"/>
      <c r="CZ90" s="100"/>
      <c r="DA90" s="100"/>
      <c r="DB90" s="101"/>
      <c r="DC90" s="101"/>
      <c r="DD90" s="100"/>
      <c r="DE90" s="101"/>
      <c r="DF90" s="101"/>
      <c r="DG90" s="100"/>
      <c r="DH90" s="101"/>
      <c r="DI90" s="101"/>
      <c r="DJ90" s="100"/>
      <c r="DK90" s="100"/>
      <c r="DL90" s="100"/>
      <c r="DM90" s="101"/>
      <c r="DN90" s="101"/>
      <c r="DO90" s="100"/>
      <c r="DP90" s="101"/>
      <c r="DQ90" s="101"/>
      <c r="DR90" s="100"/>
      <c r="DS90" s="101"/>
      <c r="DT90" s="101"/>
      <c r="DU90" s="100"/>
      <c r="DV90" s="100"/>
      <c r="DW90" s="100"/>
      <c r="DX90" s="101"/>
      <c r="DY90" s="101"/>
      <c r="DZ90" s="100"/>
    </row>
    <row r="91" spans="1:70" s="53" customFormat="1" ht="35.25" customHeight="1">
      <c r="A91" s="157" t="s">
        <v>42</v>
      </c>
      <c r="B91" s="164" t="s">
        <v>150</v>
      </c>
      <c r="C91" s="157" t="s">
        <v>57</v>
      </c>
      <c r="D91" s="65" t="s">
        <v>22</v>
      </c>
      <c r="E91" s="41">
        <f aca="true" t="shared" si="300" ref="E91:E111">BA91+BE91+BI91+BM91</f>
        <v>87444.53674</v>
      </c>
      <c r="F91" s="41">
        <f aca="true" t="shared" si="301" ref="F91:F111">BB91+BF91+BJ91+BN91</f>
        <v>84310.039</v>
      </c>
      <c r="G91" s="41">
        <f aca="true" t="shared" si="302" ref="G91:G111">IF(E91=0,0,F91*100/E91)</f>
        <v>96.41544474148243</v>
      </c>
      <c r="H91" s="41">
        <f aca="true" t="shared" si="303" ref="H91:H111">F91-E91</f>
        <v>-3134.4977399999916</v>
      </c>
      <c r="I91" s="41">
        <f>SUM(I92:I97)</f>
        <v>0</v>
      </c>
      <c r="J91" s="41">
        <f>SUM(J92:J97)</f>
        <v>0</v>
      </c>
      <c r="K91" s="41">
        <f>IF(I91=0,0,J91*100/I91)</f>
        <v>0</v>
      </c>
      <c r="L91" s="41">
        <f>J91-I91</f>
        <v>0</v>
      </c>
      <c r="M91" s="41">
        <f>SUM(M92:M97)</f>
        <v>186.9</v>
      </c>
      <c r="N91" s="41">
        <f>SUM(N92:N97)</f>
        <v>186.9</v>
      </c>
      <c r="O91" s="41">
        <f>IF(M91=0,0,N91*100/M91)</f>
        <v>100</v>
      </c>
      <c r="P91" s="41">
        <f>N91-M91</f>
        <v>0</v>
      </c>
      <c r="Q91" s="41">
        <f>SUM(Q92:Q97)</f>
        <v>0</v>
      </c>
      <c r="R91" s="41">
        <f>SUM(R92:R97)</f>
        <v>0</v>
      </c>
      <c r="S91" s="41">
        <f aca="true" t="shared" si="304" ref="S91:S111">IF(Q91=0,0,R91*100/Q91)</f>
        <v>0</v>
      </c>
      <c r="T91" s="41">
        <f aca="true" t="shared" si="305" ref="T91:T111">R91-Q91</f>
        <v>0</v>
      </c>
      <c r="U91" s="41">
        <f aca="true" t="shared" si="306" ref="U91:U111">I91+M91+Q91</f>
        <v>186.9</v>
      </c>
      <c r="V91" s="41">
        <f aca="true" t="shared" si="307" ref="V91:V111">J91+N91+R91</f>
        <v>186.9</v>
      </c>
      <c r="W91" s="41">
        <f aca="true" t="shared" si="308" ref="W91:W111">IF(U91=0,0,V91*100/U91)</f>
        <v>100</v>
      </c>
      <c r="X91" s="41">
        <f aca="true" t="shared" si="309" ref="X91:X111">V91-U91</f>
        <v>0</v>
      </c>
      <c r="Y91" s="41">
        <f>SUM(Y92:Y97)</f>
        <v>3551.1</v>
      </c>
      <c r="Z91" s="41">
        <f>SUM(Z92:Z97)</f>
        <v>3551.1</v>
      </c>
      <c r="AA91" s="41">
        <f>IF(Y91=0,0,Z91*100/Y91)</f>
        <v>100</v>
      </c>
      <c r="AB91" s="41">
        <f>Z91-Y91</f>
        <v>0</v>
      </c>
      <c r="AC91" s="41">
        <f>SUM(AC92:AC97)</f>
        <v>0</v>
      </c>
      <c r="AD91" s="41">
        <f>SUM(AD92:AD97)</f>
        <v>0</v>
      </c>
      <c r="AE91" s="41">
        <f>IF(AC91=0,0,AD91*100/AC91)</f>
        <v>0</v>
      </c>
      <c r="AF91" s="41">
        <f>AD91-AC91</f>
        <v>0</v>
      </c>
      <c r="AG91" s="41">
        <f>SUM(AG92:AG97)</f>
        <v>0</v>
      </c>
      <c r="AH91" s="41">
        <f>SUM(AH92:AH97)</f>
        <v>0</v>
      </c>
      <c r="AI91" s="41">
        <f aca="true" t="shared" si="310" ref="AI91:AI111">IF(AG91=0,0,AH91*100/AG91)</f>
        <v>0</v>
      </c>
      <c r="AJ91" s="41">
        <f aca="true" t="shared" si="311" ref="AJ91:AJ111">AH91-AG91</f>
        <v>0</v>
      </c>
      <c r="AK91" s="41">
        <f aca="true" t="shared" si="312" ref="AK91:AK111">U91+Y91+AC91+AG91</f>
        <v>3738</v>
      </c>
      <c r="AL91" s="41">
        <f aca="true" t="shared" si="313" ref="AL91:AL111">V91+Z91+AD91+AH91</f>
        <v>3738</v>
      </c>
      <c r="AM91" s="41">
        <f aca="true" t="shared" si="314" ref="AM91:AM111">IF(AK91=0,0,AL91*100/AK91)</f>
        <v>100</v>
      </c>
      <c r="AN91" s="41">
        <f aca="true" t="shared" si="315" ref="AN91:AN111">AL91-AK91</f>
        <v>0</v>
      </c>
      <c r="AO91" s="41">
        <f>SUM(AO92:AO97)</f>
        <v>0</v>
      </c>
      <c r="AP91" s="41">
        <f>SUM(AP92:AP97)</f>
        <v>0</v>
      </c>
      <c r="AQ91" s="41">
        <f aca="true" t="shared" si="316" ref="AQ91:AQ111">IF(AO91=0,0,AP91*100/AO91)</f>
        <v>0</v>
      </c>
      <c r="AR91" s="41">
        <f aca="true" t="shared" si="317" ref="AR91:AR111">AP91-AO91</f>
        <v>0</v>
      </c>
      <c r="AS91" s="41">
        <f>SUM(AS92:AS97)</f>
        <v>0</v>
      </c>
      <c r="AT91" s="41">
        <f>SUM(AT92:AT97)</f>
        <v>0</v>
      </c>
      <c r="AU91" s="41">
        <f aca="true" t="shared" si="318" ref="AU91:AU111">IF(AS91=0,0,AT91*100/AS91)</f>
        <v>0</v>
      </c>
      <c r="AV91" s="41">
        <f aca="true" t="shared" si="319" ref="AV91:AV111">AT91-AS91</f>
        <v>0</v>
      </c>
      <c r="AW91" s="41">
        <f>SUM(AW92:AW97)</f>
        <v>40792.5</v>
      </c>
      <c r="AX91" s="41">
        <f>SUM(AX92:AX97)</f>
        <v>2313.26934</v>
      </c>
      <c r="AY91" s="41">
        <f aca="true" t="shared" si="320" ref="AY91:AY111">IF(AW91=0,0,AX91*100/AW91)</f>
        <v>5.670820224305938</v>
      </c>
      <c r="AZ91" s="41">
        <f aca="true" t="shared" si="321" ref="AZ91:AZ111">AX91-AW91</f>
        <v>-38479.23066</v>
      </c>
      <c r="BA91" s="41">
        <f aca="true" t="shared" si="322" ref="BA91:BA111">AK91+AO91+AS91+AW91</f>
        <v>44530.5</v>
      </c>
      <c r="BB91" s="41">
        <f aca="true" t="shared" si="323" ref="BB91:BB111">AL91+AP91+AT91+AX91</f>
        <v>6051.26934</v>
      </c>
      <c r="BC91" s="41">
        <f aca="true" t="shared" si="324" ref="BC91:BC111">IF(BA91=0,0,BB91*100/BA91)</f>
        <v>13.589044228113316</v>
      </c>
      <c r="BD91" s="41">
        <f aca="true" t="shared" si="325" ref="BD91:BD111">BB91-BA91</f>
        <v>-38479.23066</v>
      </c>
      <c r="BE91" s="41">
        <f>SUM(BE92:BE97)</f>
        <v>39597.899999999994</v>
      </c>
      <c r="BF91" s="41">
        <f>SUM(BF92:BF97)</f>
        <v>78014.03066</v>
      </c>
      <c r="BG91" s="41">
        <f>IF(BE91=0,0,BF91*100/BE91)</f>
        <v>197.01557572497535</v>
      </c>
      <c r="BH91" s="41">
        <f>BF91-BE91</f>
        <v>38416.13066000001</v>
      </c>
      <c r="BI91" s="41">
        <f>SUM(BI92:BI97)</f>
        <v>2039.6</v>
      </c>
      <c r="BJ91" s="41">
        <f>SUM(BJ92:BJ97)</f>
        <v>0</v>
      </c>
      <c r="BK91" s="41">
        <f>IF(BI91=0,0,BJ91*100/BI91)</f>
        <v>0</v>
      </c>
      <c r="BL91" s="41">
        <f>BJ91-BI91</f>
        <v>-2039.6</v>
      </c>
      <c r="BM91" s="41">
        <f>SUM(BM92:BM97)</f>
        <v>1276.53674</v>
      </c>
      <c r="BN91" s="41">
        <f>SUM(BN92:BN97)</f>
        <v>244.739</v>
      </c>
      <c r="BO91" s="41">
        <f aca="true" t="shared" si="326" ref="BO91:BO111">IF(BM91=0,0,BN91*100/BM91)</f>
        <v>19.172107807880252</v>
      </c>
      <c r="BP91" s="41">
        <f aca="true" t="shared" si="327" ref="BP91:BP111">BN91-BM91</f>
        <v>-1031.79774</v>
      </c>
      <c r="BQ91" s="160" t="s">
        <v>160</v>
      </c>
      <c r="BR91" s="162"/>
    </row>
    <row r="92" spans="1:70" ht="23.25" customHeight="1" hidden="1">
      <c r="A92" s="158"/>
      <c r="B92" s="165"/>
      <c r="C92" s="158"/>
      <c r="D92" s="65" t="s">
        <v>23</v>
      </c>
      <c r="E92" s="18">
        <f t="shared" si="300"/>
        <v>0</v>
      </c>
      <c r="F92" s="18">
        <f t="shared" si="301"/>
        <v>0</v>
      </c>
      <c r="G92" s="18">
        <f t="shared" si="302"/>
        <v>0</v>
      </c>
      <c r="H92" s="18">
        <f t="shared" si="303"/>
        <v>0</v>
      </c>
      <c r="I92" s="18"/>
      <c r="J92" s="18"/>
      <c r="K92" s="18">
        <f>IF(I92=0,0,J92*100/I92)</f>
        <v>0</v>
      </c>
      <c r="L92" s="18">
        <f>J92-I92</f>
        <v>0</v>
      </c>
      <c r="M92" s="18"/>
      <c r="N92" s="18"/>
      <c r="O92" s="18">
        <f>IF(M92=0,0,N92*100/M92)</f>
        <v>0</v>
      </c>
      <c r="P92" s="18">
        <f>N92-M92</f>
        <v>0</v>
      </c>
      <c r="Q92" s="18"/>
      <c r="R92" s="18"/>
      <c r="S92" s="18">
        <f t="shared" si="304"/>
        <v>0</v>
      </c>
      <c r="T92" s="18">
        <f t="shared" si="305"/>
        <v>0</v>
      </c>
      <c r="U92" s="18">
        <f t="shared" si="306"/>
        <v>0</v>
      </c>
      <c r="V92" s="18">
        <f t="shared" si="307"/>
        <v>0</v>
      </c>
      <c r="W92" s="18">
        <f t="shared" si="308"/>
        <v>0</v>
      </c>
      <c r="X92" s="18">
        <f t="shared" si="309"/>
        <v>0</v>
      </c>
      <c r="Y92" s="18"/>
      <c r="Z92" s="18"/>
      <c r="AA92" s="18">
        <f>IF(Y92=0,0,Z92*100/Y92)</f>
        <v>0</v>
      </c>
      <c r="AB92" s="18">
        <f>Z92-Y92</f>
        <v>0</v>
      </c>
      <c r="AC92" s="18"/>
      <c r="AD92" s="18"/>
      <c r="AE92" s="18">
        <f>IF(AC92=0,0,AD92*100/AC92)</f>
        <v>0</v>
      </c>
      <c r="AF92" s="18">
        <f>AD92-AC92</f>
        <v>0</v>
      </c>
      <c r="AG92" s="18"/>
      <c r="AH92" s="18"/>
      <c r="AI92" s="18">
        <f t="shared" si="310"/>
        <v>0</v>
      </c>
      <c r="AJ92" s="18">
        <f t="shared" si="311"/>
        <v>0</v>
      </c>
      <c r="AK92" s="18">
        <f t="shared" si="312"/>
        <v>0</v>
      </c>
      <c r="AL92" s="18">
        <f t="shared" si="313"/>
        <v>0</v>
      </c>
      <c r="AM92" s="18">
        <f t="shared" si="314"/>
        <v>0</v>
      </c>
      <c r="AN92" s="18">
        <f t="shared" si="315"/>
        <v>0</v>
      </c>
      <c r="AO92" s="18"/>
      <c r="AP92" s="18"/>
      <c r="AQ92" s="18">
        <f t="shared" si="316"/>
        <v>0</v>
      </c>
      <c r="AR92" s="18">
        <f t="shared" si="317"/>
        <v>0</v>
      </c>
      <c r="AS92" s="18"/>
      <c r="AT92" s="18"/>
      <c r="AU92" s="18">
        <f t="shared" si="318"/>
        <v>0</v>
      </c>
      <c r="AV92" s="18">
        <f t="shared" si="319"/>
        <v>0</v>
      </c>
      <c r="AW92" s="18"/>
      <c r="AX92" s="18"/>
      <c r="AY92" s="18">
        <f t="shared" si="320"/>
        <v>0</v>
      </c>
      <c r="AZ92" s="18">
        <f t="shared" si="321"/>
        <v>0</v>
      </c>
      <c r="BA92" s="18">
        <f t="shared" si="322"/>
        <v>0</v>
      </c>
      <c r="BB92" s="18">
        <f t="shared" si="323"/>
        <v>0</v>
      </c>
      <c r="BC92" s="18">
        <f t="shared" si="324"/>
        <v>0</v>
      </c>
      <c r="BD92" s="18">
        <f t="shared" si="325"/>
        <v>0</v>
      </c>
      <c r="BE92" s="18"/>
      <c r="BF92" s="18"/>
      <c r="BG92" s="18">
        <f>IF(BE92=0,0,BF92*100/BE92)</f>
        <v>0</v>
      </c>
      <c r="BH92" s="18">
        <f>BF92-BE92</f>
        <v>0</v>
      </c>
      <c r="BI92" s="18"/>
      <c r="BJ92" s="18"/>
      <c r="BK92" s="18">
        <f>IF(BI92=0,0,BJ92*100/BI92)</f>
        <v>0</v>
      </c>
      <c r="BL92" s="18">
        <f>BJ92-BI92</f>
        <v>0</v>
      </c>
      <c r="BM92" s="18"/>
      <c r="BN92" s="18"/>
      <c r="BO92" s="18">
        <f t="shared" si="326"/>
        <v>0</v>
      </c>
      <c r="BP92" s="18">
        <f t="shared" si="327"/>
        <v>0</v>
      </c>
      <c r="BQ92" s="160"/>
      <c r="BR92" s="162"/>
    </row>
    <row r="93" spans="1:70" ht="31.5" customHeight="1">
      <c r="A93" s="158"/>
      <c r="B93" s="165"/>
      <c r="C93" s="158"/>
      <c r="D93" s="63" t="s">
        <v>52</v>
      </c>
      <c r="E93" s="18">
        <f t="shared" si="300"/>
        <v>79862.1</v>
      </c>
      <c r="F93" s="48">
        <f t="shared" si="301"/>
        <v>79862.035</v>
      </c>
      <c r="G93" s="18">
        <f t="shared" si="302"/>
        <v>99.99991860970347</v>
      </c>
      <c r="H93" s="18">
        <f t="shared" si="303"/>
        <v>-0.0650000000023283</v>
      </c>
      <c r="I93" s="18"/>
      <c r="J93" s="18"/>
      <c r="K93" s="18"/>
      <c r="L93" s="18"/>
      <c r="M93" s="18"/>
      <c r="N93" s="18"/>
      <c r="O93" s="18"/>
      <c r="P93" s="18"/>
      <c r="Q93" s="18"/>
      <c r="R93" s="18"/>
      <c r="S93" s="18">
        <f t="shared" si="304"/>
        <v>0</v>
      </c>
      <c r="T93" s="18">
        <f t="shared" si="305"/>
        <v>0</v>
      </c>
      <c r="U93" s="18">
        <f t="shared" si="306"/>
        <v>0</v>
      </c>
      <c r="V93" s="18">
        <f t="shared" si="307"/>
        <v>0</v>
      </c>
      <c r="W93" s="18">
        <f t="shared" si="308"/>
        <v>0</v>
      </c>
      <c r="X93" s="18">
        <f t="shared" si="309"/>
        <v>0</v>
      </c>
      <c r="Y93" s="18">
        <v>3551.1</v>
      </c>
      <c r="Z93" s="18">
        <v>3551.1</v>
      </c>
      <c r="AA93" s="18"/>
      <c r="AB93" s="18"/>
      <c r="AC93" s="18"/>
      <c r="AD93" s="18"/>
      <c r="AE93" s="18"/>
      <c r="AF93" s="18"/>
      <c r="AG93" s="18"/>
      <c r="AH93" s="18"/>
      <c r="AI93" s="18">
        <f t="shared" si="310"/>
        <v>0</v>
      </c>
      <c r="AJ93" s="18">
        <f t="shared" si="311"/>
        <v>0</v>
      </c>
      <c r="AK93" s="18">
        <f t="shared" si="312"/>
        <v>3551.1</v>
      </c>
      <c r="AL93" s="18">
        <f t="shared" si="313"/>
        <v>3551.1</v>
      </c>
      <c r="AM93" s="18">
        <f t="shared" si="314"/>
        <v>100</v>
      </c>
      <c r="AN93" s="18">
        <f t="shared" si="315"/>
        <v>0</v>
      </c>
      <c r="AO93" s="18"/>
      <c r="AP93" s="18"/>
      <c r="AQ93" s="18">
        <f t="shared" si="316"/>
        <v>0</v>
      </c>
      <c r="AR93" s="18">
        <f t="shared" si="317"/>
        <v>0</v>
      </c>
      <c r="AS93" s="18"/>
      <c r="AT93" s="18"/>
      <c r="AU93" s="18">
        <f t="shared" si="318"/>
        <v>0</v>
      </c>
      <c r="AV93" s="18">
        <f t="shared" si="319"/>
        <v>0</v>
      </c>
      <c r="AW93" s="18">
        <v>38752.8</v>
      </c>
      <c r="AX93" s="18"/>
      <c r="AY93" s="18">
        <f t="shared" si="320"/>
        <v>0</v>
      </c>
      <c r="AZ93" s="18">
        <f t="shared" si="321"/>
        <v>-38752.8</v>
      </c>
      <c r="BA93" s="18">
        <f t="shared" si="322"/>
        <v>42303.9</v>
      </c>
      <c r="BB93" s="18">
        <f t="shared" si="323"/>
        <v>3551.1</v>
      </c>
      <c r="BC93" s="18">
        <f t="shared" si="324"/>
        <v>8.394261521987334</v>
      </c>
      <c r="BD93" s="18">
        <f t="shared" si="325"/>
        <v>-38752.8</v>
      </c>
      <c r="BE93" s="18">
        <v>37558.2</v>
      </c>
      <c r="BF93" s="18">
        <f>43952.11756+32358.81744</f>
        <v>76310.935</v>
      </c>
      <c r="BG93" s="18"/>
      <c r="BH93" s="18"/>
      <c r="BI93" s="18"/>
      <c r="BJ93" s="18"/>
      <c r="BK93" s="18"/>
      <c r="BL93" s="18"/>
      <c r="BM93" s="18"/>
      <c r="BN93" s="18"/>
      <c r="BO93" s="18">
        <f t="shared" si="326"/>
        <v>0</v>
      </c>
      <c r="BP93" s="18">
        <f t="shared" si="327"/>
        <v>0</v>
      </c>
      <c r="BQ93" s="160"/>
      <c r="BR93" s="162"/>
    </row>
    <row r="94" spans="1:70" ht="39.75" customHeight="1">
      <c r="A94" s="158"/>
      <c r="B94" s="165"/>
      <c r="C94" s="158"/>
      <c r="D94" s="63" t="s">
        <v>28</v>
      </c>
      <c r="E94" s="18">
        <f t="shared" si="300"/>
        <v>7582.436739999999</v>
      </c>
      <c r="F94" s="18">
        <f t="shared" si="301"/>
        <v>4448.003999999999</v>
      </c>
      <c r="G94" s="18">
        <f t="shared" si="302"/>
        <v>58.66193352507943</v>
      </c>
      <c r="H94" s="18">
        <f t="shared" si="303"/>
        <v>-3134.43274</v>
      </c>
      <c r="I94" s="18"/>
      <c r="J94" s="18"/>
      <c r="K94" s="18"/>
      <c r="L94" s="18"/>
      <c r="M94" s="18">
        <v>186.9</v>
      </c>
      <c r="N94" s="18">
        <v>186.9</v>
      </c>
      <c r="O94" s="18"/>
      <c r="P94" s="18"/>
      <c r="Q94" s="18"/>
      <c r="R94" s="18"/>
      <c r="S94" s="18">
        <f t="shared" si="304"/>
        <v>0</v>
      </c>
      <c r="T94" s="18">
        <f t="shared" si="305"/>
        <v>0</v>
      </c>
      <c r="U94" s="18">
        <f t="shared" si="306"/>
        <v>186.9</v>
      </c>
      <c r="V94" s="18">
        <f t="shared" si="307"/>
        <v>186.9</v>
      </c>
      <c r="W94" s="18">
        <f t="shared" si="308"/>
        <v>100</v>
      </c>
      <c r="X94" s="18">
        <f t="shared" si="309"/>
        <v>0</v>
      </c>
      <c r="Y94" s="18"/>
      <c r="Z94" s="18"/>
      <c r="AA94" s="18"/>
      <c r="AB94" s="18"/>
      <c r="AC94" s="18"/>
      <c r="AD94" s="18"/>
      <c r="AE94" s="18"/>
      <c r="AF94" s="18"/>
      <c r="AG94" s="18"/>
      <c r="AH94" s="18"/>
      <c r="AI94" s="18">
        <f t="shared" si="310"/>
        <v>0</v>
      </c>
      <c r="AJ94" s="18">
        <f t="shared" si="311"/>
        <v>0</v>
      </c>
      <c r="AK94" s="18">
        <f t="shared" si="312"/>
        <v>186.9</v>
      </c>
      <c r="AL94" s="18">
        <f t="shared" si="313"/>
        <v>186.9</v>
      </c>
      <c r="AM94" s="18">
        <f t="shared" si="314"/>
        <v>100</v>
      </c>
      <c r="AN94" s="18">
        <f t="shared" si="315"/>
        <v>0</v>
      </c>
      <c r="AO94" s="18"/>
      <c r="AP94" s="18"/>
      <c r="AQ94" s="18">
        <f t="shared" si="316"/>
        <v>0</v>
      </c>
      <c r="AR94" s="18">
        <f t="shared" si="317"/>
        <v>0</v>
      </c>
      <c r="AS94" s="18"/>
      <c r="AT94" s="18"/>
      <c r="AU94" s="18">
        <f t="shared" si="318"/>
        <v>0</v>
      </c>
      <c r="AV94" s="18">
        <f t="shared" si="319"/>
        <v>0</v>
      </c>
      <c r="AW94" s="18">
        <v>2039.7</v>
      </c>
      <c r="AX94" s="18">
        <v>2313.26934</v>
      </c>
      <c r="AY94" s="18">
        <f t="shared" si="320"/>
        <v>113.41223415208117</v>
      </c>
      <c r="AZ94" s="18">
        <f t="shared" si="321"/>
        <v>273.5693399999998</v>
      </c>
      <c r="BA94" s="18">
        <f t="shared" si="322"/>
        <v>2226.6</v>
      </c>
      <c r="BB94" s="18">
        <f t="shared" si="323"/>
        <v>2500.16934</v>
      </c>
      <c r="BC94" s="18">
        <f t="shared" si="324"/>
        <v>112.28641606036108</v>
      </c>
      <c r="BD94" s="18">
        <f t="shared" si="325"/>
        <v>273.56934</v>
      </c>
      <c r="BE94" s="18">
        <v>2039.7</v>
      </c>
      <c r="BF94" s="18">
        <v>1703.09566</v>
      </c>
      <c r="BG94" s="18"/>
      <c r="BH94" s="18"/>
      <c r="BI94" s="18">
        <v>2039.6</v>
      </c>
      <c r="BJ94" s="18"/>
      <c r="BK94" s="18"/>
      <c r="BL94" s="18"/>
      <c r="BM94" s="18">
        <f>998.53674+278</f>
        <v>1276.53674</v>
      </c>
      <c r="BN94" s="18">
        <v>244.739</v>
      </c>
      <c r="BO94" s="18">
        <f t="shared" si="326"/>
        <v>19.172107807880252</v>
      </c>
      <c r="BP94" s="18">
        <f t="shared" si="327"/>
        <v>-1031.79774</v>
      </c>
      <c r="BQ94" s="160"/>
      <c r="BR94" s="162"/>
    </row>
    <row r="95" spans="1:70" ht="46.5" customHeight="1" hidden="1">
      <c r="A95" s="158"/>
      <c r="B95" s="165"/>
      <c r="C95" s="158"/>
      <c r="D95" s="65" t="s">
        <v>114</v>
      </c>
      <c r="E95" s="17">
        <f t="shared" si="300"/>
        <v>0</v>
      </c>
      <c r="F95" s="17">
        <f t="shared" si="301"/>
        <v>0</v>
      </c>
      <c r="G95" s="17">
        <f t="shared" si="302"/>
        <v>0</v>
      </c>
      <c r="H95" s="17">
        <f t="shared" si="303"/>
        <v>0</v>
      </c>
      <c r="I95" s="17"/>
      <c r="J95" s="17"/>
      <c r="K95" s="17">
        <f>IF(I95=0,0,J95*100/I95)</f>
        <v>0</v>
      </c>
      <c r="L95" s="17">
        <f>J95-I95</f>
        <v>0</v>
      </c>
      <c r="M95" s="17"/>
      <c r="N95" s="17"/>
      <c r="O95" s="17">
        <f>IF(M95=0,0,N95*100/M95)</f>
        <v>0</v>
      </c>
      <c r="P95" s="17">
        <f>N95-M95</f>
        <v>0</v>
      </c>
      <c r="Q95" s="17"/>
      <c r="R95" s="17"/>
      <c r="S95" s="17">
        <f t="shared" si="304"/>
        <v>0</v>
      </c>
      <c r="T95" s="17">
        <f t="shared" si="305"/>
        <v>0</v>
      </c>
      <c r="U95" s="17">
        <f t="shared" si="306"/>
        <v>0</v>
      </c>
      <c r="V95" s="17">
        <f t="shared" si="307"/>
        <v>0</v>
      </c>
      <c r="W95" s="17">
        <f t="shared" si="308"/>
        <v>0</v>
      </c>
      <c r="X95" s="17">
        <f t="shared" si="309"/>
        <v>0</v>
      </c>
      <c r="Y95" s="17"/>
      <c r="Z95" s="17"/>
      <c r="AA95" s="17">
        <f>IF(Y95=0,0,Z95*100/Y95)</f>
        <v>0</v>
      </c>
      <c r="AB95" s="17">
        <f>Z95-Y95</f>
        <v>0</v>
      </c>
      <c r="AC95" s="17"/>
      <c r="AD95" s="17"/>
      <c r="AE95" s="17">
        <f>IF(AC95=0,0,AD95*100/AC95)</f>
        <v>0</v>
      </c>
      <c r="AF95" s="17">
        <f>AD95-AC95</f>
        <v>0</v>
      </c>
      <c r="AG95" s="17"/>
      <c r="AH95" s="17"/>
      <c r="AI95" s="17">
        <f t="shared" si="310"/>
        <v>0</v>
      </c>
      <c r="AJ95" s="17">
        <f t="shared" si="311"/>
        <v>0</v>
      </c>
      <c r="AK95" s="17">
        <f t="shared" si="312"/>
        <v>0</v>
      </c>
      <c r="AL95" s="17">
        <f t="shared" si="313"/>
        <v>0</v>
      </c>
      <c r="AM95" s="17">
        <f t="shared" si="314"/>
        <v>0</v>
      </c>
      <c r="AN95" s="17">
        <f t="shared" si="315"/>
        <v>0</v>
      </c>
      <c r="AO95" s="17"/>
      <c r="AP95" s="17"/>
      <c r="AQ95" s="17">
        <f t="shared" si="316"/>
        <v>0</v>
      </c>
      <c r="AR95" s="17">
        <f t="shared" si="317"/>
        <v>0</v>
      </c>
      <c r="AS95" s="17"/>
      <c r="AT95" s="17"/>
      <c r="AU95" s="17">
        <f t="shared" si="318"/>
        <v>0</v>
      </c>
      <c r="AV95" s="17">
        <f t="shared" si="319"/>
        <v>0</v>
      </c>
      <c r="AW95" s="17"/>
      <c r="AX95" s="17"/>
      <c r="AY95" s="17">
        <f t="shared" si="320"/>
        <v>0</v>
      </c>
      <c r="AZ95" s="17">
        <f t="shared" si="321"/>
        <v>0</v>
      </c>
      <c r="BA95" s="17">
        <f t="shared" si="322"/>
        <v>0</v>
      </c>
      <c r="BB95" s="17">
        <f t="shared" si="323"/>
        <v>0</v>
      </c>
      <c r="BC95" s="17">
        <f t="shared" si="324"/>
        <v>0</v>
      </c>
      <c r="BD95" s="17">
        <f t="shared" si="325"/>
        <v>0</v>
      </c>
      <c r="BE95" s="17"/>
      <c r="BF95" s="17"/>
      <c r="BG95" s="17">
        <f>IF(BE95=0,0,BF95*100/BE95)</f>
        <v>0</v>
      </c>
      <c r="BH95" s="17">
        <f>BF95-BE95</f>
        <v>0</v>
      </c>
      <c r="BI95" s="17"/>
      <c r="BJ95" s="17"/>
      <c r="BK95" s="17">
        <f>IF(BI95=0,0,BJ95*100/BI95)</f>
        <v>0</v>
      </c>
      <c r="BL95" s="17">
        <f>BJ95-BI95</f>
        <v>0</v>
      </c>
      <c r="BM95" s="17"/>
      <c r="BN95" s="17"/>
      <c r="BO95" s="17">
        <f t="shared" si="326"/>
        <v>0</v>
      </c>
      <c r="BP95" s="17">
        <f t="shared" si="327"/>
        <v>0</v>
      </c>
      <c r="BQ95" s="160"/>
      <c r="BR95" s="162"/>
    </row>
    <row r="96" spans="1:70" ht="23.25" customHeight="1" hidden="1">
      <c r="A96" s="158"/>
      <c r="B96" s="165"/>
      <c r="C96" s="158"/>
      <c r="D96" s="66" t="s">
        <v>29</v>
      </c>
      <c r="E96" s="18">
        <f t="shared" si="300"/>
        <v>0</v>
      </c>
      <c r="F96" s="18">
        <f t="shared" si="301"/>
        <v>0</v>
      </c>
      <c r="G96" s="18">
        <f t="shared" si="302"/>
        <v>0</v>
      </c>
      <c r="H96" s="18">
        <f t="shared" si="303"/>
        <v>0</v>
      </c>
      <c r="I96" s="18"/>
      <c r="J96" s="18"/>
      <c r="K96" s="18">
        <f>IF(I96=0,0,J96*100/I96)</f>
        <v>0</v>
      </c>
      <c r="L96" s="18">
        <f>J96-I96</f>
        <v>0</v>
      </c>
      <c r="M96" s="18"/>
      <c r="N96" s="18"/>
      <c r="O96" s="18">
        <f>IF(M96=0,0,N96*100/M96)</f>
        <v>0</v>
      </c>
      <c r="P96" s="18">
        <f>N96-M96</f>
        <v>0</v>
      </c>
      <c r="Q96" s="18"/>
      <c r="R96" s="18"/>
      <c r="S96" s="18">
        <f t="shared" si="304"/>
        <v>0</v>
      </c>
      <c r="T96" s="18">
        <f t="shared" si="305"/>
        <v>0</v>
      </c>
      <c r="U96" s="18">
        <f t="shared" si="306"/>
        <v>0</v>
      </c>
      <c r="V96" s="18">
        <f t="shared" si="307"/>
        <v>0</v>
      </c>
      <c r="W96" s="18">
        <f t="shared" si="308"/>
        <v>0</v>
      </c>
      <c r="X96" s="18">
        <f t="shared" si="309"/>
        <v>0</v>
      </c>
      <c r="Y96" s="18"/>
      <c r="Z96" s="18"/>
      <c r="AA96" s="18">
        <f>IF(Y96=0,0,Z96*100/Y96)</f>
        <v>0</v>
      </c>
      <c r="AB96" s="18">
        <f>Z96-Y96</f>
        <v>0</v>
      </c>
      <c r="AC96" s="18"/>
      <c r="AD96" s="18"/>
      <c r="AE96" s="18">
        <f>IF(AC96=0,0,AD96*100/AC96)</f>
        <v>0</v>
      </c>
      <c r="AF96" s="18">
        <f>AD96-AC96</f>
        <v>0</v>
      </c>
      <c r="AG96" s="18"/>
      <c r="AH96" s="18"/>
      <c r="AI96" s="18">
        <f t="shared" si="310"/>
        <v>0</v>
      </c>
      <c r="AJ96" s="18">
        <f t="shared" si="311"/>
        <v>0</v>
      </c>
      <c r="AK96" s="18">
        <f t="shared" si="312"/>
        <v>0</v>
      </c>
      <c r="AL96" s="18">
        <f t="shared" si="313"/>
        <v>0</v>
      </c>
      <c r="AM96" s="18">
        <f t="shared" si="314"/>
        <v>0</v>
      </c>
      <c r="AN96" s="18">
        <f t="shared" si="315"/>
        <v>0</v>
      </c>
      <c r="AO96" s="18"/>
      <c r="AP96" s="18"/>
      <c r="AQ96" s="18">
        <f t="shared" si="316"/>
        <v>0</v>
      </c>
      <c r="AR96" s="18">
        <f t="shared" si="317"/>
        <v>0</v>
      </c>
      <c r="AS96" s="18"/>
      <c r="AT96" s="18"/>
      <c r="AU96" s="18">
        <f t="shared" si="318"/>
        <v>0</v>
      </c>
      <c r="AV96" s="18">
        <f t="shared" si="319"/>
        <v>0</v>
      </c>
      <c r="AW96" s="18"/>
      <c r="AX96" s="18"/>
      <c r="AY96" s="18">
        <f t="shared" si="320"/>
        <v>0</v>
      </c>
      <c r="AZ96" s="18">
        <f t="shared" si="321"/>
        <v>0</v>
      </c>
      <c r="BA96" s="18">
        <f t="shared" si="322"/>
        <v>0</v>
      </c>
      <c r="BB96" s="18">
        <f t="shared" si="323"/>
        <v>0</v>
      </c>
      <c r="BC96" s="18">
        <f t="shared" si="324"/>
        <v>0</v>
      </c>
      <c r="BD96" s="18">
        <f t="shared" si="325"/>
        <v>0</v>
      </c>
      <c r="BE96" s="18"/>
      <c r="BF96" s="18"/>
      <c r="BG96" s="18">
        <f aca="true" t="shared" si="328" ref="BG96:BG111">IF(BE96=0,0,BF96*100/BE96)</f>
        <v>0</v>
      </c>
      <c r="BH96" s="18">
        <f aca="true" t="shared" si="329" ref="BH96:BH111">BF96-BE96</f>
        <v>0</v>
      </c>
      <c r="BI96" s="18"/>
      <c r="BJ96" s="18"/>
      <c r="BK96" s="18">
        <f>IF(BI96=0,0,BJ96*100/BI96)</f>
        <v>0</v>
      </c>
      <c r="BL96" s="18">
        <f>BJ96-BI96</f>
        <v>0</v>
      </c>
      <c r="BM96" s="18"/>
      <c r="BN96" s="18"/>
      <c r="BO96" s="18">
        <f t="shared" si="326"/>
        <v>0</v>
      </c>
      <c r="BP96" s="18">
        <f t="shared" si="327"/>
        <v>0</v>
      </c>
      <c r="BQ96" s="160"/>
      <c r="BR96" s="162"/>
    </row>
    <row r="97" spans="1:70" ht="23.25" customHeight="1" hidden="1">
      <c r="A97" s="158"/>
      <c r="B97" s="165"/>
      <c r="C97" s="159"/>
      <c r="D97" s="67" t="s">
        <v>24</v>
      </c>
      <c r="E97" s="18">
        <f t="shared" si="300"/>
        <v>0</v>
      </c>
      <c r="F97" s="18">
        <f t="shared" si="301"/>
        <v>0</v>
      </c>
      <c r="G97" s="18">
        <f t="shared" si="302"/>
        <v>0</v>
      </c>
      <c r="H97" s="18">
        <f t="shared" si="303"/>
        <v>0</v>
      </c>
      <c r="I97" s="18"/>
      <c r="J97" s="18"/>
      <c r="K97" s="18">
        <f>IF(I97=0,0,J97*100/I97)</f>
        <v>0</v>
      </c>
      <c r="L97" s="18">
        <f>J97-I97</f>
        <v>0</v>
      </c>
      <c r="M97" s="18"/>
      <c r="N97" s="18"/>
      <c r="O97" s="18">
        <f>IF(M97=0,0,N97*100/M97)</f>
        <v>0</v>
      </c>
      <c r="P97" s="18">
        <f>N97-M97</f>
        <v>0</v>
      </c>
      <c r="Q97" s="18"/>
      <c r="R97" s="18"/>
      <c r="S97" s="18">
        <f t="shared" si="304"/>
        <v>0</v>
      </c>
      <c r="T97" s="18">
        <f t="shared" si="305"/>
        <v>0</v>
      </c>
      <c r="U97" s="18">
        <f t="shared" si="306"/>
        <v>0</v>
      </c>
      <c r="V97" s="18">
        <f t="shared" si="307"/>
        <v>0</v>
      </c>
      <c r="W97" s="18">
        <f t="shared" si="308"/>
        <v>0</v>
      </c>
      <c r="X97" s="18">
        <f t="shared" si="309"/>
        <v>0</v>
      </c>
      <c r="Y97" s="18"/>
      <c r="Z97" s="18"/>
      <c r="AA97" s="18">
        <f>IF(Y97=0,0,Z97*100/Y97)</f>
        <v>0</v>
      </c>
      <c r="AB97" s="18">
        <f>Z97-Y97</f>
        <v>0</v>
      </c>
      <c r="AC97" s="18"/>
      <c r="AD97" s="18"/>
      <c r="AE97" s="18">
        <f>IF(AC97=0,0,AD97*100/AC97)</f>
        <v>0</v>
      </c>
      <c r="AF97" s="18">
        <f>AD97-AC97</f>
        <v>0</v>
      </c>
      <c r="AG97" s="18"/>
      <c r="AH97" s="18"/>
      <c r="AI97" s="18">
        <f t="shared" si="310"/>
        <v>0</v>
      </c>
      <c r="AJ97" s="18">
        <f t="shared" si="311"/>
        <v>0</v>
      </c>
      <c r="AK97" s="18">
        <f t="shared" si="312"/>
        <v>0</v>
      </c>
      <c r="AL97" s="18">
        <f t="shared" si="313"/>
        <v>0</v>
      </c>
      <c r="AM97" s="18">
        <f t="shared" si="314"/>
        <v>0</v>
      </c>
      <c r="AN97" s="18">
        <f t="shared" si="315"/>
        <v>0</v>
      </c>
      <c r="AO97" s="18"/>
      <c r="AP97" s="18"/>
      <c r="AQ97" s="18">
        <f t="shared" si="316"/>
        <v>0</v>
      </c>
      <c r="AR97" s="18">
        <f t="shared" si="317"/>
        <v>0</v>
      </c>
      <c r="AS97" s="18"/>
      <c r="AT97" s="18"/>
      <c r="AU97" s="18">
        <f t="shared" si="318"/>
        <v>0</v>
      </c>
      <c r="AV97" s="18">
        <f t="shared" si="319"/>
        <v>0</v>
      </c>
      <c r="AW97" s="18"/>
      <c r="AX97" s="18"/>
      <c r="AY97" s="18">
        <f t="shared" si="320"/>
        <v>0</v>
      </c>
      <c r="AZ97" s="18">
        <f t="shared" si="321"/>
        <v>0</v>
      </c>
      <c r="BA97" s="18">
        <f t="shared" si="322"/>
        <v>0</v>
      </c>
      <c r="BB97" s="18">
        <f t="shared" si="323"/>
        <v>0</v>
      </c>
      <c r="BC97" s="18">
        <f t="shared" si="324"/>
        <v>0</v>
      </c>
      <c r="BD97" s="18">
        <f t="shared" si="325"/>
        <v>0</v>
      </c>
      <c r="BE97" s="18"/>
      <c r="BF97" s="18"/>
      <c r="BG97" s="18">
        <f t="shared" si="328"/>
        <v>0</v>
      </c>
      <c r="BH97" s="18">
        <f t="shared" si="329"/>
        <v>0</v>
      </c>
      <c r="BI97" s="18"/>
      <c r="BJ97" s="18"/>
      <c r="BK97" s="18">
        <f>IF(BI97=0,0,BJ97*100/BI97)</f>
        <v>0</v>
      </c>
      <c r="BL97" s="18">
        <f>BJ97-BI97</f>
        <v>0</v>
      </c>
      <c r="BM97" s="18"/>
      <c r="BN97" s="18"/>
      <c r="BO97" s="18">
        <f t="shared" si="326"/>
        <v>0</v>
      </c>
      <c r="BP97" s="18">
        <f t="shared" si="327"/>
        <v>0</v>
      </c>
      <c r="BQ97" s="160"/>
      <c r="BR97" s="162"/>
    </row>
    <row r="98" spans="1:70" s="53" customFormat="1" ht="23.25" customHeight="1">
      <c r="A98" s="157" t="s">
        <v>43</v>
      </c>
      <c r="B98" s="164" t="s">
        <v>126</v>
      </c>
      <c r="C98" s="157" t="s">
        <v>57</v>
      </c>
      <c r="D98" s="65" t="s">
        <v>22</v>
      </c>
      <c r="E98" s="41">
        <f t="shared" si="300"/>
        <v>456</v>
      </c>
      <c r="F98" s="41">
        <f t="shared" si="301"/>
        <v>456</v>
      </c>
      <c r="G98" s="41">
        <f t="shared" si="302"/>
        <v>100</v>
      </c>
      <c r="H98" s="41">
        <f t="shared" si="303"/>
        <v>0</v>
      </c>
      <c r="I98" s="41">
        <f>SUM(I99:I104)</f>
        <v>0</v>
      </c>
      <c r="J98" s="41">
        <f>SUM(J99:J104)</f>
        <v>0</v>
      </c>
      <c r="K98" s="41">
        <f>IF(I98=0,0,J98*100/I98)</f>
        <v>0</v>
      </c>
      <c r="L98" s="41">
        <f>J98-I98</f>
        <v>0</v>
      </c>
      <c r="M98" s="41">
        <f>SUM(M99:M104)</f>
        <v>0</v>
      </c>
      <c r="N98" s="41">
        <f>SUM(N99:N104)</f>
        <v>0</v>
      </c>
      <c r="O98" s="41">
        <f>IF(M98=0,0,N98*100/M98)</f>
        <v>0</v>
      </c>
      <c r="P98" s="41">
        <f>N98-M98</f>
        <v>0</v>
      </c>
      <c r="Q98" s="41">
        <f>SUM(Q99:Q104)</f>
        <v>456</v>
      </c>
      <c r="R98" s="41">
        <f>SUM(R99:R104)</f>
        <v>0</v>
      </c>
      <c r="S98" s="41">
        <f t="shared" si="304"/>
        <v>0</v>
      </c>
      <c r="T98" s="41">
        <f t="shared" si="305"/>
        <v>-456</v>
      </c>
      <c r="U98" s="41">
        <f t="shared" si="306"/>
        <v>456</v>
      </c>
      <c r="V98" s="41">
        <f t="shared" si="307"/>
        <v>0</v>
      </c>
      <c r="W98" s="41">
        <f t="shared" si="308"/>
        <v>0</v>
      </c>
      <c r="X98" s="41">
        <f t="shared" si="309"/>
        <v>-456</v>
      </c>
      <c r="Y98" s="41">
        <f>SUM(Y99:Y104)</f>
        <v>0</v>
      </c>
      <c r="Z98" s="41">
        <f>SUM(Z99:Z104)</f>
        <v>456</v>
      </c>
      <c r="AA98" s="41">
        <f>IF(Y98=0,0,Z98*100/Y98)</f>
        <v>0</v>
      </c>
      <c r="AB98" s="41">
        <f>Z98-Y98</f>
        <v>456</v>
      </c>
      <c r="AC98" s="41">
        <f>SUM(AC99:AC104)</f>
        <v>0</v>
      </c>
      <c r="AD98" s="41">
        <f>SUM(AD99:AD104)</f>
        <v>0</v>
      </c>
      <c r="AE98" s="41">
        <f>IF(AC98=0,0,AD98*100/AC98)</f>
        <v>0</v>
      </c>
      <c r="AF98" s="41">
        <f>AD98-AC98</f>
        <v>0</v>
      </c>
      <c r="AG98" s="41">
        <f>SUM(AG99:AG104)</f>
        <v>0</v>
      </c>
      <c r="AH98" s="41">
        <f>SUM(AH99:AH104)</f>
        <v>0</v>
      </c>
      <c r="AI98" s="41">
        <f t="shared" si="310"/>
        <v>0</v>
      </c>
      <c r="AJ98" s="41">
        <f t="shared" si="311"/>
        <v>0</v>
      </c>
      <c r="AK98" s="41">
        <f t="shared" si="312"/>
        <v>456</v>
      </c>
      <c r="AL98" s="41">
        <f t="shared" si="313"/>
        <v>456</v>
      </c>
      <c r="AM98" s="41">
        <f t="shared" si="314"/>
        <v>100</v>
      </c>
      <c r="AN98" s="41">
        <f t="shared" si="315"/>
        <v>0</v>
      </c>
      <c r="AO98" s="41">
        <f>SUM(AO99:AO104)</f>
        <v>0</v>
      </c>
      <c r="AP98" s="41">
        <f>SUM(AP99:AP104)</f>
        <v>0</v>
      </c>
      <c r="AQ98" s="41">
        <f t="shared" si="316"/>
        <v>0</v>
      </c>
      <c r="AR98" s="41">
        <f t="shared" si="317"/>
        <v>0</v>
      </c>
      <c r="AS98" s="41">
        <f>SUM(AS99:AS104)</f>
        <v>0</v>
      </c>
      <c r="AT98" s="41">
        <f>SUM(AT99:AT104)</f>
        <v>0</v>
      </c>
      <c r="AU98" s="41">
        <f t="shared" si="318"/>
        <v>0</v>
      </c>
      <c r="AV98" s="41">
        <f t="shared" si="319"/>
        <v>0</v>
      </c>
      <c r="AW98" s="41">
        <f>SUM(AW99:AW104)</f>
        <v>0</v>
      </c>
      <c r="AX98" s="41">
        <f>SUM(AX99:AX104)</f>
        <v>0</v>
      </c>
      <c r="AY98" s="41">
        <f t="shared" si="320"/>
        <v>0</v>
      </c>
      <c r="AZ98" s="41">
        <f t="shared" si="321"/>
        <v>0</v>
      </c>
      <c r="BA98" s="41">
        <f t="shared" si="322"/>
        <v>456</v>
      </c>
      <c r="BB98" s="41">
        <f t="shared" si="323"/>
        <v>456</v>
      </c>
      <c r="BC98" s="41">
        <f t="shared" si="324"/>
        <v>100</v>
      </c>
      <c r="BD98" s="41">
        <f t="shared" si="325"/>
        <v>0</v>
      </c>
      <c r="BE98" s="41">
        <f>SUM(BE99:BE104)</f>
        <v>0</v>
      </c>
      <c r="BF98" s="41">
        <f>SUM(BF99:BF104)</f>
        <v>0</v>
      </c>
      <c r="BG98" s="41">
        <f t="shared" si="328"/>
        <v>0</v>
      </c>
      <c r="BH98" s="41">
        <f t="shared" si="329"/>
        <v>0</v>
      </c>
      <c r="BI98" s="41">
        <f>SUM(BI99:BI104)</f>
        <v>0</v>
      </c>
      <c r="BJ98" s="41">
        <f>SUM(BJ99:BJ104)</f>
        <v>0</v>
      </c>
      <c r="BK98" s="41">
        <f>IF(BI98=0,0,BJ98*100/BI98)</f>
        <v>0</v>
      </c>
      <c r="BL98" s="41">
        <f>BJ98-BI98</f>
        <v>0</v>
      </c>
      <c r="BM98" s="41">
        <f>SUM(BM99:BM104)</f>
        <v>0</v>
      </c>
      <c r="BN98" s="41">
        <f>SUM(BN99:BN104)</f>
        <v>0</v>
      </c>
      <c r="BO98" s="41">
        <f t="shared" si="326"/>
        <v>0</v>
      </c>
      <c r="BP98" s="41">
        <f t="shared" si="327"/>
        <v>0</v>
      </c>
      <c r="BQ98" s="160" t="s">
        <v>153</v>
      </c>
      <c r="BR98" s="162"/>
    </row>
    <row r="99" spans="1:70" ht="23.25" customHeight="1" hidden="1">
      <c r="A99" s="158"/>
      <c r="B99" s="165"/>
      <c r="C99" s="158"/>
      <c r="D99" s="65" t="s">
        <v>23</v>
      </c>
      <c r="E99" s="18">
        <f t="shared" si="300"/>
        <v>0</v>
      </c>
      <c r="F99" s="18">
        <f t="shared" si="301"/>
        <v>0</v>
      </c>
      <c r="G99" s="18">
        <f t="shared" si="302"/>
        <v>0</v>
      </c>
      <c r="H99" s="18">
        <f t="shared" si="303"/>
        <v>0</v>
      </c>
      <c r="I99" s="18"/>
      <c r="J99" s="18"/>
      <c r="K99" s="18">
        <f>IF(I99=0,0,J99*100/I99)</f>
        <v>0</v>
      </c>
      <c r="L99" s="18">
        <f>J99-I99</f>
        <v>0</v>
      </c>
      <c r="M99" s="18"/>
      <c r="N99" s="18"/>
      <c r="O99" s="18">
        <f>IF(M99=0,0,N99*100/M99)</f>
        <v>0</v>
      </c>
      <c r="P99" s="18">
        <f>N99-M99</f>
        <v>0</v>
      </c>
      <c r="Q99" s="18"/>
      <c r="R99" s="18"/>
      <c r="S99" s="18">
        <f t="shared" si="304"/>
        <v>0</v>
      </c>
      <c r="T99" s="18">
        <f t="shared" si="305"/>
        <v>0</v>
      </c>
      <c r="U99" s="18">
        <f t="shared" si="306"/>
        <v>0</v>
      </c>
      <c r="V99" s="18">
        <f t="shared" si="307"/>
        <v>0</v>
      </c>
      <c r="W99" s="18">
        <f t="shared" si="308"/>
        <v>0</v>
      </c>
      <c r="X99" s="18">
        <f t="shared" si="309"/>
        <v>0</v>
      </c>
      <c r="Y99" s="18"/>
      <c r="Z99" s="18"/>
      <c r="AA99" s="18">
        <f>IF(Y99=0,0,Z99*100/Y99)</f>
        <v>0</v>
      </c>
      <c r="AB99" s="18">
        <f>Z99-Y99</f>
        <v>0</v>
      </c>
      <c r="AC99" s="18"/>
      <c r="AD99" s="18"/>
      <c r="AE99" s="18">
        <f>IF(AC99=0,0,AD99*100/AC99)</f>
        <v>0</v>
      </c>
      <c r="AF99" s="18">
        <f>AD99-AC99</f>
        <v>0</v>
      </c>
      <c r="AG99" s="18"/>
      <c r="AH99" s="18"/>
      <c r="AI99" s="18">
        <f t="shared" si="310"/>
        <v>0</v>
      </c>
      <c r="AJ99" s="18">
        <f t="shared" si="311"/>
        <v>0</v>
      </c>
      <c r="AK99" s="18">
        <f t="shared" si="312"/>
        <v>0</v>
      </c>
      <c r="AL99" s="18">
        <f t="shared" si="313"/>
        <v>0</v>
      </c>
      <c r="AM99" s="18">
        <f t="shared" si="314"/>
        <v>0</v>
      </c>
      <c r="AN99" s="18">
        <f t="shared" si="315"/>
        <v>0</v>
      </c>
      <c r="AO99" s="18"/>
      <c r="AP99" s="18"/>
      <c r="AQ99" s="18">
        <f t="shared" si="316"/>
        <v>0</v>
      </c>
      <c r="AR99" s="18">
        <f t="shared" si="317"/>
        <v>0</v>
      </c>
      <c r="AS99" s="18"/>
      <c r="AT99" s="18"/>
      <c r="AU99" s="18">
        <f t="shared" si="318"/>
        <v>0</v>
      </c>
      <c r="AV99" s="18">
        <f t="shared" si="319"/>
        <v>0</v>
      </c>
      <c r="AW99" s="18"/>
      <c r="AX99" s="18"/>
      <c r="AY99" s="18">
        <f t="shared" si="320"/>
        <v>0</v>
      </c>
      <c r="AZ99" s="18">
        <f t="shared" si="321"/>
        <v>0</v>
      </c>
      <c r="BA99" s="18">
        <f t="shared" si="322"/>
        <v>0</v>
      </c>
      <c r="BB99" s="18">
        <f t="shared" si="323"/>
        <v>0</v>
      </c>
      <c r="BC99" s="18">
        <f t="shared" si="324"/>
        <v>0</v>
      </c>
      <c r="BD99" s="18">
        <f t="shared" si="325"/>
        <v>0</v>
      </c>
      <c r="BE99" s="18"/>
      <c r="BF99" s="18"/>
      <c r="BG99" s="18">
        <f t="shared" si="328"/>
        <v>0</v>
      </c>
      <c r="BH99" s="18">
        <f t="shared" si="329"/>
        <v>0</v>
      </c>
      <c r="BI99" s="18"/>
      <c r="BJ99" s="18"/>
      <c r="BK99" s="18">
        <f>IF(BI99=0,0,BJ99*100/BI99)</f>
        <v>0</v>
      </c>
      <c r="BL99" s="18">
        <f>BJ99-BI99</f>
        <v>0</v>
      </c>
      <c r="BM99" s="18"/>
      <c r="BN99" s="18"/>
      <c r="BO99" s="18">
        <f t="shared" si="326"/>
        <v>0</v>
      </c>
      <c r="BP99" s="18">
        <f t="shared" si="327"/>
        <v>0</v>
      </c>
      <c r="BQ99" s="160"/>
      <c r="BR99" s="162"/>
    </row>
    <row r="100" spans="1:70" ht="23.25" customHeight="1">
      <c r="A100" s="158"/>
      <c r="B100" s="165"/>
      <c r="C100" s="158"/>
      <c r="D100" s="63" t="s">
        <v>52</v>
      </c>
      <c r="E100" s="18">
        <f t="shared" si="300"/>
        <v>0</v>
      </c>
      <c r="F100" s="18">
        <f t="shared" si="301"/>
        <v>0</v>
      </c>
      <c r="G100" s="18">
        <f t="shared" si="302"/>
        <v>0</v>
      </c>
      <c r="H100" s="18">
        <f t="shared" si="303"/>
        <v>0</v>
      </c>
      <c r="I100" s="18"/>
      <c r="J100" s="18"/>
      <c r="K100" s="18"/>
      <c r="L100" s="18"/>
      <c r="M100" s="18"/>
      <c r="N100" s="18"/>
      <c r="O100" s="18"/>
      <c r="P100" s="18"/>
      <c r="Q100" s="18"/>
      <c r="R100" s="18"/>
      <c r="S100" s="18">
        <f t="shared" si="304"/>
        <v>0</v>
      </c>
      <c r="T100" s="18">
        <f t="shared" si="305"/>
        <v>0</v>
      </c>
      <c r="U100" s="18">
        <f t="shared" si="306"/>
        <v>0</v>
      </c>
      <c r="V100" s="18">
        <f t="shared" si="307"/>
        <v>0</v>
      </c>
      <c r="W100" s="18">
        <f t="shared" si="308"/>
        <v>0</v>
      </c>
      <c r="X100" s="18">
        <f t="shared" si="309"/>
        <v>0</v>
      </c>
      <c r="Y100" s="18"/>
      <c r="Z100" s="18"/>
      <c r="AA100" s="18"/>
      <c r="AB100" s="18"/>
      <c r="AC100" s="18"/>
      <c r="AD100" s="18"/>
      <c r="AE100" s="18"/>
      <c r="AF100" s="18"/>
      <c r="AG100" s="18"/>
      <c r="AH100" s="18"/>
      <c r="AI100" s="18">
        <f t="shared" si="310"/>
        <v>0</v>
      </c>
      <c r="AJ100" s="18">
        <f t="shared" si="311"/>
        <v>0</v>
      </c>
      <c r="AK100" s="18">
        <f t="shared" si="312"/>
        <v>0</v>
      </c>
      <c r="AL100" s="18">
        <f t="shared" si="313"/>
        <v>0</v>
      </c>
      <c r="AM100" s="18">
        <f t="shared" si="314"/>
        <v>0</v>
      </c>
      <c r="AN100" s="18">
        <f t="shared" si="315"/>
        <v>0</v>
      </c>
      <c r="AO100" s="18"/>
      <c r="AP100" s="18"/>
      <c r="AQ100" s="18">
        <f t="shared" si="316"/>
        <v>0</v>
      </c>
      <c r="AR100" s="18">
        <f t="shared" si="317"/>
        <v>0</v>
      </c>
      <c r="AS100" s="18"/>
      <c r="AT100" s="18"/>
      <c r="AU100" s="18">
        <f t="shared" si="318"/>
        <v>0</v>
      </c>
      <c r="AV100" s="18">
        <f t="shared" si="319"/>
        <v>0</v>
      </c>
      <c r="AW100" s="18"/>
      <c r="AX100" s="18"/>
      <c r="AY100" s="18">
        <f t="shared" si="320"/>
        <v>0</v>
      </c>
      <c r="AZ100" s="18">
        <f t="shared" si="321"/>
        <v>0</v>
      </c>
      <c r="BA100" s="18">
        <f t="shared" si="322"/>
        <v>0</v>
      </c>
      <c r="BB100" s="18">
        <f t="shared" si="323"/>
        <v>0</v>
      </c>
      <c r="BC100" s="18">
        <f t="shared" si="324"/>
        <v>0</v>
      </c>
      <c r="BD100" s="18">
        <f t="shared" si="325"/>
        <v>0</v>
      </c>
      <c r="BE100" s="18"/>
      <c r="BF100" s="18"/>
      <c r="BG100" s="18">
        <f t="shared" si="328"/>
        <v>0</v>
      </c>
      <c r="BH100" s="18">
        <f t="shared" si="329"/>
        <v>0</v>
      </c>
      <c r="BI100" s="18"/>
      <c r="BJ100" s="18"/>
      <c r="BK100" s="18"/>
      <c r="BL100" s="18"/>
      <c r="BM100" s="18"/>
      <c r="BN100" s="18"/>
      <c r="BO100" s="18">
        <f t="shared" si="326"/>
        <v>0</v>
      </c>
      <c r="BP100" s="18">
        <f t="shared" si="327"/>
        <v>0</v>
      </c>
      <c r="BQ100" s="160"/>
      <c r="BR100" s="162"/>
    </row>
    <row r="101" spans="1:70" ht="23.25" customHeight="1">
      <c r="A101" s="158"/>
      <c r="B101" s="165"/>
      <c r="C101" s="158"/>
      <c r="D101" s="63" t="s">
        <v>28</v>
      </c>
      <c r="E101" s="18">
        <f t="shared" si="300"/>
        <v>456</v>
      </c>
      <c r="F101" s="18">
        <f t="shared" si="301"/>
        <v>456</v>
      </c>
      <c r="G101" s="18">
        <f t="shared" si="302"/>
        <v>100</v>
      </c>
      <c r="H101" s="18">
        <f t="shared" si="303"/>
        <v>0</v>
      </c>
      <c r="I101" s="18"/>
      <c r="J101" s="18"/>
      <c r="K101" s="18"/>
      <c r="L101" s="18"/>
      <c r="M101" s="18"/>
      <c r="N101" s="18"/>
      <c r="O101" s="18"/>
      <c r="P101" s="18"/>
      <c r="Q101" s="18">
        <v>456</v>
      </c>
      <c r="R101" s="18">
        <v>0</v>
      </c>
      <c r="S101" s="18">
        <f t="shared" si="304"/>
        <v>0</v>
      </c>
      <c r="T101" s="18">
        <f t="shared" si="305"/>
        <v>-456</v>
      </c>
      <c r="U101" s="18">
        <f t="shared" si="306"/>
        <v>456</v>
      </c>
      <c r="V101" s="18">
        <f t="shared" si="307"/>
        <v>0</v>
      </c>
      <c r="W101" s="18">
        <f t="shared" si="308"/>
        <v>0</v>
      </c>
      <c r="X101" s="18">
        <f t="shared" si="309"/>
        <v>-456</v>
      </c>
      <c r="Y101" s="18"/>
      <c r="Z101" s="18">
        <v>456</v>
      </c>
      <c r="AA101" s="18"/>
      <c r="AB101" s="18"/>
      <c r="AC101" s="18">
        <v>0</v>
      </c>
      <c r="AD101" s="18"/>
      <c r="AE101" s="18"/>
      <c r="AF101" s="18"/>
      <c r="AG101" s="18"/>
      <c r="AH101" s="18"/>
      <c r="AI101" s="18">
        <f t="shared" si="310"/>
        <v>0</v>
      </c>
      <c r="AJ101" s="18">
        <f t="shared" si="311"/>
        <v>0</v>
      </c>
      <c r="AK101" s="18">
        <f t="shared" si="312"/>
        <v>456</v>
      </c>
      <c r="AL101" s="18">
        <f t="shared" si="313"/>
        <v>456</v>
      </c>
      <c r="AM101" s="18">
        <f t="shared" si="314"/>
        <v>100</v>
      </c>
      <c r="AN101" s="18">
        <f t="shared" si="315"/>
        <v>0</v>
      </c>
      <c r="AO101" s="18"/>
      <c r="AP101" s="18"/>
      <c r="AQ101" s="18">
        <f t="shared" si="316"/>
        <v>0</v>
      </c>
      <c r="AR101" s="18">
        <f t="shared" si="317"/>
        <v>0</v>
      </c>
      <c r="AS101" s="18"/>
      <c r="AT101" s="18"/>
      <c r="AU101" s="18">
        <f t="shared" si="318"/>
        <v>0</v>
      </c>
      <c r="AV101" s="18">
        <f t="shared" si="319"/>
        <v>0</v>
      </c>
      <c r="AW101" s="18"/>
      <c r="AX101" s="18"/>
      <c r="AY101" s="18">
        <f t="shared" si="320"/>
        <v>0</v>
      </c>
      <c r="AZ101" s="18">
        <f t="shared" si="321"/>
        <v>0</v>
      </c>
      <c r="BA101" s="18">
        <f t="shared" si="322"/>
        <v>456</v>
      </c>
      <c r="BB101" s="18">
        <f t="shared" si="323"/>
        <v>456</v>
      </c>
      <c r="BC101" s="18">
        <f t="shared" si="324"/>
        <v>100</v>
      </c>
      <c r="BD101" s="18">
        <f t="shared" si="325"/>
        <v>0</v>
      </c>
      <c r="BE101" s="18"/>
      <c r="BF101" s="18"/>
      <c r="BG101" s="18">
        <f t="shared" si="328"/>
        <v>0</v>
      </c>
      <c r="BH101" s="18">
        <f t="shared" si="329"/>
        <v>0</v>
      </c>
      <c r="BI101" s="18"/>
      <c r="BJ101" s="18"/>
      <c r="BK101" s="18"/>
      <c r="BL101" s="18"/>
      <c r="BM101" s="18"/>
      <c r="BN101" s="18"/>
      <c r="BO101" s="18">
        <f t="shared" si="326"/>
        <v>0</v>
      </c>
      <c r="BP101" s="18">
        <f t="shared" si="327"/>
        <v>0</v>
      </c>
      <c r="BQ101" s="160"/>
      <c r="BR101" s="162"/>
    </row>
    <row r="102" spans="1:70" ht="46.5" customHeight="1" hidden="1">
      <c r="A102" s="158"/>
      <c r="B102" s="165"/>
      <c r="C102" s="158"/>
      <c r="D102" s="65" t="s">
        <v>114</v>
      </c>
      <c r="E102" s="17">
        <f t="shared" si="300"/>
        <v>0</v>
      </c>
      <c r="F102" s="17">
        <f t="shared" si="301"/>
        <v>0</v>
      </c>
      <c r="G102" s="17">
        <f t="shared" si="302"/>
        <v>0</v>
      </c>
      <c r="H102" s="17">
        <f t="shared" si="303"/>
        <v>0</v>
      </c>
      <c r="I102" s="17"/>
      <c r="J102" s="17"/>
      <c r="K102" s="17">
        <f aca="true" t="shared" si="330" ref="K102:K107">IF(I102=0,0,J102*100/I102)</f>
        <v>0</v>
      </c>
      <c r="L102" s="17">
        <f aca="true" t="shared" si="331" ref="L102:L107">J102-I102</f>
        <v>0</v>
      </c>
      <c r="M102" s="17"/>
      <c r="N102" s="17"/>
      <c r="O102" s="17">
        <f aca="true" t="shared" si="332" ref="O102:O107">IF(M102=0,0,N102*100/M102)</f>
        <v>0</v>
      </c>
      <c r="P102" s="17">
        <f aca="true" t="shared" si="333" ref="P102:P107">N102-M102</f>
        <v>0</v>
      </c>
      <c r="Q102" s="17"/>
      <c r="R102" s="17"/>
      <c r="S102" s="17">
        <f t="shared" si="304"/>
        <v>0</v>
      </c>
      <c r="T102" s="17">
        <f t="shared" si="305"/>
        <v>0</v>
      </c>
      <c r="U102" s="17">
        <f t="shared" si="306"/>
        <v>0</v>
      </c>
      <c r="V102" s="17">
        <f t="shared" si="307"/>
        <v>0</v>
      </c>
      <c r="W102" s="17">
        <f t="shared" si="308"/>
        <v>0</v>
      </c>
      <c r="X102" s="17">
        <f t="shared" si="309"/>
        <v>0</v>
      </c>
      <c r="Y102" s="17"/>
      <c r="Z102" s="17"/>
      <c r="AA102" s="17">
        <f>IF(Y102=0,0,Z102*100/Y102)</f>
        <v>0</v>
      </c>
      <c r="AB102" s="17">
        <f>Z102-Y102</f>
        <v>0</v>
      </c>
      <c r="AC102" s="17"/>
      <c r="AD102" s="17"/>
      <c r="AE102" s="17">
        <f>IF(AC102=0,0,AD102*100/AC102)</f>
        <v>0</v>
      </c>
      <c r="AF102" s="17">
        <f>AD102-AC102</f>
        <v>0</v>
      </c>
      <c r="AG102" s="17"/>
      <c r="AH102" s="17"/>
      <c r="AI102" s="17">
        <f t="shared" si="310"/>
        <v>0</v>
      </c>
      <c r="AJ102" s="17">
        <f t="shared" si="311"/>
        <v>0</v>
      </c>
      <c r="AK102" s="17">
        <f t="shared" si="312"/>
        <v>0</v>
      </c>
      <c r="AL102" s="17">
        <f t="shared" si="313"/>
        <v>0</v>
      </c>
      <c r="AM102" s="17">
        <f t="shared" si="314"/>
        <v>0</v>
      </c>
      <c r="AN102" s="17">
        <f t="shared" si="315"/>
        <v>0</v>
      </c>
      <c r="AO102" s="17"/>
      <c r="AP102" s="17"/>
      <c r="AQ102" s="17">
        <f t="shared" si="316"/>
        <v>0</v>
      </c>
      <c r="AR102" s="17">
        <f t="shared" si="317"/>
        <v>0</v>
      </c>
      <c r="AS102" s="17"/>
      <c r="AT102" s="17"/>
      <c r="AU102" s="17">
        <f t="shared" si="318"/>
        <v>0</v>
      </c>
      <c r="AV102" s="17">
        <f t="shared" si="319"/>
        <v>0</v>
      </c>
      <c r="AW102" s="17"/>
      <c r="AX102" s="17"/>
      <c r="AY102" s="17">
        <f t="shared" si="320"/>
        <v>0</v>
      </c>
      <c r="AZ102" s="17">
        <f t="shared" si="321"/>
        <v>0</v>
      </c>
      <c r="BA102" s="17">
        <f t="shared" si="322"/>
        <v>0</v>
      </c>
      <c r="BB102" s="17">
        <f t="shared" si="323"/>
        <v>0</v>
      </c>
      <c r="BC102" s="17">
        <f t="shared" si="324"/>
        <v>0</v>
      </c>
      <c r="BD102" s="17">
        <f t="shared" si="325"/>
        <v>0</v>
      </c>
      <c r="BE102" s="17"/>
      <c r="BF102" s="17"/>
      <c r="BG102" s="17">
        <f t="shared" si="328"/>
        <v>0</v>
      </c>
      <c r="BH102" s="17">
        <f t="shared" si="329"/>
        <v>0</v>
      </c>
      <c r="BI102" s="17"/>
      <c r="BJ102" s="17"/>
      <c r="BK102" s="17">
        <f>IF(BI102=0,0,BJ102*100/BI102)</f>
        <v>0</v>
      </c>
      <c r="BL102" s="17">
        <f>BJ102-BI102</f>
        <v>0</v>
      </c>
      <c r="BM102" s="17"/>
      <c r="BN102" s="17"/>
      <c r="BO102" s="17">
        <f t="shared" si="326"/>
        <v>0</v>
      </c>
      <c r="BP102" s="17">
        <f t="shared" si="327"/>
        <v>0</v>
      </c>
      <c r="BQ102" s="160"/>
      <c r="BR102" s="162"/>
    </row>
    <row r="103" spans="1:70" ht="23.25" customHeight="1" hidden="1">
      <c r="A103" s="158"/>
      <c r="B103" s="165"/>
      <c r="C103" s="158"/>
      <c r="D103" s="66" t="s">
        <v>29</v>
      </c>
      <c r="E103" s="18">
        <f t="shared" si="300"/>
        <v>0</v>
      </c>
      <c r="F103" s="18">
        <f t="shared" si="301"/>
        <v>0</v>
      </c>
      <c r="G103" s="18">
        <f t="shared" si="302"/>
        <v>0</v>
      </c>
      <c r="H103" s="18">
        <f t="shared" si="303"/>
        <v>0</v>
      </c>
      <c r="I103" s="18"/>
      <c r="J103" s="18"/>
      <c r="K103" s="18">
        <f t="shared" si="330"/>
        <v>0</v>
      </c>
      <c r="L103" s="18">
        <f t="shared" si="331"/>
        <v>0</v>
      </c>
      <c r="M103" s="18"/>
      <c r="N103" s="18"/>
      <c r="O103" s="18">
        <f t="shared" si="332"/>
        <v>0</v>
      </c>
      <c r="P103" s="18">
        <f t="shared" si="333"/>
        <v>0</v>
      </c>
      <c r="Q103" s="18"/>
      <c r="R103" s="18"/>
      <c r="S103" s="18">
        <f t="shared" si="304"/>
        <v>0</v>
      </c>
      <c r="T103" s="18">
        <f t="shared" si="305"/>
        <v>0</v>
      </c>
      <c r="U103" s="18">
        <f t="shared" si="306"/>
        <v>0</v>
      </c>
      <c r="V103" s="18">
        <f t="shared" si="307"/>
        <v>0</v>
      </c>
      <c r="W103" s="18">
        <f t="shared" si="308"/>
        <v>0</v>
      </c>
      <c r="X103" s="18">
        <f t="shared" si="309"/>
        <v>0</v>
      </c>
      <c r="Y103" s="18"/>
      <c r="Z103" s="18"/>
      <c r="AA103" s="18">
        <f aca="true" t="shared" si="334" ref="AA103:AA111">IF(Y103=0,0,Z103*100/Y103)</f>
        <v>0</v>
      </c>
      <c r="AB103" s="18">
        <f aca="true" t="shared" si="335" ref="AB103:AB111">Z103-Y103</f>
        <v>0</v>
      </c>
      <c r="AC103" s="18"/>
      <c r="AD103" s="18"/>
      <c r="AE103" s="18">
        <f aca="true" t="shared" si="336" ref="AE103:AE111">IF(AC103=0,0,AD103*100/AC103)</f>
        <v>0</v>
      </c>
      <c r="AF103" s="18">
        <f aca="true" t="shared" si="337" ref="AF103:AF111">AD103-AC103</f>
        <v>0</v>
      </c>
      <c r="AG103" s="18"/>
      <c r="AH103" s="18"/>
      <c r="AI103" s="18">
        <f t="shared" si="310"/>
        <v>0</v>
      </c>
      <c r="AJ103" s="18">
        <f t="shared" si="311"/>
        <v>0</v>
      </c>
      <c r="AK103" s="18">
        <f t="shared" si="312"/>
        <v>0</v>
      </c>
      <c r="AL103" s="18">
        <f t="shared" si="313"/>
        <v>0</v>
      </c>
      <c r="AM103" s="18">
        <f t="shared" si="314"/>
        <v>0</v>
      </c>
      <c r="AN103" s="18">
        <f t="shared" si="315"/>
        <v>0</v>
      </c>
      <c r="AO103" s="18"/>
      <c r="AP103" s="18"/>
      <c r="AQ103" s="18">
        <f t="shared" si="316"/>
        <v>0</v>
      </c>
      <c r="AR103" s="18">
        <f t="shared" si="317"/>
        <v>0</v>
      </c>
      <c r="AS103" s="18"/>
      <c r="AT103" s="18"/>
      <c r="AU103" s="18">
        <f t="shared" si="318"/>
        <v>0</v>
      </c>
      <c r="AV103" s="18">
        <f t="shared" si="319"/>
        <v>0</v>
      </c>
      <c r="AW103" s="18"/>
      <c r="AX103" s="18"/>
      <c r="AY103" s="18">
        <f t="shared" si="320"/>
        <v>0</v>
      </c>
      <c r="AZ103" s="18">
        <f t="shared" si="321"/>
        <v>0</v>
      </c>
      <c r="BA103" s="18">
        <f t="shared" si="322"/>
        <v>0</v>
      </c>
      <c r="BB103" s="18">
        <f t="shared" si="323"/>
        <v>0</v>
      </c>
      <c r="BC103" s="18">
        <f t="shared" si="324"/>
        <v>0</v>
      </c>
      <c r="BD103" s="18">
        <f t="shared" si="325"/>
        <v>0</v>
      </c>
      <c r="BE103" s="18"/>
      <c r="BF103" s="18"/>
      <c r="BG103" s="18">
        <f t="shared" si="328"/>
        <v>0</v>
      </c>
      <c r="BH103" s="18">
        <f t="shared" si="329"/>
        <v>0</v>
      </c>
      <c r="BI103" s="18"/>
      <c r="BJ103" s="18"/>
      <c r="BK103" s="18">
        <f aca="true" t="shared" si="338" ref="BK103:BK111">IF(BI103=0,0,BJ103*100/BI103)</f>
        <v>0</v>
      </c>
      <c r="BL103" s="18">
        <f aca="true" t="shared" si="339" ref="BL103:BL111">BJ103-BI103</f>
        <v>0</v>
      </c>
      <c r="BM103" s="18"/>
      <c r="BN103" s="18"/>
      <c r="BO103" s="18">
        <f t="shared" si="326"/>
        <v>0</v>
      </c>
      <c r="BP103" s="18">
        <f t="shared" si="327"/>
        <v>0</v>
      </c>
      <c r="BQ103" s="160"/>
      <c r="BR103" s="162"/>
    </row>
    <row r="104" spans="1:70" ht="23.25" customHeight="1" hidden="1">
      <c r="A104" s="158"/>
      <c r="B104" s="165"/>
      <c r="C104" s="159"/>
      <c r="D104" s="67" t="s">
        <v>24</v>
      </c>
      <c r="E104" s="18">
        <f t="shared" si="300"/>
        <v>0</v>
      </c>
      <c r="F104" s="18">
        <f t="shared" si="301"/>
        <v>0</v>
      </c>
      <c r="G104" s="18">
        <f t="shared" si="302"/>
        <v>0</v>
      </c>
      <c r="H104" s="18">
        <f t="shared" si="303"/>
        <v>0</v>
      </c>
      <c r="I104" s="18"/>
      <c r="J104" s="18"/>
      <c r="K104" s="18">
        <f t="shared" si="330"/>
        <v>0</v>
      </c>
      <c r="L104" s="18">
        <f t="shared" si="331"/>
        <v>0</v>
      </c>
      <c r="M104" s="18"/>
      <c r="N104" s="18"/>
      <c r="O104" s="18">
        <f t="shared" si="332"/>
        <v>0</v>
      </c>
      <c r="P104" s="18">
        <f t="shared" si="333"/>
        <v>0</v>
      </c>
      <c r="Q104" s="18"/>
      <c r="R104" s="18"/>
      <c r="S104" s="18">
        <f t="shared" si="304"/>
        <v>0</v>
      </c>
      <c r="T104" s="18">
        <f t="shared" si="305"/>
        <v>0</v>
      </c>
      <c r="U104" s="18">
        <f t="shared" si="306"/>
        <v>0</v>
      </c>
      <c r="V104" s="18">
        <f t="shared" si="307"/>
        <v>0</v>
      </c>
      <c r="W104" s="18">
        <f t="shared" si="308"/>
        <v>0</v>
      </c>
      <c r="X104" s="18">
        <f t="shared" si="309"/>
        <v>0</v>
      </c>
      <c r="Y104" s="18"/>
      <c r="Z104" s="18"/>
      <c r="AA104" s="18">
        <f t="shared" si="334"/>
        <v>0</v>
      </c>
      <c r="AB104" s="18">
        <f t="shared" si="335"/>
        <v>0</v>
      </c>
      <c r="AC104" s="18"/>
      <c r="AD104" s="18"/>
      <c r="AE104" s="18">
        <f t="shared" si="336"/>
        <v>0</v>
      </c>
      <c r="AF104" s="18">
        <f t="shared" si="337"/>
        <v>0</v>
      </c>
      <c r="AG104" s="18"/>
      <c r="AH104" s="18"/>
      <c r="AI104" s="18">
        <f t="shared" si="310"/>
        <v>0</v>
      </c>
      <c r="AJ104" s="18">
        <f t="shared" si="311"/>
        <v>0</v>
      </c>
      <c r="AK104" s="18">
        <f t="shared" si="312"/>
        <v>0</v>
      </c>
      <c r="AL104" s="18">
        <f t="shared" si="313"/>
        <v>0</v>
      </c>
      <c r="AM104" s="18">
        <f t="shared" si="314"/>
        <v>0</v>
      </c>
      <c r="AN104" s="18">
        <f t="shared" si="315"/>
        <v>0</v>
      </c>
      <c r="AO104" s="18"/>
      <c r="AP104" s="18"/>
      <c r="AQ104" s="18">
        <f t="shared" si="316"/>
        <v>0</v>
      </c>
      <c r="AR104" s="18">
        <f t="shared" si="317"/>
        <v>0</v>
      </c>
      <c r="AS104" s="18"/>
      <c r="AT104" s="18"/>
      <c r="AU104" s="18">
        <f t="shared" si="318"/>
        <v>0</v>
      </c>
      <c r="AV104" s="18">
        <f t="shared" si="319"/>
        <v>0</v>
      </c>
      <c r="AW104" s="18"/>
      <c r="AX104" s="18"/>
      <c r="AY104" s="18">
        <f t="shared" si="320"/>
        <v>0</v>
      </c>
      <c r="AZ104" s="18">
        <f t="shared" si="321"/>
        <v>0</v>
      </c>
      <c r="BA104" s="18">
        <f t="shared" si="322"/>
        <v>0</v>
      </c>
      <c r="BB104" s="18">
        <f t="shared" si="323"/>
        <v>0</v>
      </c>
      <c r="BC104" s="18">
        <f t="shared" si="324"/>
        <v>0</v>
      </c>
      <c r="BD104" s="18">
        <f t="shared" si="325"/>
        <v>0</v>
      </c>
      <c r="BE104" s="18"/>
      <c r="BF104" s="18"/>
      <c r="BG104" s="18">
        <f t="shared" si="328"/>
        <v>0</v>
      </c>
      <c r="BH104" s="18">
        <f t="shared" si="329"/>
        <v>0</v>
      </c>
      <c r="BI104" s="18"/>
      <c r="BJ104" s="18"/>
      <c r="BK104" s="18">
        <f t="shared" si="338"/>
        <v>0</v>
      </c>
      <c r="BL104" s="18">
        <f t="shared" si="339"/>
        <v>0</v>
      </c>
      <c r="BM104" s="18"/>
      <c r="BN104" s="18"/>
      <c r="BO104" s="18">
        <f t="shared" si="326"/>
        <v>0</v>
      </c>
      <c r="BP104" s="18">
        <f t="shared" si="327"/>
        <v>0</v>
      </c>
      <c r="BQ104" s="160"/>
      <c r="BR104" s="162"/>
    </row>
    <row r="105" spans="1:70" s="53" customFormat="1" ht="33.75" customHeight="1">
      <c r="A105" s="157" t="s">
        <v>74</v>
      </c>
      <c r="B105" s="164" t="s">
        <v>127</v>
      </c>
      <c r="C105" s="157" t="s">
        <v>57</v>
      </c>
      <c r="D105" s="65" t="s">
        <v>22</v>
      </c>
      <c r="E105" s="41">
        <f t="shared" si="300"/>
        <v>680.8488</v>
      </c>
      <c r="F105" s="41">
        <f t="shared" si="301"/>
        <v>498</v>
      </c>
      <c r="G105" s="41">
        <f t="shared" si="302"/>
        <v>73.1439932037774</v>
      </c>
      <c r="H105" s="41">
        <f t="shared" si="303"/>
        <v>-182.84879999999998</v>
      </c>
      <c r="I105" s="41">
        <f>SUM(I106:I111)</f>
        <v>198</v>
      </c>
      <c r="J105" s="41">
        <f>SUM(J106:J111)</f>
        <v>198</v>
      </c>
      <c r="K105" s="41">
        <f t="shared" si="330"/>
        <v>100</v>
      </c>
      <c r="L105" s="41">
        <f t="shared" si="331"/>
        <v>0</v>
      </c>
      <c r="M105" s="41">
        <f>SUM(M106:M111)</f>
        <v>0</v>
      </c>
      <c r="N105" s="41">
        <f>SUM(N106:N111)</f>
        <v>0</v>
      </c>
      <c r="O105" s="41">
        <f t="shared" si="332"/>
        <v>0</v>
      </c>
      <c r="P105" s="41">
        <f t="shared" si="333"/>
        <v>0</v>
      </c>
      <c r="Q105" s="41">
        <f>SUM(Q106:Q111)</f>
        <v>100</v>
      </c>
      <c r="R105" s="41">
        <f>SUM(R106:R111)</f>
        <v>100</v>
      </c>
      <c r="S105" s="41">
        <f t="shared" si="304"/>
        <v>100</v>
      </c>
      <c r="T105" s="41">
        <f t="shared" si="305"/>
        <v>0</v>
      </c>
      <c r="U105" s="41">
        <f t="shared" si="306"/>
        <v>298</v>
      </c>
      <c r="V105" s="41">
        <f t="shared" si="307"/>
        <v>298</v>
      </c>
      <c r="W105" s="41">
        <f t="shared" si="308"/>
        <v>100</v>
      </c>
      <c r="X105" s="41">
        <f t="shared" si="309"/>
        <v>0</v>
      </c>
      <c r="Y105" s="41">
        <f>SUM(Y106:Y111)</f>
        <v>0</v>
      </c>
      <c r="Z105" s="41">
        <f>SUM(Z106:Z111)</f>
        <v>0</v>
      </c>
      <c r="AA105" s="41">
        <f t="shared" si="334"/>
        <v>0</v>
      </c>
      <c r="AB105" s="41">
        <f t="shared" si="335"/>
        <v>0</v>
      </c>
      <c r="AC105" s="41">
        <f>SUM(AC106:AC111)</f>
        <v>0</v>
      </c>
      <c r="AD105" s="41">
        <f>SUM(AD106:AD111)</f>
        <v>200</v>
      </c>
      <c r="AE105" s="41">
        <f t="shared" si="336"/>
        <v>0</v>
      </c>
      <c r="AF105" s="41">
        <f t="shared" si="337"/>
        <v>200</v>
      </c>
      <c r="AG105" s="41">
        <f>SUM(AG106:AG111)</f>
        <v>200</v>
      </c>
      <c r="AH105" s="41">
        <f>SUM(AH106:AH111)</f>
        <v>0</v>
      </c>
      <c r="AI105" s="41">
        <f t="shared" si="310"/>
        <v>0</v>
      </c>
      <c r="AJ105" s="41">
        <f t="shared" si="311"/>
        <v>-200</v>
      </c>
      <c r="AK105" s="41">
        <f t="shared" si="312"/>
        <v>498</v>
      </c>
      <c r="AL105" s="41">
        <f t="shared" si="313"/>
        <v>498</v>
      </c>
      <c r="AM105" s="41">
        <f t="shared" si="314"/>
        <v>100</v>
      </c>
      <c r="AN105" s="41">
        <f t="shared" si="315"/>
        <v>0</v>
      </c>
      <c r="AO105" s="41">
        <f>SUM(AO106:AO111)</f>
        <v>0</v>
      </c>
      <c r="AP105" s="41">
        <f>SUM(AP106:AP111)</f>
        <v>0</v>
      </c>
      <c r="AQ105" s="41">
        <f t="shared" si="316"/>
        <v>0</v>
      </c>
      <c r="AR105" s="41">
        <f t="shared" si="317"/>
        <v>0</v>
      </c>
      <c r="AS105" s="41">
        <f>SUM(AS106:AS111)</f>
        <v>0</v>
      </c>
      <c r="AT105" s="41">
        <f>SUM(AT106:AT111)</f>
        <v>0</v>
      </c>
      <c r="AU105" s="41">
        <f t="shared" si="318"/>
        <v>0</v>
      </c>
      <c r="AV105" s="41">
        <f t="shared" si="319"/>
        <v>0</v>
      </c>
      <c r="AW105" s="41">
        <f>SUM(AW106:AW111)</f>
        <v>0</v>
      </c>
      <c r="AX105" s="41">
        <f>SUM(AX106:AX111)</f>
        <v>0</v>
      </c>
      <c r="AY105" s="41">
        <f t="shared" si="320"/>
        <v>0</v>
      </c>
      <c r="AZ105" s="41">
        <f t="shared" si="321"/>
        <v>0</v>
      </c>
      <c r="BA105" s="41">
        <f t="shared" si="322"/>
        <v>498</v>
      </c>
      <c r="BB105" s="41">
        <f t="shared" si="323"/>
        <v>498</v>
      </c>
      <c r="BC105" s="41">
        <f t="shared" si="324"/>
        <v>100</v>
      </c>
      <c r="BD105" s="41">
        <f t="shared" si="325"/>
        <v>0</v>
      </c>
      <c r="BE105" s="41">
        <f>SUM(BE106:BE111)</f>
        <v>0</v>
      </c>
      <c r="BF105" s="41">
        <f>SUM(BF106:BF111)</f>
        <v>0</v>
      </c>
      <c r="BG105" s="41">
        <f t="shared" si="328"/>
        <v>0</v>
      </c>
      <c r="BH105" s="41">
        <f t="shared" si="329"/>
        <v>0</v>
      </c>
      <c r="BI105" s="41">
        <f>SUM(BI106:BI111)</f>
        <v>182.84879999999998</v>
      </c>
      <c r="BJ105" s="41">
        <f>SUM(BJ106:BJ111)</f>
        <v>0</v>
      </c>
      <c r="BK105" s="41">
        <f t="shared" si="338"/>
        <v>0</v>
      </c>
      <c r="BL105" s="41">
        <f t="shared" si="339"/>
        <v>-182.84879999999998</v>
      </c>
      <c r="BM105" s="41">
        <f>SUM(BM106:BM111)</f>
        <v>0</v>
      </c>
      <c r="BN105" s="41">
        <f>SUM(BN106:BN111)</f>
        <v>0</v>
      </c>
      <c r="BO105" s="41">
        <f t="shared" si="326"/>
        <v>0</v>
      </c>
      <c r="BP105" s="41">
        <f t="shared" si="327"/>
        <v>0</v>
      </c>
      <c r="BQ105" s="166" t="s">
        <v>155</v>
      </c>
      <c r="BR105" s="162"/>
    </row>
    <row r="106" spans="1:70" ht="23.25" customHeight="1" hidden="1">
      <c r="A106" s="158"/>
      <c r="B106" s="165"/>
      <c r="C106" s="158"/>
      <c r="D106" s="65" t="s">
        <v>23</v>
      </c>
      <c r="E106" s="18">
        <f t="shared" si="300"/>
        <v>0</v>
      </c>
      <c r="F106" s="18">
        <f t="shared" si="301"/>
        <v>0</v>
      </c>
      <c r="G106" s="18">
        <f t="shared" si="302"/>
        <v>0</v>
      </c>
      <c r="H106" s="18">
        <f t="shared" si="303"/>
        <v>0</v>
      </c>
      <c r="I106" s="18"/>
      <c r="J106" s="18"/>
      <c r="K106" s="18">
        <f t="shared" si="330"/>
        <v>0</v>
      </c>
      <c r="L106" s="18">
        <f t="shared" si="331"/>
        <v>0</v>
      </c>
      <c r="M106" s="18"/>
      <c r="N106" s="18"/>
      <c r="O106" s="18">
        <f t="shared" si="332"/>
        <v>0</v>
      </c>
      <c r="P106" s="18">
        <f t="shared" si="333"/>
        <v>0</v>
      </c>
      <c r="Q106" s="18"/>
      <c r="R106" s="18"/>
      <c r="S106" s="18">
        <f t="shared" si="304"/>
        <v>0</v>
      </c>
      <c r="T106" s="18">
        <f t="shared" si="305"/>
        <v>0</v>
      </c>
      <c r="U106" s="18">
        <f t="shared" si="306"/>
        <v>0</v>
      </c>
      <c r="V106" s="18">
        <f t="shared" si="307"/>
        <v>0</v>
      </c>
      <c r="W106" s="18">
        <f t="shared" si="308"/>
        <v>0</v>
      </c>
      <c r="X106" s="18">
        <f t="shared" si="309"/>
        <v>0</v>
      </c>
      <c r="Y106" s="18"/>
      <c r="Z106" s="18"/>
      <c r="AA106" s="18">
        <f t="shared" si="334"/>
        <v>0</v>
      </c>
      <c r="AB106" s="18">
        <f t="shared" si="335"/>
        <v>0</v>
      </c>
      <c r="AC106" s="18"/>
      <c r="AD106" s="18"/>
      <c r="AE106" s="18">
        <f t="shared" si="336"/>
        <v>0</v>
      </c>
      <c r="AF106" s="18">
        <f t="shared" si="337"/>
        <v>0</v>
      </c>
      <c r="AG106" s="18"/>
      <c r="AH106" s="18"/>
      <c r="AI106" s="18">
        <f t="shared" si="310"/>
        <v>0</v>
      </c>
      <c r="AJ106" s="18">
        <f t="shared" si="311"/>
        <v>0</v>
      </c>
      <c r="AK106" s="18">
        <f t="shared" si="312"/>
        <v>0</v>
      </c>
      <c r="AL106" s="18">
        <f t="shared" si="313"/>
        <v>0</v>
      </c>
      <c r="AM106" s="18">
        <f t="shared" si="314"/>
        <v>0</v>
      </c>
      <c r="AN106" s="18">
        <f t="shared" si="315"/>
        <v>0</v>
      </c>
      <c r="AO106" s="18"/>
      <c r="AP106" s="18"/>
      <c r="AQ106" s="18">
        <f t="shared" si="316"/>
        <v>0</v>
      </c>
      <c r="AR106" s="18">
        <f t="shared" si="317"/>
        <v>0</v>
      </c>
      <c r="AS106" s="18"/>
      <c r="AT106" s="18"/>
      <c r="AU106" s="18">
        <f t="shared" si="318"/>
        <v>0</v>
      </c>
      <c r="AV106" s="18">
        <f t="shared" si="319"/>
        <v>0</v>
      </c>
      <c r="AW106" s="18"/>
      <c r="AX106" s="18"/>
      <c r="AY106" s="18">
        <f t="shared" si="320"/>
        <v>0</v>
      </c>
      <c r="AZ106" s="18">
        <f t="shared" si="321"/>
        <v>0</v>
      </c>
      <c r="BA106" s="18">
        <f t="shared" si="322"/>
        <v>0</v>
      </c>
      <c r="BB106" s="18">
        <f t="shared" si="323"/>
        <v>0</v>
      </c>
      <c r="BC106" s="18">
        <f t="shared" si="324"/>
        <v>0</v>
      </c>
      <c r="BD106" s="18">
        <f t="shared" si="325"/>
        <v>0</v>
      </c>
      <c r="BE106" s="18"/>
      <c r="BF106" s="18"/>
      <c r="BG106" s="18">
        <f t="shared" si="328"/>
        <v>0</v>
      </c>
      <c r="BH106" s="18">
        <f t="shared" si="329"/>
        <v>0</v>
      </c>
      <c r="BI106" s="18"/>
      <c r="BJ106" s="18"/>
      <c r="BK106" s="18">
        <f t="shared" si="338"/>
        <v>0</v>
      </c>
      <c r="BL106" s="18">
        <f t="shared" si="339"/>
        <v>0</v>
      </c>
      <c r="BM106" s="18"/>
      <c r="BN106" s="18"/>
      <c r="BO106" s="18">
        <f t="shared" si="326"/>
        <v>0</v>
      </c>
      <c r="BP106" s="18">
        <f t="shared" si="327"/>
        <v>0</v>
      </c>
      <c r="BQ106" s="166"/>
      <c r="BR106" s="162"/>
    </row>
    <row r="107" spans="1:70" ht="24" customHeight="1">
      <c r="A107" s="158"/>
      <c r="B107" s="165"/>
      <c r="C107" s="158"/>
      <c r="D107" s="63" t="s">
        <v>52</v>
      </c>
      <c r="E107" s="18">
        <f t="shared" si="300"/>
        <v>0</v>
      </c>
      <c r="F107" s="18">
        <f t="shared" si="301"/>
        <v>0</v>
      </c>
      <c r="G107" s="18">
        <f t="shared" si="302"/>
        <v>0</v>
      </c>
      <c r="H107" s="18">
        <f t="shared" si="303"/>
        <v>0</v>
      </c>
      <c r="I107" s="18"/>
      <c r="J107" s="18"/>
      <c r="K107" s="18">
        <f t="shared" si="330"/>
        <v>0</v>
      </c>
      <c r="L107" s="18">
        <f t="shared" si="331"/>
        <v>0</v>
      </c>
      <c r="M107" s="18"/>
      <c r="N107" s="18"/>
      <c r="O107" s="18">
        <f t="shared" si="332"/>
        <v>0</v>
      </c>
      <c r="P107" s="18">
        <f t="shared" si="333"/>
        <v>0</v>
      </c>
      <c r="Q107" s="18"/>
      <c r="R107" s="18"/>
      <c r="S107" s="18">
        <f t="shared" si="304"/>
        <v>0</v>
      </c>
      <c r="T107" s="18">
        <f t="shared" si="305"/>
        <v>0</v>
      </c>
      <c r="U107" s="18">
        <f t="shared" si="306"/>
        <v>0</v>
      </c>
      <c r="V107" s="18">
        <f t="shared" si="307"/>
        <v>0</v>
      </c>
      <c r="W107" s="18">
        <f t="shared" si="308"/>
        <v>0</v>
      </c>
      <c r="X107" s="18">
        <f t="shared" si="309"/>
        <v>0</v>
      </c>
      <c r="Y107" s="18"/>
      <c r="Z107" s="18"/>
      <c r="AA107" s="18">
        <f t="shared" si="334"/>
        <v>0</v>
      </c>
      <c r="AB107" s="18">
        <f t="shared" si="335"/>
        <v>0</v>
      </c>
      <c r="AC107" s="18"/>
      <c r="AD107" s="18"/>
      <c r="AE107" s="18">
        <f t="shared" si="336"/>
        <v>0</v>
      </c>
      <c r="AF107" s="18">
        <f t="shared" si="337"/>
        <v>0</v>
      </c>
      <c r="AG107" s="18"/>
      <c r="AH107" s="18"/>
      <c r="AI107" s="18">
        <f t="shared" si="310"/>
        <v>0</v>
      </c>
      <c r="AJ107" s="18">
        <f t="shared" si="311"/>
        <v>0</v>
      </c>
      <c r="AK107" s="18">
        <f t="shared" si="312"/>
        <v>0</v>
      </c>
      <c r="AL107" s="18">
        <f t="shared" si="313"/>
        <v>0</v>
      </c>
      <c r="AM107" s="18">
        <f t="shared" si="314"/>
        <v>0</v>
      </c>
      <c r="AN107" s="18">
        <f t="shared" si="315"/>
        <v>0</v>
      </c>
      <c r="AO107" s="18"/>
      <c r="AP107" s="18"/>
      <c r="AQ107" s="18">
        <f t="shared" si="316"/>
        <v>0</v>
      </c>
      <c r="AR107" s="18">
        <f t="shared" si="317"/>
        <v>0</v>
      </c>
      <c r="AS107" s="18"/>
      <c r="AT107" s="18"/>
      <c r="AU107" s="18">
        <f t="shared" si="318"/>
        <v>0</v>
      </c>
      <c r="AV107" s="18">
        <f t="shared" si="319"/>
        <v>0</v>
      </c>
      <c r="AW107" s="18"/>
      <c r="AX107" s="18"/>
      <c r="AY107" s="18">
        <f t="shared" si="320"/>
        <v>0</v>
      </c>
      <c r="AZ107" s="18">
        <f t="shared" si="321"/>
        <v>0</v>
      </c>
      <c r="BA107" s="18">
        <f t="shared" si="322"/>
        <v>0</v>
      </c>
      <c r="BB107" s="18">
        <f t="shared" si="323"/>
        <v>0</v>
      </c>
      <c r="BC107" s="18">
        <f t="shared" si="324"/>
        <v>0</v>
      </c>
      <c r="BD107" s="18">
        <f t="shared" si="325"/>
        <v>0</v>
      </c>
      <c r="BE107" s="18"/>
      <c r="BF107" s="18"/>
      <c r="BG107" s="18">
        <f t="shared" si="328"/>
        <v>0</v>
      </c>
      <c r="BH107" s="18">
        <f t="shared" si="329"/>
        <v>0</v>
      </c>
      <c r="BI107" s="18"/>
      <c r="BJ107" s="18"/>
      <c r="BK107" s="18">
        <f t="shared" si="338"/>
        <v>0</v>
      </c>
      <c r="BL107" s="18">
        <f t="shared" si="339"/>
        <v>0</v>
      </c>
      <c r="BM107" s="18"/>
      <c r="BN107" s="18"/>
      <c r="BO107" s="18">
        <f t="shared" si="326"/>
        <v>0</v>
      </c>
      <c r="BP107" s="18">
        <f t="shared" si="327"/>
        <v>0</v>
      </c>
      <c r="BQ107" s="166"/>
      <c r="BR107" s="162"/>
    </row>
    <row r="108" spans="1:70" ht="24.75" customHeight="1">
      <c r="A108" s="158"/>
      <c r="B108" s="165"/>
      <c r="C108" s="158"/>
      <c r="D108" s="63" t="s">
        <v>28</v>
      </c>
      <c r="E108" s="18">
        <f t="shared" si="300"/>
        <v>680.8488</v>
      </c>
      <c r="F108" s="18">
        <f t="shared" si="301"/>
        <v>498</v>
      </c>
      <c r="G108" s="18">
        <f t="shared" si="302"/>
        <v>73.1439932037774</v>
      </c>
      <c r="H108" s="18">
        <f t="shared" si="303"/>
        <v>-182.84879999999998</v>
      </c>
      <c r="I108" s="18">
        <v>198</v>
      </c>
      <c r="J108" s="18">
        <v>198</v>
      </c>
      <c r="K108" s="18"/>
      <c r="L108" s="18"/>
      <c r="M108" s="18"/>
      <c r="N108" s="18"/>
      <c r="O108" s="18"/>
      <c r="P108" s="18"/>
      <c r="Q108" s="18">
        <v>100</v>
      </c>
      <c r="R108" s="18">
        <v>100</v>
      </c>
      <c r="S108" s="18">
        <f t="shared" si="304"/>
        <v>100</v>
      </c>
      <c r="T108" s="18">
        <f t="shared" si="305"/>
        <v>0</v>
      </c>
      <c r="U108" s="18">
        <f t="shared" si="306"/>
        <v>298</v>
      </c>
      <c r="V108" s="18">
        <f t="shared" si="307"/>
        <v>298</v>
      </c>
      <c r="W108" s="18">
        <f t="shared" si="308"/>
        <v>100</v>
      </c>
      <c r="X108" s="18">
        <f t="shared" si="309"/>
        <v>0</v>
      </c>
      <c r="Y108" s="18"/>
      <c r="Z108" s="18"/>
      <c r="AA108" s="18">
        <f t="shared" si="334"/>
        <v>0</v>
      </c>
      <c r="AB108" s="18">
        <f t="shared" si="335"/>
        <v>0</v>
      </c>
      <c r="AC108" s="18">
        <v>0</v>
      </c>
      <c r="AD108" s="18">
        <v>200</v>
      </c>
      <c r="AE108" s="18">
        <f t="shared" si="336"/>
        <v>0</v>
      </c>
      <c r="AF108" s="18">
        <f t="shared" si="337"/>
        <v>200</v>
      </c>
      <c r="AG108" s="18">
        <v>200</v>
      </c>
      <c r="AH108" s="18"/>
      <c r="AI108" s="18">
        <f t="shared" si="310"/>
        <v>0</v>
      </c>
      <c r="AJ108" s="18">
        <f t="shared" si="311"/>
        <v>-200</v>
      </c>
      <c r="AK108" s="18">
        <f t="shared" si="312"/>
        <v>498</v>
      </c>
      <c r="AL108" s="18">
        <f t="shared" si="313"/>
        <v>498</v>
      </c>
      <c r="AM108" s="18">
        <f t="shared" si="314"/>
        <v>100</v>
      </c>
      <c r="AN108" s="18">
        <f t="shared" si="315"/>
        <v>0</v>
      </c>
      <c r="AO108" s="18"/>
      <c r="AP108" s="18"/>
      <c r="AQ108" s="18">
        <f t="shared" si="316"/>
        <v>0</v>
      </c>
      <c r="AR108" s="18">
        <f t="shared" si="317"/>
        <v>0</v>
      </c>
      <c r="AS108" s="18"/>
      <c r="AT108" s="18"/>
      <c r="AU108" s="18">
        <f t="shared" si="318"/>
        <v>0</v>
      </c>
      <c r="AV108" s="18">
        <f t="shared" si="319"/>
        <v>0</v>
      </c>
      <c r="AW108" s="18"/>
      <c r="AX108" s="18"/>
      <c r="AY108" s="18">
        <f t="shared" si="320"/>
        <v>0</v>
      </c>
      <c r="AZ108" s="18">
        <f t="shared" si="321"/>
        <v>0</v>
      </c>
      <c r="BA108" s="18">
        <f t="shared" si="322"/>
        <v>498</v>
      </c>
      <c r="BB108" s="18">
        <f t="shared" si="323"/>
        <v>498</v>
      </c>
      <c r="BC108" s="18">
        <f t="shared" si="324"/>
        <v>100</v>
      </c>
      <c r="BD108" s="18">
        <f t="shared" si="325"/>
        <v>0</v>
      </c>
      <c r="BE108" s="18"/>
      <c r="BF108" s="18"/>
      <c r="BG108" s="18">
        <f t="shared" si="328"/>
        <v>0</v>
      </c>
      <c r="BH108" s="18">
        <f t="shared" si="329"/>
        <v>0</v>
      </c>
      <c r="BI108" s="18">
        <f>111.51939+71.32941</f>
        <v>182.84879999999998</v>
      </c>
      <c r="BJ108" s="18"/>
      <c r="BK108" s="18">
        <f t="shared" si="338"/>
        <v>0</v>
      </c>
      <c r="BL108" s="18">
        <f t="shared" si="339"/>
        <v>-182.84879999999998</v>
      </c>
      <c r="BM108" s="18"/>
      <c r="BN108" s="18"/>
      <c r="BO108" s="18">
        <f t="shared" si="326"/>
        <v>0</v>
      </c>
      <c r="BP108" s="18">
        <f t="shared" si="327"/>
        <v>0</v>
      </c>
      <c r="BQ108" s="166"/>
      <c r="BR108" s="162"/>
    </row>
    <row r="109" spans="1:70" ht="46.5" customHeight="1" hidden="1">
      <c r="A109" s="158"/>
      <c r="B109" s="165"/>
      <c r="C109" s="158"/>
      <c r="D109" s="65" t="s">
        <v>114</v>
      </c>
      <c r="E109" s="17">
        <f t="shared" si="300"/>
        <v>0</v>
      </c>
      <c r="F109" s="17">
        <f t="shared" si="301"/>
        <v>0</v>
      </c>
      <c r="G109" s="17">
        <f t="shared" si="302"/>
        <v>0</v>
      </c>
      <c r="H109" s="17">
        <f t="shared" si="303"/>
        <v>0</v>
      </c>
      <c r="I109" s="17"/>
      <c r="J109" s="17"/>
      <c r="K109" s="17">
        <f aca="true" t="shared" si="340" ref="K109:K114">IF(I109=0,0,J109*100/I109)</f>
        <v>0</v>
      </c>
      <c r="L109" s="17">
        <f aca="true" t="shared" si="341" ref="L109:L114">J109-I109</f>
        <v>0</v>
      </c>
      <c r="M109" s="17"/>
      <c r="N109" s="17"/>
      <c r="O109" s="17">
        <f aca="true" t="shared" si="342" ref="O109:O114">IF(M109=0,0,N109*100/M109)</f>
        <v>0</v>
      </c>
      <c r="P109" s="17">
        <f aca="true" t="shared" si="343" ref="P109:P114">N109-M109</f>
        <v>0</v>
      </c>
      <c r="Q109" s="17"/>
      <c r="R109" s="17"/>
      <c r="S109" s="17">
        <f t="shared" si="304"/>
        <v>0</v>
      </c>
      <c r="T109" s="17">
        <f t="shared" si="305"/>
        <v>0</v>
      </c>
      <c r="U109" s="17">
        <f t="shared" si="306"/>
        <v>0</v>
      </c>
      <c r="V109" s="17">
        <f t="shared" si="307"/>
        <v>0</v>
      </c>
      <c r="W109" s="17">
        <f t="shared" si="308"/>
        <v>0</v>
      </c>
      <c r="X109" s="17">
        <f t="shared" si="309"/>
        <v>0</v>
      </c>
      <c r="Y109" s="17"/>
      <c r="Z109" s="17"/>
      <c r="AA109" s="17">
        <f t="shared" si="334"/>
        <v>0</v>
      </c>
      <c r="AB109" s="17">
        <f t="shared" si="335"/>
        <v>0</v>
      </c>
      <c r="AC109" s="17"/>
      <c r="AD109" s="17"/>
      <c r="AE109" s="17">
        <f t="shared" si="336"/>
        <v>0</v>
      </c>
      <c r="AF109" s="17">
        <f t="shared" si="337"/>
        <v>0</v>
      </c>
      <c r="AG109" s="17"/>
      <c r="AH109" s="17"/>
      <c r="AI109" s="17">
        <f t="shared" si="310"/>
        <v>0</v>
      </c>
      <c r="AJ109" s="17">
        <f t="shared" si="311"/>
        <v>0</v>
      </c>
      <c r="AK109" s="17">
        <f t="shared" si="312"/>
        <v>0</v>
      </c>
      <c r="AL109" s="17">
        <f t="shared" si="313"/>
        <v>0</v>
      </c>
      <c r="AM109" s="17">
        <f t="shared" si="314"/>
        <v>0</v>
      </c>
      <c r="AN109" s="17">
        <f t="shared" si="315"/>
        <v>0</v>
      </c>
      <c r="AO109" s="17"/>
      <c r="AP109" s="17"/>
      <c r="AQ109" s="17">
        <f t="shared" si="316"/>
        <v>0</v>
      </c>
      <c r="AR109" s="17">
        <f t="shared" si="317"/>
        <v>0</v>
      </c>
      <c r="AS109" s="17"/>
      <c r="AT109" s="17"/>
      <c r="AU109" s="17">
        <f t="shared" si="318"/>
        <v>0</v>
      </c>
      <c r="AV109" s="17">
        <f t="shared" si="319"/>
        <v>0</v>
      </c>
      <c r="AW109" s="17"/>
      <c r="AX109" s="17"/>
      <c r="AY109" s="17">
        <f t="shared" si="320"/>
        <v>0</v>
      </c>
      <c r="AZ109" s="17">
        <f t="shared" si="321"/>
        <v>0</v>
      </c>
      <c r="BA109" s="17">
        <f t="shared" si="322"/>
        <v>0</v>
      </c>
      <c r="BB109" s="17">
        <f t="shared" si="323"/>
        <v>0</v>
      </c>
      <c r="BC109" s="17">
        <f t="shared" si="324"/>
        <v>0</v>
      </c>
      <c r="BD109" s="17">
        <f t="shared" si="325"/>
        <v>0</v>
      </c>
      <c r="BE109" s="17"/>
      <c r="BF109" s="17"/>
      <c r="BG109" s="17">
        <f t="shared" si="328"/>
        <v>0</v>
      </c>
      <c r="BH109" s="17">
        <f t="shared" si="329"/>
        <v>0</v>
      </c>
      <c r="BI109" s="17"/>
      <c r="BJ109" s="17"/>
      <c r="BK109" s="17">
        <f t="shared" si="338"/>
        <v>0</v>
      </c>
      <c r="BL109" s="17">
        <f t="shared" si="339"/>
        <v>0</v>
      </c>
      <c r="BM109" s="17"/>
      <c r="BN109" s="17"/>
      <c r="BO109" s="17">
        <f t="shared" si="326"/>
        <v>0</v>
      </c>
      <c r="BP109" s="17">
        <f t="shared" si="327"/>
        <v>0</v>
      </c>
      <c r="BQ109" s="166"/>
      <c r="BR109" s="162"/>
    </row>
    <row r="110" spans="1:70" ht="23.25" customHeight="1" hidden="1">
      <c r="A110" s="158"/>
      <c r="B110" s="165"/>
      <c r="C110" s="158"/>
      <c r="D110" s="66" t="s">
        <v>29</v>
      </c>
      <c r="E110" s="18">
        <f t="shared" si="300"/>
        <v>0</v>
      </c>
      <c r="F110" s="18">
        <f t="shared" si="301"/>
        <v>0</v>
      </c>
      <c r="G110" s="18">
        <f t="shared" si="302"/>
        <v>0</v>
      </c>
      <c r="H110" s="18">
        <f t="shared" si="303"/>
        <v>0</v>
      </c>
      <c r="I110" s="18"/>
      <c r="J110" s="18"/>
      <c r="K110" s="18">
        <f t="shared" si="340"/>
        <v>0</v>
      </c>
      <c r="L110" s="18">
        <f t="shared" si="341"/>
        <v>0</v>
      </c>
      <c r="M110" s="18"/>
      <c r="N110" s="18"/>
      <c r="O110" s="18">
        <f t="shared" si="342"/>
        <v>0</v>
      </c>
      <c r="P110" s="18">
        <f t="shared" si="343"/>
        <v>0</v>
      </c>
      <c r="Q110" s="18"/>
      <c r="R110" s="18"/>
      <c r="S110" s="18">
        <f t="shared" si="304"/>
        <v>0</v>
      </c>
      <c r="T110" s="18">
        <f t="shared" si="305"/>
        <v>0</v>
      </c>
      <c r="U110" s="18">
        <f t="shared" si="306"/>
        <v>0</v>
      </c>
      <c r="V110" s="18">
        <f t="shared" si="307"/>
        <v>0</v>
      </c>
      <c r="W110" s="18">
        <f t="shared" si="308"/>
        <v>0</v>
      </c>
      <c r="X110" s="18">
        <f t="shared" si="309"/>
        <v>0</v>
      </c>
      <c r="Y110" s="18"/>
      <c r="Z110" s="18"/>
      <c r="AA110" s="18">
        <f t="shared" si="334"/>
        <v>0</v>
      </c>
      <c r="AB110" s="18">
        <f t="shared" si="335"/>
        <v>0</v>
      </c>
      <c r="AC110" s="18"/>
      <c r="AD110" s="18"/>
      <c r="AE110" s="18">
        <f t="shared" si="336"/>
        <v>0</v>
      </c>
      <c r="AF110" s="18">
        <f t="shared" si="337"/>
        <v>0</v>
      </c>
      <c r="AG110" s="18"/>
      <c r="AH110" s="18"/>
      <c r="AI110" s="18">
        <f t="shared" si="310"/>
        <v>0</v>
      </c>
      <c r="AJ110" s="18">
        <f t="shared" si="311"/>
        <v>0</v>
      </c>
      <c r="AK110" s="18">
        <f t="shared" si="312"/>
        <v>0</v>
      </c>
      <c r="AL110" s="18">
        <f t="shared" si="313"/>
        <v>0</v>
      </c>
      <c r="AM110" s="18">
        <f t="shared" si="314"/>
        <v>0</v>
      </c>
      <c r="AN110" s="18">
        <f t="shared" si="315"/>
        <v>0</v>
      </c>
      <c r="AO110" s="18"/>
      <c r="AP110" s="18"/>
      <c r="AQ110" s="18">
        <f t="shared" si="316"/>
        <v>0</v>
      </c>
      <c r="AR110" s="18">
        <f t="shared" si="317"/>
        <v>0</v>
      </c>
      <c r="AS110" s="18"/>
      <c r="AT110" s="18"/>
      <c r="AU110" s="18">
        <f t="shared" si="318"/>
        <v>0</v>
      </c>
      <c r="AV110" s="18">
        <f t="shared" si="319"/>
        <v>0</v>
      </c>
      <c r="AW110" s="18"/>
      <c r="AX110" s="18"/>
      <c r="AY110" s="18">
        <f t="shared" si="320"/>
        <v>0</v>
      </c>
      <c r="AZ110" s="18">
        <f t="shared" si="321"/>
        <v>0</v>
      </c>
      <c r="BA110" s="18">
        <f t="shared" si="322"/>
        <v>0</v>
      </c>
      <c r="BB110" s="18">
        <f t="shared" si="323"/>
        <v>0</v>
      </c>
      <c r="BC110" s="18">
        <f t="shared" si="324"/>
        <v>0</v>
      </c>
      <c r="BD110" s="18">
        <f t="shared" si="325"/>
        <v>0</v>
      </c>
      <c r="BE110" s="18"/>
      <c r="BF110" s="18"/>
      <c r="BG110" s="18">
        <f t="shared" si="328"/>
        <v>0</v>
      </c>
      <c r="BH110" s="18">
        <f t="shared" si="329"/>
        <v>0</v>
      </c>
      <c r="BI110" s="18"/>
      <c r="BJ110" s="18"/>
      <c r="BK110" s="18">
        <f t="shared" si="338"/>
        <v>0</v>
      </c>
      <c r="BL110" s="18">
        <f t="shared" si="339"/>
        <v>0</v>
      </c>
      <c r="BM110" s="18"/>
      <c r="BN110" s="18"/>
      <c r="BO110" s="18">
        <f t="shared" si="326"/>
        <v>0</v>
      </c>
      <c r="BP110" s="18">
        <f t="shared" si="327"/>
        <v>0</v>
      </c>
      <c r="BQ110" s="166"/>
      <c r="BR110" s="162"/>
    </row>
    <row r="111" spans="1:70" ht="23.25" customHeight="1" hidden="1">
      <c r="A111" s="158"/>
      <c r="B111" s="165"/>
      <c r="C111" s="159"/>
      <c r="D111" s="67" t="s">
        <v>24</v>
      </c>
      <c r="E111" s="18">
        <f t="shared" si="300"/>
        <v>0</v>
      </c>
      <c r="F111" s="18">
        <f t="shared" si="301"/>
        <v>0</v>
      </c>
      <c r="G111" s="18">
        <f t="shared" si="302"/>
        <v>0</v>
      </c>
      <c r="H111" s="18">
        <f t="shared" si="303"/>
        <v>0</v>
      </c>
      <c r="I111" s="18"/>
      <c r="J111" s="18"/>
      <c r="K111" s="18">
        <f t="shared" si="340"/>
        <v>0</v>
      </c>
      <c r="L111" s="18">
        <f t="shared" si="341"/>
        <v>0</v>
      </c>
      <c r="M111" s="18"/>
      <c r="N111" s="18"/>
      <c r="O111" s="18">
        <f t="shared" si="342"/>
        <v>0</v>
      </c>
      <c r="P111" s="18">
        <f t="shared" si="343"/>
        <v>0</v>
      </c>
      <c r="Q111" s="18"/>
      <c r="R111" s="18"/>
      <c r="S111" s="18">
        <f t="shared" si="304"/>
        <v>0</v>
      </c>
      <c r="T111" s="18">
        <f t="shared" si="305"/>
        <v>0</v>
      </c>
      <c r="U111" s="18">
        <f t="shared" si="306"/>
        <v>0</v>
      </c>
      <c r="V111" s="18">
        <f t="shared" si="307"/>
        <v>0</v>
      </c>
      <c r="W111" s="18">
        <f t="shared" si="308"/>
        <v>0</v>
      </c>
      <c r="X111" s="18">
        <f t="shared" si="309"/>
        <v>0</v>
      </c>
      <c r="Y111" s="18"/>
      <c r="Z111" s="18"/>
      <c r="AA111" s="18">
        <f t="shared" si="334"/>
        <v>0</v>
      </c>
      <c r="AB111" s="18">
        <f t="shared" si="335"/>
        <v>0</v>
      </c>
      <c r="AC111" s="18"/>
      <c r="AD111" s="18"/>
      <c r="AE111" s="18">
        <f t="shared" si="336"/>
        <v>0</v>
      </c>
      <c r="AF111" s="18">
        <f t="shared" si="337"/>
        <v>0</v>
      </c>
      <c r="AG111" s="18"/>
      <c r="AH111" s="18"/>
      <c r="AI111" s="18">
        <f t="shared" si="310"/>
        <v>0</v>
      </c>
      <c r="AJ111" s="18">
        <f t="shared" si="311"/>
        <v>0</v>
      </c>
      <c r="AK111" s="18">
        <f t="shared" si="312"/>
        <v>0</v>
      </c>
      <c r="AL111" s="18">
        <f t="shared" si="313"/>
        <v>0</v>
      </c>
      <c r="AM111" s="18">
        <f t="shared" si="314"/>
        <v>0</v>
      </c>
      <c r="AN111" s="18">
        <f t="shared" si="315"/>
        <v>0</v>
      </c>
      <c r="AO111" s="18"/>
      <c r="AP111" s="18"/>
      <c r="AQ111" s="18">
        <f t="shared" si="316"/>
        <v>0</v>
      </c>
      <c r="AR111" s="18">
        <f t="shared" si="317"/>
        <v>0</v>
      </c>
      <c r="AS111" s="18"/>
      <c r="AT111" s="18"/>
      <c r="AU111" s="18">
        <f t="shared" si="318"/>
        <v>0</v>
      </c>
      <c r="AV111" s="18">
        <f t="shared" si="319"/>
        <v>0</v>
      </c>
      <c r="AW111" s="18"/>
      <c r="AX111" s="18"/>
      <c r="AY111" s="18">
        <f t="shared" si="320"/>
        <v>0</v>
      </c>
      <c r="AZ111" s="18">
        <f t="shared" si="321"/>
        <v>0</v>
      </c>
      <c r="BA111" s="18">
        <f t="shared" si="322"/>
        <v>0</v>
      </c>
      <c r="BB111" s="18">
        <f t="shared" si="323"/>
        <v>0</v>
      </c>
      <c r="BC111" s="18">
        <f t="shared" si="324"/>
        <v>0</v>
      </c>
      <c r="BD111" s="18">
        <f t="shared" si="325"/>
        <v>0</v>
      </c>
      <c r="BE111" s="18"/>
      <c r="BF111" s="18"/>
      <c r="BG111" s="18">
        <f t="shared" si="328"/>
        <v>0</v>
      </c>
      <c r="BH111" s="18">
        <f t="shared" si="329"/>
        <v>0</v>
      </c>
      <c r="BI111" s="18"/>
      <c r="BJ111" s="18"/>
      <c r="BK111" s="18">
        <f t="shared" si="338"/>
        <v>0</v>
      </c>
      <c r="BL111" s="18">
        <f t="shared" si="339"/>
        <v>0</v>
      </c>
      <c r="BM111" s="18"/>
      <c r="BN111" s="18"/>
      <c r="BO111" s="18">
        <f t="shared" si="326"/>
        <v>0</v>
      </c>
      <c r="BP111" s="18">
        <f t="shared" si="327"/>
        <v>0</v>
      </c>
      <c r="BQ111" s="166"/>
      <c r="BR111" s="162"/>
    </row>
    <row r="112" spans="1:70" s="53" customFormat="1" ht="33.75" customHeight="1">
      <c r="A112" s="157" t="s">
        <v>75</v>
      </c>
      <c r="B112" s="164" t="s">
        <v>186</v>
      </c>
      <c r="C112" s="157" t="s">
        <v>57</v>
      </c>
      <c r="D112" s="65" t="s">
        <v>22</v>
      </c>
      <c r="E112" s="41">
        <f aca="true" t="shared" si="344" ref="E112:E127">BA112+BE112+BI112+BM112</f>
        <v>487.8</v>
      </c>
      <c r="F112" s="41">
        <f aca="true" t="shared" si="345" ref="F112:F127">BB112+BF112+BJ112+BN112</f>
        <v>0</v>
      </c>
      <c r="G112" s="41">
        <f aca="true" t="shared" si="346" ref="G112:G132">IF(E112=0,0,F112*100/E112)</f>
        <v>0</v>
      </c>
      <c r="H112" s="41">
        <f aca="true" t="shared" si="347" ref="H112:H132">F112-E112</f>
        <v>-487.8</v>
      </c>
      <c r="I112" s="41">
        <f>SUM(I113:I118)</f>
        <v>0</v>
      </c>
      <c r="J112" s="41">
        <f>SUM(J113:J118)</f>
        <v>0</v>
      </c>
      <c r="K112" s="41">
        <f t="shared" si="340"/>
        <v>0</v>
      </c>
      <c r="L112" s="41">
        <f t="shared" si="341"/>
        <v>0</v>
      </c>
      <c r="M112" s="41">
        <f>SUM(M113:M118)</f>
        <v>0</v>
      </c>
      <c r="N112" s="41">
        <f>SUM(N113:N118)</f>
        <v>0</v>
      </c>
      <c r="O112" s="41">
        <f t="shared" si="342"/>
        <v>0</v>
      </c>
      <c r="P112" s="41">
        <f t="shared" si="343"/>
        <v>0</v>
      </c>
      <c r="Q112" s="41">
        <f>SUM(Q113:Q118)</f>
        <v>0</v>
      </c>
      <c r="R112" s="41">
        <f>SUM(R113:R118)</f>
        <v>0</v>
      </c>
      <c r="S112" s="41">
        <f aca="true" t="shared" si="348" ref="S112:S134">IF(Q112=0,0,R112*100/Q112)</f>
        <v>0</v>
      </c>
      <c r="T112" s="41">
        <f aca="true" t="shared" si="349" ref="T112:T134">R112-Q112</f>
        <v>0</v>
      </c>
      <c r="U112" s="41">
        <f aca="true" t="shared" si="350" ref="U112:U134">I112+M112+Q112</f>
        <v>0</v>
      </c>
      <c r="V112" s="41">
        <f aca="true" t="shared" si="351" ref="V112:V134">J112+N112+R112</f>
        <v>0</v>
      </c>
      <c r="W112" s="41">
        <f aca="true" t="shared" si="352" ref="W112:W134">IF(U112=0,0,V112*100/U112)</f>
        <v>0</v>
      </c>
      <c r="X112" s="41">
        <f aca="true" t="shared" si="353" ref="X112:X134">V112-U112</f>
        <v>0</v>
      </c>
      <c r="Y112" s="41">
        <f>SUM(Y113:Y118)</f>
        <v>0</v>
      </c>
      <c r="Z112" s="41">
        <f>SUM(Z113:Z118)</f>
        <v>0</v>
      </c>
      <c r="AA112" s="41">
        <f aca="true" t="shared" si="354" ref="AA112:AA121">IF(Y112=0,0,Z112*100/Y112)</f>
        <v>0</v>
      </c>
      <c r="AB112" s="41">
        <f aca="true" t="shared" si="355" ref="AB112:AB121">Z112-Y112</f>
        <v>0</v>
      </c>
      <c r="AC112" s="41">
        <f>SUM(AC113:AC118)</f>
        <v>0</v>
      </c>
      <c r="AD112" s="41">
        <f>SUM(AD113:AD118)</f>
        <v>0</v>
      </c>
      <c r="AE112" s="41">
        <f aca="true" t="shared" si="356" ref="AE112:AE121">IF(AC112=0,0,AD112*100/AC112)</f>
        <v>0</v>
      </c>
      <c r="AF112" s="41">
        <f aca="true" t="shared" si="357" ref="AF112:AF121">AD112-AC112</f>
        <v>0</v>
      </c>
      <c r="AG112" s="41">
        <f>SUM(AG113:AG118)</f>
        <v>0</v>
      </c>
      <c r="AH112" s="41">
        <f>SUM(AH113:AH118)</f>
        <v>0</v>
      </c>
      <c r="AI112" s="41">
        <f aca="true" t="shared" si="358" ref="AI112:AI134">IF(AG112=0,0,AH112*100/AG112)</f>
        <v>0</v>
      </c>
      <c r="AJ112" s="41">
        <f aca="true" t="shared" si="359" ref="AJ112:AJ134">AH112-AG112</f>
        <v>0</v>
      </c>
      <c r="AK112" s="41">
        <f aca="true" t="shared" si="360" ref="AK112:AK134">U112+Y112+AC112+AG112</f>
        <v>0</v>
      </c>
      <c r="AL112" s="41">
        <f aca="true" t="shared" si="361" ref="AL112:AL134">V112+Z112+AD112+AH112</f>
        <v>0</v>
      </c>
      <c r="AM112" s="41">
        <f aca="true" t="shared" si="362" ref="AM112:AM134">IF(AK112=0,0,AL112*100/AK112)</f>
        <v>0</v>
      </c>
      <c r="AN112" s="41">
        <f aca="true" t="shared" si="363" ref="AN112:AN134">AL112-AK112</f>
        <v>0</v>
      </c>
      <c r="AO112" s="41">
        <f>SUM(AO113:AO118)</f>
        <v>0</v>
      </c>
      <c r="AP112" s="41">
        <f>SUM(AP113:AP118)</f>
        <v>0</v>
      </c>
      <c r="AQ112" s="41">
        <f aca="true" t="shared" si="364" ref="AQ112:AQ134">IF(AO112=0,0,AP112*100/AO112)</f>
        <v>0</v>
      </c>
      <c r="AR112" s="41">
        <f aca="true" t="shared" si="365" ref="AR112:AR134">AP112-AO112</f>
        <v>0</v>
      </c>
      <c r="AS112" s="41">
        <f>SUM(AS113:AS118)</f>
        <v>0</v>
      </c>
      <c r="AT112" s="41">
        <f>SUM(AT113:AT118)</f>
        <v>0</v>
      </c>
      <c r="AU112" s="41">
        <f aca="true" t="shared" si="366" ref="AU112:AU134">IF(AS112=0,0,AT112*100/AS112)</f>
        <v>0</v>
      </c>
      <c r="AV112" s="41">
        <f aca="true" t="shared" si="367" ref="AV112:AV134">AT112-AS112</f>
        <v>0</v>
      </c>
      <c r="AW112" s="41">
        <f>SUM(AW113:AW118)</f>
        <v>0</v>
      </c>
      <c r="AX112" s="41">
        <f>SUM(AX113:AX118)</f>
        <v>0</v>
      </c>
      <c r="AY112" s="41">
        <f aca="true" t="shared" si="368" ref="AY112:AY134">IF(AW112=0,0,AX112*100/AW112)</f>
        <v>0</v>
      </c>
      <c r="AZ112" s="41">
        <f aca="true" t="shared" si="369" ref="AZ112:AZ134">AX112-AW112</f>
        <v>0</v>
      </c>
      <c r="BA112" s="41">
        <f aca="true" t="shared" si="370" ref="BA112:BA127">AK112+AO112+AS112+AW112</f>
        <v>0</v>
      </c>
      <c r="BB112" s="41">
        <f aca="true" t="shared" si="371" ref="BB112:BB127">AL112+AP112+AT112+AX112</f>
        <v>0</v>
      </c>
      <c r="BC112" s="41">
        <f aca="true" t="shared" si="372" ref="BC112:BC134">IF(BA112=0,0,BB112*100/BA112)</f>
        <v>0</v>
      </c>
      <c r="BD112" s="41">
        <f aca="true" t="shared" si="373" ref="BD112:BD134">BB112-BA112</f>
        <v>0</v>
      </c>
      <c r="BE112" s="41">
        <f>SUM(BE113:BE118)</f>
        <v>0</v>
      </c>
      <c r="BF112" s="41">
        <f>SUM(BF113:BF118)</f>
        <v>0</v>
      </c>
      <c r="BG112" s="41">
        <f aca="true" t="shared" si="374" ref="BG112:BG134">IF(BE112=0,0,BF112*100/BE112)</f>
        <v>0</v>
      </c>
      <c r="BH112" s="41">
        <f aca="true" t="shared" si="375" ref="BH112:BH134">BF112-BE112</f>
        <v>0</v>
      </c>
      <c r="BI112" s="41">
        <f>SUM(BI113:BI118)</f>
        <v>0</v>
      </c>
      <c r="BJ112" s="41">
        <f>SUM(BJ113:BJ118)</f>
        <v>0</v>
      </c>
      <c r="BK112" s="41">
        <f aca="true" t="shared" si="376" ref="BK112:BK134">IF(BI112=0,0,BJ112*100/BI112)</f>
        <v>0</v>
      </c>
      <c r="BL112" s="41">
        <f aca="true" t="shared" si="377" ref="BL112:BL134">BJ112-BI112</f>
        <v>0</v>
      </c>
      <c r="BM112" s="41">
        <f>SUM(BM113:BM118)</f>
        <v>487.8</v>
      </c>
      <c r="BN112" s="41">
        <f>SUM(BN113:BN118)</f>
        <v>0</v>
      </c>
      <c r="BO112" s="41">
        <f aca="true" t="shared" si="378" ref="BO112:BO134">IF(BM112=0,0,BN112*100/BM112)</f>
        <v>0</v>
      </c>
      <c r="BP112" s="41">
        <f aca="true" t="shared" si="379" ref="BP112:BP134">BN112-BM112</f>
        <v>-487.8</v>
      </c>
      <c r="BQ112" s="166"/>
      <c r="BR112" s="162"/>
    </row>
    <row r="113" spans="1:70" ht="23.25" customHeight="1" hidden="1">
      <c r="A113" s="158"/>
      <c r="B113" s="165"/>
      <c r="C113" s="158"/>
      <c r="D113" s="65" t="s">
        <v>23</v>
      </c>
      <c r="E113" s="18">
        <f t="shared" si="344"/>
        <v>0</v>
      </c>
      <c r="F113" s="18">
        <f t="shared" si="345"/>
        <v>0</v>
      </c>
      <c r="G113" s="18">
        <f t="shared" si="346"/>
        <v>0</v>
      </c>
      <c r="H113" s="18">
        <f t="shared" si="347"/>
        <v>0</v>
      </c>
      <c r="I113" s="18"/>
      <c r="J113" s="18"/>
      <c r="K113" s="18">
        <f t="shared" si="340"/>
        <v>0</v>
      </c>
      <c r="L113" s="18">
        <f t="shared" si="341"/>
        <v>0</v>
      </c>
      <c r="M113" s="18"/>
      <c r="N113" s="18"/>
      <c r="O113" s="18">
        <f t="shared" si="342"/>
        <v>0</v>
      </c>
      <c r="P113" s="18">
        <f t="shared" si="343"/>
        <v>0</v>
      </c>
      <c r="Q113" s="18"/>
      <c r="R113" s="18"/>
      <c r="S113" s="18">
        <f t="shared" si="348"/>
        <v>0</v>
      </c>
      <c r="T113" s="18">
        <f t="shared" si="349"/>
        <v>0</v>
      </c>
      <c r="U113" s="18">
        <f t="shared" si="350"/>
        <v>0</v>
      </c>
      <c r="V113" s="18">
        <f t="shared" si="351"/>
        <v>0</v>
      </c>
      <c r="W113" s="18">
        <f t="shared" si="352"/>
        <v>0</v>
      </c>
      <c r="X113" s="18">
        <f t="shared" si="353"/>
        <v>0</v>
      </c>
      <c r="Y113" s="18"/>
      <c r="Z113" s="18"/>
      <c r="AA113" s="18">
        <f t="shared" si="354"/>
        <v>0</v>
      </c>
      <c r="AB113" s="18">
        <f t="shared" si="355"/>
        <v>0</v>
      </c>
      <c r="AC113" s="18"/>
      <c r="AD113" s="18"/>
      <c r="AE113" s="18">
        <f t="shared" si="356"/>
        <v>0</v>
      </c>
      <c r="AF113" s="18">
        <f t="shared" si="357"/>
        <v>0</v>
      </c>
      <c r="AG113" s="18"/>
      <c r="AH113" s="18"/>
      <c r="AI113" s="18">
        <f t="shared" si="358"/>
        <v>0</v>
      </c>
      <c r="AJ113" s="18">
        <f t="shared" si="359"/>
        <v>0</v>
      </c>
      <c r="AK113" s="18">
        <f t="shared" si="360"/>
        <v>0</v>
      </c>
      <c r="AL113" s="18">
        <f t="shared" si="361"/>
        <v>0</v>
      </c>
      <c r="AM113" s="18">
        <f t="shared" si="362"/>
        <v>0</v>
      </c>
      <c r="AN113" s="18">
        <f t="shared" si="363"/>
        <v>0</v>
      </c>
      <c r="AO113" s="18"/>
      <c r="AP113" s="18"/>
      <c r="AQ113" s="18">
        <f t="shared" si="364"/>
        <v>0</v>
      </c>
      <c r="AR113" s="18">
        <f t="shared" si="365"/>
        <v>0</v>
      </c>
      <c r="AS113" s="18"/>
      <c r="AT113" s="18"/>
      <c r="AU113" s="18">
        <f t="shared" si="366"/>
        <v>0</v>
      </c>
      <c r="AV113" s="18">
        <f t="shared" si="367"/>
        <v>0</v>
      </c>
      <c r="AW113" s="18"/>
      <c r="AX113" s="18"/>
      <c r="AY113" s="18">
        <f t="shared" si="368"/>
        <v>0</v>
      </c>
      <c r="AZ113" s="18">
        <f t="shared" si="369"/>
        <v>0</v>
      </c>
      <c r="BA113" s="18">
        <f t="shared" si="370"/>
        <v>0</v>
      </c>
      <c r="BB113" s="18">
        <f t="shared" si="371"/>
        <v>0</v>
      </c>
      <c r="BC113" s="18">
        <f t="shared" si="372"/>
        <v>0</v>
      </c>
      <c r="BD113" s="18">
        <f t="shared" si="373"/>
        <v>0</v>
      </c>
      <c r="BE113" s="18"/>
      <c r="BF113" s="18"/>
      <c r="BG113" s="18">
        <f t="shared" si="374"/>
        <v>0</v>
      </c>
      <c r="BH113" s="18">
        <f t="shared" si="375"/>
        <v>0</v>
      </c>
      <c r="BI113" s="18"/>
      <c r="BJ113" s="18"/>
      <c r="BK113" s="18">
        <f t="shared" si="376"/>
        <v>0</v>
      </c>
      <c r="BL113" s="18">
        <f t="shared" si="377"/>
        <v>0</v>
      </c>
      <c r="BM113" s="18"/>
      <c r="BN113" s="18"/>
      <c r="BO113" s="18">
        <f t="shared" si="378"/>
        <v>0</v>
      </c>
      <c r="BP113" s="18">
        <f t="shared" si="379"/>
        <v>0</v>
      </c>
      <c r="BQ113" s="166"/>
      <c r="BR113" s="162"/>
    </row>
    <row r="114" spans="1:70" ht="22.5" customHeight="1">
      <c r="A114" s="158"/>
      <c r="B114" s="165"/>
      <c r="C114" s="158"/>
      <c r="D114" s="63" t="s">
        <v>52</v>
      </c>
      <c r="E114" s="18">
        <f t="shared" si="344"/>
        <v>0</v>
      </c>
      <c r="F114" s="18">
        <f t="shared" si="345"/>
        <v>0</v>
      </c>
      <c r="G114" s="18">
        <f t="shared" si="346"/>
        <v>0</v>
      </c>
      <c r="H114" s="18">
        <f t="shared" si="347"/>
        <v>0</v>
      </c>
      <c r="I114" s="18"/>
      <c r="J114" s="18"/>
      <c r="K114" s="18">
        <f t="shared" si="340"/>
        <v>0</v>
      </c>
      <c r="L114" s="18">
        <f t="shared" si="341"/>
        <v>0</v>
      </c>
      <c r="M114" s="18"/>
      <c r="N114" s="18"/>
      <c r="O114" s="18">
        <f t="shared" si="342"/>
        <v>0</v>
      </c>
      <c r="P114" s="18">
        <f t="shared" si="343"/>
        <v>0</v>
      </c>
      <c r="Q114" s="18"/>
      <c r="R114" s="18"/>
      <c r="S114" s="18">
        <f t="shared" si="348"/>
        <v>0</v>
      </c>
      <c r="T114" s="18">
        <f t="shared" si="349"/>
        <v>0</v>
      </c>
      <c r="U114" s="18">
        <f t="shared" si="350"/>
        <v>0</v>
      </c>
      <c r="V114" s="18">
        <f t="shared" si="351"/>
        <v>0</v>
      </c>
      <c r="W114" s="18">
        <f t="shared" si="352"/>
        <v>0</v>
      </c>
      <c r="X114" s="18">
        <f t="shared" si="353"/>
        <v>0</v>
      </c>
      <c r="Y114" s="18"/>
      <c r="Z114" s="18"/>
      <c r="AA114" s="18">
        <f t="shared" si="354"/>
        <v>0</v>
      </c>
      <c r="AB114" s="18">
        <f t="shared" si="355"/>
        <v>0</v>
      </c>
      <c r="AC114" s="18"/>
      <c r="AD114" s="18"/>
      <c r="AE114" s="18">
        <f t="shared" si="356"/>
        <v>0</v>
      </c>
      <c r="AF114" s="18">
        <f t="shared" si="357"/>
        <v>0</v>
      </c>
      <c r="AG114" s="18"/>
      <c r="AH114" s="18"/>
      <c r="AI114" s="18">
        <f t="shared" si="358"/>
        <v>0</v>
      </c>
      <c r="AJ114" s="18">
        <f t="shared" si="359"/>
        <v>0</v>
      </c>
      <c r="AK114" s="18">
        <f t="shared" si="360"/>
        <v>0</v>
      </c>
      <c r="AL114" s="18">
        <f t="shared" si="361"/>
        <v>0</v>
      </c>
      <c r="AM114" s="18">
        <f t="shared" si="362"/>
        <v>0</v>
      </c>
      <c r="AN114" s="18">
        <f t="shared" si="363"/>
        <v>0</v>
      </c>
      <c r="AO114" s="18"/>
      <c r="AP114" s="18"/>
      <c r="AQ114" s="18">
        <f t="shared" si="364"/>
        <v>0</v>
      </c>
      <c r="AR114" s="18">
        <f t="shared" si="365"/>
        <v>0</v>
      </c>
      <c r="AS114" s="18"/>
      <c r="AT114" s="18"/>
      <c r="AU114" s="18">
        <f t="shared" si="366"/>
        <v>0</v>
      </c>
      <c r="AV114" s="18">
        <f t="shared" si="367"/>
        <v>0</v>
      </c>
      <c r="AW114" s="18"/>
      <c r="AX114" s="18"/>
      <c r="AY114" s="18">
        <f t="shared" si="368"/>
        <v>0</v>
      </c>
      <c r="AZ114" s="18">
        <f t="shared" si="369"/>
        <v>0</v>
      </c>
      <c r="BA114" s="18">
        <f t="shared" si="370"/>
        <v>0</v>
      </c>
      <c r="BB114" s="18">
        <f t="shared" si="371"/>
        <v>0</v>
      </c>
      <c r="BC114" s="18">
        <f t="shared" si="372"/>
        <v>0</v>
      </c>
      <c r="BD114" s="18">
        <f t="shared" si="373"/>
        <v>0</v>
      </c>
      <c r="BE114" s="18"/>
      <c r="BF114" s="18"/>
      <c r="BG114" s="18">
        <f t="shared" si="374"/>
        <v>0</v>
      </c>
      <c r="BH114" s="18">
        <f t="shared" si="375"/>
        <v>0</v>
      </c>
      <c r="BI114" s="18"/>
      <c r="BJ114" s="18"/>
      <c r="BK114" s="18">
        <f t="shared" si="376"/>
        <v>0</v>
      </c>
      <c r="BL114" s="18">
        <f t="shared" si="377"/>
        <v>0</v>
      </c>
      <c r="BM114" s="18"/>
      <c r="BN114" s="18"/>
      <c r="BO114" s="18">
        <f t="shared" si="378"/>
        <v>0</v>
      </c>
      <c r="BP114" s="18">
        <f t="shared" si="379"/>
        <v>0</v>
      </c>
      <c r="BQ114" s="166"/>
      <c r="BR114" s="162"/>
    </row>
    <row r="115" spans="1:70" ht="24.75" customHeight="1">
      <c r="A115" s="158"/>
      <c r="B115" s="165"/>
      <c r="C115" s="158"/>
      <c r="D115" s="63" t="s">
        <v>28</v>
      </c>
      <c r="E115" s="18">
        <f t="shared" si="344"/>
        <v>487.8</v>
      </c>
      <c r="F115" s="18">
        <f t="shared" si="345"/>
        <v>0</v>
      </c>
      <c r="G115" s="18">
        <f t="shared" si="346"/>
        <v>0</v>
      </c>
      <c r="H115" s="18">
        <f t="shared" si="347"/>
        <v>-487.8</v>
      </c>
      <c r="I115" s="18"/>
      <c r="J115" s="18"/>
      <c r="K115" s="18"/>
      <c r="L115" s="18"/>
      <c r="M115" s="18"/>
      <c r="N115" s="18"/>
      <c r="O115" s="18"/>
      <c r="P115" s="18"/>
      <c r="Q115" s="18"/>
      <c r="R115" s="18"/>
      <c r="S115" s="18">
        <f t="shared" si="348"/>
        <v>0</v>
      </c>
      <c r="T115" s="18">
        <f t="shared" si="349"/>
        <v>0</v>
      </c>
      <c r="U115" s="18">
        <f t="shared" si="350"/>
        <v>0</v>
      </c>
      <c r="V115" s="18">
        <f t="shared" si="351"/>
        <v>0</v>
      </c>
      <c r="W115" s="18">
        <f t="shared" si="352"/>
        <v>0</v>
      </c>
      <c r="X115" s="18">
        <f t="shared" si="353"/>
        <v>0</v>
      </c>
      <c r="Y115" s="18"/>
      <c r="Z115" s="18"/>
      <c r="AA115" s="18">
        <f t="shared" si="354"/>
        <v>0</v>
      </c>
      <c r="AB115" s="18">
        <f t="shared" si="355"/>
        <v>0</v>
      </c>
      <c r="AC115" s="18">
        <v>0</v>
      </c>
      <c r="AD115" s="18"/>
      <c r="AE115" s="18">
        <f t="shared" si="356"/>
        <v>0</v>
      </c>
      <c r="AF115" s="18">
        <f t="shared" si="357"/>
        <v>0</v>
      </c>
      <c r="AG115" s="18"/>
      <c r="AH115" s="18"/>
      <c r="AI115" s="18">
        <f t="shared" si="358"/>
        <v>0</v>
      </c>
      <c r="AJ115" s="18">
        <f t="shared" si="359"/>
        <v>0</v>
      </c>
      <c r="AK115" s="18">
        <f t="shared" si="360"/>
        <v>0</v>
      </c>
      <c r="AL115" s="18">
        <f t="shared" si="361"/>
        <v>0</v>
      </c>
      <c r="AM115" s="18">
        <f t="shared" si="362"/>
        <v>0</v>
      </c>
      <c r="AN115" s="18">
        <f t="shared" si="363"/>
        <v>0</v>
      </c>
      <c r="AO115" s="18"/>
      <c r="AP115" s="18"/>
      <c r="AQ115" s="18">
        <f t="shared" si="364"/>
        <v>0</v>
      </c>
      <c r="AR115" s="18">
        <f t="shared" si="365"/>
        <v>0</v>
      </c>
      <c r="AS115" s="18"/>
      <c r="AT115" s="18"/>
      <c r="AU115" s="18">
        <f t="shared" si="366"/>
        <v>0</v>
      </c>
      <c r="AV115" s="18">
        <f t="shared" si="367"/>
        <v>0</v>
      </c>
      <c r="AW115" s="18"/>
      <c r="AX115" s="18"/>
      <c r="AY115" s="18">
        <f t="shared" si="368"/>
        <v>0</v>
      </c>
      <c r="AZ115" s="18">
        <f t="shared" si="369"/>
        <v>0</v>
      </c>
      <c r="BA115" s="18">
        <f t="shared" si="370"/>
        <v>0</v>
      </c>
      <c r="BB115" s="18">
        <f t="shared" si="371"/>
        <v>0</v>
      </c>
      <c r="BC115" s="18">
        <f t="shared" si="372"/>
        <v>0</v>
      </c>
      <c r="BD115" s="18">
        <f t="shared" si="373"/>
        <v>0</v>
      </c>
      <c r="BE115" s="18"/>
      <c r="BF115" s="18"/>
      <c r="BG115" s="18">
        <f t="shared" si="374"/>
        <v>0</v>
      </c>
      <c r="BH115" s="18">
        <f t="shared" si="375"/>
        <v>0</v>
      </c>
      <c r="BI115" s="18"/>
      <c r="BJ115" s="18"/>
      <c r="BK115" s="18">
        <f t="shared" si="376"/>
        <v>0</v>
      </c>
      <c r="BL115" s="18">
        <f t="shared" si="377"/>
        <v>0</v>
      </c>
      <c r="BM115" s="18">
        <v>487.8</v>
      </c>
      <c r="BN115" s="18"/>
      <c r="BO115" s="18">
        <f t="shared" si="378"/>
        <v>0</v>
      </c>
      <c r="BP115" s="18">
        <f t="shared" si="379"/>
        <v>-487.8</v>
      </c>
      <c r="BQ115" s="166"/>
      <c r="BR115" s="162"/>
    </row>
    <row r="116" spans="1:70" ht="46.5" customHeight="1" hidden="1">
      <c r="A116" s="158"/>
      <c r="B116" s="165"/>
      <c r="C116" s="158"/>
      <c r="D116" s="65" t="s">
        <v>114</v>
      </c>
      <c r="E116" s="17">
        <f t="shared" si="344"/>
        <v>0</v>
      </c>
      <c r="F116" s="17">
        <f t="shared" si="345"/>
        <v>0</v>
      </c>
      <c r="G116" s="17">
        <f t="shared" si="346"/>
        <v>0</v>
      </c>
      <c r="H116" s="17">
        <f t="shared" si="347"/>
        <v>0</v>
      </c>
      <c r="I116" s="17"/>
      <c r="J116" s="17"/>
      <c r="K116" s="17">
        <f aca="true" t="shared" si="380" ref="K116:K128">IF(I116=0,0,J116*100/I116)</f>
        <v>0</v>
      </c>
      <c r="L116" s="17">
        <f aca="true" t="shared" si="381" ref="L116:L128">J116-I116</f>
        <v>0</v>
      </c>
      <c r="M116" s="17"/>
      <c r="N116" s="17"/>
      <c r="O116" s="17">
        <f aca="true" t="shared" si="382" ref="O116:O128">IF(M116=0,0,N116*100/M116)</f>
        <v>0</v>
      </c>
      <c r="P116" s="17">
        <f aca="true" t="shared" si="383" ref="P116:P128">N116-M116</f>
        <v>0</v>
      </c>
      <c r="Q116" s="17"/>
      <c r="R116" s="17"/>
      <c r="S116" s="17">
        <f t="shared" si="348"/>
        <v>0</v>
      </c>
      <c r="T116" s="17">
        <f t="shared" si="349"/>
        <v>0</v>
      </c>
      <c r="U116" s="17">
        <f t="shared" si="350"/>
        <v>0</v>
      </c>
      <c r="V116" s="17">
        <f t="shared" si="351"/>
        <v>0</v>
      </c>
      <c r="W116" s="17">
        <f t="shared" si="352"/>
        <v>0</v>
      </c>
      <c r="X116" s="17">
        <f t="shared" si="353"/>
        <v>0</v>
      </c>
      <c r="Y116" s="17"/>
      <c r="Z116" s="17"/>
      <c r="AA116" s="17">
        <f t="shared" si="354"/>
        <v>0</v>
      </c>
      <c r="AB116" s="17">
        <f t="shared" si="355"/>
        <v>0</v>
      </c>
      <c r="AC116" s="17"/>
      <c r="AD116" s="17"/>
      <c r="AE116" s="17">
        <f t="shared" si="356"/>
        <v>0</v>
      </c>
      <c r="AF116" s="17">
        <f t="shared" si="357"/>
        <v>0</v>
      </c>
      <c r="AG116" s="17"/>
      <c r="AH116" s="17"/>
      <c r="AI116" s="17">
        <f t="shared" si="358"/>
        <v>0</v>
      </c>
      <c r="AJ116" s="17">
        <f t="shared" si="359"/>
        <v>0</v>
      </c>
      <c r="AK116" s="17">
        <f t="shared" si="360"/>
        <v>0</v>
      </c>
      <c r="AL116" s="17">
        <f t="shared" si="361"/>
        <v>0</v>
      </c>
      <c r="AM116" s="17">
        <f t="shared" si="362"/>
        <v>0</v>
      </c>
      <c r="AN116" s="17">
        <f t="shared" si="363"/>
        <v>0</v>
      </c>
      <c r="AO116" s="17"/>
      <c r="AP116" s="17"/>
      <c r="AQ116" s="17">
        <f t="shared" si="364"/>
        <v>0</v>
      </c>
      <c r="AR116" s="17">
        <f t="shared" si="365"/>
        <v>0</v>
      </c>
      <c r="AS116" s="17"/>
      <c r="AT116" s="17"/>
      <c r="AU116" s="17">
        <f t="shared" si="366"/>
        <v>0</v>
      </c>
      <c r="AV116" s="17">
        <f t="shared" si="367"/>
        <v>0</v>
      </c>
      <c r="AW116" s="17"/>
      <c r="AX116" s="17"/>
      <c r="AY116" s="17">
        <f t="shared" si="368"/>
        <v>0</v>
      </c>
      <c r="AZ116" s="17">
        <f t="shared" si="369"/>
        <v>0</v>
      </c>
      <c r="BA116" s="17">
        <f t="shared" si="370"/>
        <v>0</v>
      </c>
      <c r="BB116" s="17">
        <f t="shared" si="371"/>
        <v>0</v>
      </c>
      <c r="BC116" s="17">
        <f t="shared" si="372"/>
        <v>0</v>
      </c>
      <c r="BD116" s="17">
        <f t="shared" si="373"/>
        <v>0</v>
      </c>
      <c r="BE116" s="17"/>
      <c r="BF116" s="17"/>
      <c r="BG116" s="17">
        <f t="shared" si="374"/>
        <v>0</v>
      </c>
      <c r="BH116" s="17">
        <f t="shared" si="375"/>
        <v>0</v>
      </c>
      <c r="BI116" s="17"/>
      <c r="BJ116" s="17"/>
      <c r="BK116" s="17">
        <f t="shared" si="376"/>
        <v>0</v>
      </c>
      <c r="BL116" s="17">
        <f t="shared" si="377"/>
        <v>0</v>
      </c>
      <c r="BM116" s="17"/>
      <c r="BN116" s="17"/>
      <c r="BO116" s="17">
        <f t="shared" si="378"/>
        <v>0</v>
      </c>
      <c r="BP116" s="17">
        <f t="shared" si="379"/>
        <v>0</v>
      </c>
      <c r="BQ116" s="166"/>
      <c r="BR116" s="162"/>
    </row>
    <row r="117" spans="1:70" ht="23.25" customHeight="1" hidden="1">
      <c r="A117" s="158"/>
      <c r="B117" s="165"/>
      <c r="C117" s="158"/>
      <c r="D117" s="66" t="s">
        <v>29</v>
      </c>
      <c r="E117" s="18">
        <f t="shared" si="344"/>
        <v>0</v>
      </c>
      <c r="F117" s="18">
        <f t="shared" si="345"/>
        <v>0</v>
      </c>
      <c r="G117" s="18">
        <f t="shared" si="346"/>
        <v>0</v>
      </c>
      <c r="H117" s="18">
        <f t="shared" si="347"/>
        <v>0</v>
      </c>
      <c r="I117" s="18"/>
      <c r="J117" s="18"/>
      <c r="K117" s="18">
        <f t="shared" si="380"/>
        <v>0</v>
      </c>
      <c r="L117" s="18">
        <f t="shared" si="381"/>
        <v>0</v>
      </c>
      <c r="M117" s="18"/>
      <c r="N117" s="18"/>
      <c r="O117" s="18">
        <f t="shared" si="382"/>
        <v>0</v>
      </c>
      <c r="P117" s="18">
        <f t="shared" si="383"/>
        <v>0</v>
      </c>
      <c r="Q117" s="18"/>
      <c r="R117" s="18"/>
      <c r="S117" s="18">
        <f t="shared" si="348"/>
        <v>0</v>
      </c>
      <c r="T117" s="18">
        <f t="shared" si="349"/>
        <v>0</v>
      </c>
      <c r="U117" s="18">
        <f t="shared" si="350"/>
        <v>0</v>
      </c>
      <c r="V117" s="18">
        <f t="shared" si="351"/>
        <v>0</v>
      </c>
      <c r="W117" s="18">
        <f t="shared" si="352"/>
        <v>0</v>
      </c>
      <c r="X117" s="18">
        <f t="shared" si="353"/>
        <v>0</v>
      </c>
      <c r="Y117" s="18"/>
      <c r="Z117" s="18"/>
      <c r="AA117" s="18">
        <f t="shared" si="354"/>
        <v>0</v>
      </c>
      <c r="AB117" s="18">
        <f t="shared" si="355"/>
        <v>0</v>
      </c>
      <c r="AC117" s="18"/>
      <c r="AD117" s="18"/>
      <c r="AE117" s="18">
        <f t="shared" si="356"/>
        <v>0</v>
      </c>
      <c r="AF117" s="18">
        <f t="shared" si="357"/>
        <v>0</v>
      </c>
      <c r="AG117" s="18"/>
      <c r="AH117" s="18"/>
      <c r="AI117" s="18">
        <f t="shared" si="358"/>
        <v>0</v>
      </c>
      <c r="AJ117" s="18">
        <f t="shared" si="359"/>
        <v>0</v>
      </c>
      <c r="AK117" s="18">
        <f t="shared" si="360"/>
        <v>0</v>
      </c>
      <c r="AL117" s="18">
        <f t="shared" si="361"/>
        <v>0</v>
      </c>
      <c r="AM117" s="18">
        <f t="shared" si="362"/>
        <v>0</v>
      </c>
      <c r="AN117" s="18">
        <f t="shared" si="363"/>
        <v>0</v>
      </c>
      <c r="AO117" s="18"/>
      <c r="AP117" s="18"/>
      <c r="AQ117" s="18">
        <f t="shared" si="364"/>
        <v>0</v>
      </c>
      <c r="AR117" s="18">
        <f t="shared" si="365"/>
        <v>0</v>
      </c>
      <c r="AS117" s="18"/>
      <c r="AT117" s="18"/>
      <c r="AU117" s="18">
        <f t="shared" si="366"/>
        <v>0</v>
      </c>
      <c r="AV117" s="18">
        <f t="shared" si="367"/>
        <v>0</v>
      </c>
      <c r="AW117" s="18"/>
      <c r="AX117" s="18"/>
      <c r="AY117" s="18">
        <f t="shared" si="368"/>
        <v>0</v>
      </c>
      <c r="AZ117" s="18">
        <f t="shared" si="369"/>
        <v>0</v>
      </c>
      <c r="BA117" s="18">
        <f t="shared" si="370"/>
        <v>0</v>
      </c>
      <c r="BB117" s="18">
        <f t="shared" si="371"/>
        <v>0</v>
      </c>
      <c r="BC117" s="18">
        <f t="shared" si="372"/>
        <v>0</v>
      </c>
      <c r="BD117" s="18">
        <f t="shared" si="373"/>
        <v>0</v>
      </c>
      <c r="BE117" s="18"/>
      <c r="BF117" s="18"/>
      <c r="BG117" s="18">
        <f t="shared" si="374"/>
        <v>0</v>
      </c>
      <c r="BH117" s="18">
        <f t="shared" si="375"/>
        <v>0</v>
      </c>
      <c r="BI117" s="18"/>
      <c r="BJ117" s="18"/>
      <c r="BK117" s="18">
        <f t="shared" si="376"/>
        <v>0</v>
      </c>
      <c r="BL117" s="18">
        <f t="shared" si="377"/>
        <v>0</v>
      </c>
      <c r="BM117" s="18"/>
      <c r="BN117" s="18"/>
      <c r="BO117" s="18">
        <f t="shared" si="378"/>
        <v>0</v>
      </c>
      <c r="BP117" s="18">
        <f t="shared" si="379"/>
        <v>0</v>
      </c>
      <c r="BQ117" s="166"/>
      <c r="BR117" s="162"/>
    </row>
    <row r="118" spans="1:70" ht="23.25" customHeight="1" hidden="1">
      <c r="A118" s="158"/>
      <c r="B118" s="165"/>
      <c r="C118" s="159"/>
      <c r="D118" s="67" t="s">
        <v>24</v>
      </c>
      <c r="E118" s="18">
        <f t="shared" si="344"/>
        <v>0</v>
      </c>
      <c r="F118" s="18">
        <f t="shared" si="345"/>
        <v>0</v>
      </c>
      <c r="G118" s="18">
        <f t="shared" si="346"/>
        <v>0</v>
      </c>
      <c r="H118" s="18">
        <f t="shared" si="347"/>
        <v>0</v>
      </c>
      <c r="I118" s="18"/>
      <c r="J118" s="18"/>
      <c r="K118" s="18">
        <f t="shared" si="380"/>
        <v>0</v>
      </c>
      <c r="L118" s="18">
        <f t="shared" si="381"/>
        <v>0</v>
      </c>
      <c r="M118" s="18"/>
      <c r="N118" s="18"/>
      <c r="O118" s="18">
        <f t="shared" si="382"/>
        <v>0</v>
      </c>
      <c r="P118" s="18">
        <f t="shared" si="383"/>
        <v>0</v>
      </c>
      <c r="Q118" s="18"/>
      <c r="R118" s="18"/>
      <c r="S118" s="18">
        <f t="shared" si="348"/>
        <v>0</v>
      </c>
      <c r="T118" s="18">
        <f t="shared" si="349"/>
        <v>0</v>
      </c>
      <c r="U118" s="18">
        <f t="shared" si="350"/>
        <v>0</v>
      </c>
      <c r="V118" s="18">
        <f t="shared" si="351"/>
        <v>0</v>
      </c>
      <c r="W118" s="18">
        <f t="shared" si="352"/>
        <v>0</v>
      </c>
      <c r="X118" s="18">
        <f t="shared" si="353"/>
        <v>0</v>
      </c>
      <c r="Y118" s="18"/>
      <c r="Z118" s="18"/>
      <c r="AA118" s="18">
        <f t="shared" si="354"/>
        <v>0</v>
      </c>
      <c r="AB118" s="18">
        <f t="shared" si="355"/>
        <v>0</v>
      </c>
      <c r="AC118" s="18"/>
      <c r="AD118" s="18"/>
      <c r="AE118" s="18">
        <f t="shared" si="356"/>
        <v>0</v>
      </c>
      <c r="AF118" s="18">
        <f t="shared" si="357"/>
        <v>0</v>
      </c>
      <c r="AG118" s="18"/>
      <c r="AH118" s="18"/>
      <c r="AI118" s="18">
        <f t="shared" si="358"/>
        <v>0</v>
      </c>
      <c r="AJ118" s="18">
        <f t="shared" si="359"/>
        <v>0</v>
      </c>
      <c r="AK118" s="18">
        <f t="shared" si="360"/>
        <v>0</v>
      </c>
      <c r="AL118" s="18">
        <f t="shared" si="361"/>
        <v>0</v>
      </c>
      <c r="AM118" s="18">
        <f t="shared" si="362"/>
        <v>0</v>
      </c>
      <c r="AN118" s="18">
        <f t="shared" si="363"/>
        <v>0</v>
      </c>
      <c r="AO118" s="18"/>
      <c r="AP118" s="18"/>
      <c r="AQ118" s="18">
        <f t="shared" si="364"/>
        <v>0</v>
      </c>
      <c r="AR118" s="18">
        <f t="shared" si="365"/>
        <v>0</v>
      </c>
      <c r="AS118" s="18"/>
      <c r="AT118" s="18"/>
      <c r="AU118" s="18">
        <f t="shared" si="366"/>
        <v>0</v>
      </c>
      <c r="AV118" s="18">
        <f t="shared" si="367"/>
        <v>0</v>
      </c>
      <c r="AW118" s="18"/>
      <c r="AX118" s="18"/>
      <c r="AY118" s="18">
        <f t="shared" si="368"/>
        <v>0</v>
      </c>
      <c r="AZ118" s="18">
        <f t="shared" si="369"/>
        <v>0</v>
      </c>
      <c r="BA118" s="18">
        <f t="shared" si="370"/>
        <v>0</v>
      </c>
      <c r="BB118" s="18">
        <f t="shared" si="371"/>
        <v>0</v>
      </c>
      <c r="BC118" s="18">
        <f t="shared" si="372"/>
        <v>0</v>
      </c>
      <c r="BD118" s="18">
        <f t="shared" si="373"/>
        <v>0</v>
      </c>
      <c r="BE118" s="18"/>
      <c r="BF118" s="18"/>
      <c r="BG118" s="18">
        <f t="shared" si="374"/>
        <v>0</v>
      </c>
      <c r="BH118" s="18">
        <f t="shared" si="375"/>
        <v>0</v>
      </c>
      <c r="BI118" s="18"/>
      <c r="BJ118" s="18"/>
      <c r="BK118" s="18">
        <f t="shared" si="376"/>
        <v>0</v>
      </c>
      <c r="BL118" s="18">
        <f t="shared" si="377"/>
        <v>0</v>
      </c>
      <c r="BM118" s="18"/>
      <c r="BN118" s="18"/>
      <c r="BO118" s="18">
        <f t="shared" si="378"/>
        <v>0</v>
      </c>
      <c r="BP118" s="18">
        <f t="shared" si="379"/>
        <v>0</v>
      </c>
      <c r="BQ118" s="166"/>
      <c r="BR118" s="162"/>
    </row>
    <row r="119" spans="1:70" s="53" customFormat="1" ht="28.5" customHeight="1" hidden="1">
      <c r="A119" s="157" t="s">
        <v>79</v>
      </c>
      <c r="B119" s="164"/>
      <c r="C119" s="157"/>
      <c r="D119" s="65" t="s">
        <v>22</v>
      </c>
      <c r="E119" s="41">
        <f t="shared" si="344"/>
        <v>0</v>
      </c>
      <c r="F119" s="41">
        <f t="shared" si="345"/>
        <v>0</v>
      </c>
      <c r="G119" s="41">
        <f t="shared" si="346"/>
        <v>0</v>
      </c>
      <c r="H119" s="41">
        <f t="shared" si="347"/>
        <v>0</v>
      </c>
      <c r="I119" s="41">
        <f>SUM(I120:I125)</f>
        <v>0</v>
      </c>
      <c r="J119" s="41">
        <f>SUM(J120:J125)</f>
        <v>0</v>
      </c>
      <c r="K119" s="41">
        <f t="shared" si="380"/>
        <v>0</v>
      </c>
      <c r="L119" s="41">
        <f t="shared" si="381"/>
        <v>0</v>
      </c>
      <c r="M119" s="41">
        <f>SUM(M120:M125)</f>
        <v>0</v>
      </c>
      <c r="N119" s="41">
        <f>SUM(N120:N125)</f>
        <v>0</v>
      </c>
      <c r="O119" s="41">
        <f t="shared" si="382"/>
        <v>0</v>
      </c>
      <c r="P119" s="41">
        <f t="shared" si="383"/>
        <v>0</v>
      </c>
      <c r="Q119" s="41">
        <f>SUM(Q120:Q125)</f>
        <v>0</v>
      </c>
      <c r="R119" s="41">
        <f>SUM(R120:R125)</f>
        <v>0</v>
      </c>
      <c r="S119" s="41">
        <f t="shared" si="348"/>
        <v>0</v>
      </c>
      <c r="T119" s="41">
        <f t="shared" si="349"/>
        <v>0</v>
      </c>
      <c r="U119" s="41">
        <f t="shared" si="350"/>
        <v>0</v>
      </c>
      <c r="V119" s="41">
        <f t="shared" si="351"/>
        <v>0</v>
      </c>
      <c r="W119" s="41">
        <f t="shared" si="352"/>
        <v>0</v>
      </c>
      <c r="X119" s="41">
        <f t="shared" si="353"/>
        <v>0</v>
      </c>
      <c r="Y119" s="41">
        <f>SUM(Y120:Y125)</f>
        <v>0</v>
      </c>
      <c r="Z119" s="41">
        <f>SUM(Z120:Z125)</f>
        <v>0</v>
      </c>
      <c r="AA119" s="41">
        <f t="shared" si="354"/>
        <v>0</v>
      </c>
      <c r="AB119" s="41">
        <f t="shared" si="355"/>
        <v>0</v>
      </c>
      <c r="AC119" s="41">
        <f>SUM(AC120:AC125)</f>
        <v>0</v>
      </c>
      <c r="AD119" s="41">
        <f>SUM(AD120:AD125)</f>
        <v>0</v>
      </c>
      <c r="AE119" s="41">
        <f t="shared" si="356"/>
        <v>0</v>
      </c>
      <c r="AF119" s="41">
        <f t="shared" si="357"/>
        <v>0</v>
      </c>
      <c r="AG119" s="41">
        <f>SUM(AG120:AG125)</f>
        <v>0</v>
      </c>
      <c r="AH119" s="41">
        <f>SUM(AH120:AH125)</f>
        <v>0</v>
      </c>
      <c r="AI119" s="41">
        <f t="shared" si="358"/>
        <v>0</v>
      </c>
      <c r="AJ119" s="41">
        <f t="shared" si="359"/>
        <v>0</v>
      </c>
      <c r="AK119" s="41">
        <f t="shared" si="360"/>
        <v>0</v>
      </c>
      <c r="AL119" s="41">
        <f t="shared" si="361"/>
        <v>0</v>
      </c>
      <c r="AM119" s="41">
        <f t="shared" si="362"/>
        <v>0</v>
      </c>
      <c r="AN119" s="41">
        <f t="shared" si="363"/>
        <v>0</v>
      </c>
      <c r="AO119" s="41">
        <f>SUM(AO120:AO125)</f>
        <v>0</v>
      </c>
      <c r="AP119" s="41">
        <f>SUM(AP120:AP125)</f>
        <v>0</v>
      </c>
      <c r="AQ119" s="41">
        <f t="shared" si="364"/>
        <v>0</v>
      </c>
      <c r="AR119" s="41">
        <f t="shared" si="365"/>
        <v>0</v>
      </c>
      <c r="AS119" s="41">
        <f>SUM(AS120:AS125)</f>
        <v>0</v>
      </c>
      <c r="AT119" s="41">
        <f>SUM(AT120:AT125)</f>
        <v>0</v>
      </c>
      <c r="AU119" s="41">
        <f t="shared" si="366"/>
        <v>0</v>
      </c>
      <c r="AV119" s="41">
        <f t="shared" si="367"/>
        <v>0</v>
      </c>
      <c r="AW119" s="41">
        <f>SUM(AW120:AW125)</f>
        <v>0</v>
      </c>
      <c r="AX119" s="41">
        <f>SUM(AX120:AX125)</f>
        <v>0</v>
      </c>
      <c r="AY119" s="41">
        <f t="shared" si="368"/>
        <v>0</v>
      </c>
      <c r="AZ119" s="41">
        <f t="shared" si="369"/>
        <v>0</v>
      </c>
      <c r="BA119" s="41">
        <f t="shared" si="370"/>
        <v>0</v>
      </c>
      <c r="BB119" s="41">
        <f t="shared" si="371"/>
        <v>0</v>
      </c>
      <c r="BC119" s="41">
        <f t="shared" si="372"/>
        <v>0</v>
      </c>
      <c r="BD119" s="41">
        <f t="shared" si="373"/>
        <v>0</v>
      </c>
      <c r="BE119" s="41">
        <f>SUM(BE120:BE125)</f>
        <v>0</v>
      </c>
      <c r="BF119" s="41">
        <f>SUM(BF120:BF125)</f>
        <v>0</v>
      </c>
      <c r="BG119" s="41">
        <f t="shared" si="374"/>
        <v>0</v>
      </c>
      <c r="BH119" s="41">
        <f t="shared" si="375"/>
        <v>0</v>
      </c>
      <c r="BI119" s="41">
        <f>SUM(BI120:BI125)</f>
        <v>0</v>
      </c>
      <c r="BJ119" s="41">
        <f>SUM(BJ120:BJ125)</f>
        <v>0</v>
      </c>
      <c r="BK119" s="41">
        <f t="shared" si="376"/>
        <v>0</v>
      </c>
      <c r="BL119" s="41">
        <f t="shared" si="377"/>
        <v>0</v>
      </c>
      <c r="BM119" s="41">
        <f>SUM(BM120:BM125)</f>
        <v>0</v>
      </c>
      <c r="BN119" s="41">
        <f>SUM(BN120:BN125)</f>
        <v>0</v>
      </c>
      <c r="BO119" s="41">
        <f t="shared" si="378"/>
        <v>0</v>
      </c>
      <c r="BP119" s="41">
        <f t="shared" si="379"/>
        <v>0</v>
      </c>
      <c r="BQ119" s="133"/>
      <c r="BR119" s="162"/>
    </row>
    <row r="120" spans="1:70" ht="23.25" customHeight="1" hidden="1">
      <c r="A120" s="158"/>
      <c r="B120" s="165"/>
      <c r="C120" s="158"/>
      <c r="D120" s="65" t="s">
        <v>23</v>
      </c>
      <c r="E120" s="18">
        <f t="shared" si="344"/>
        <v>0</v>
      </c>
      <c r="F120" s="18">
        <f t="shared" si="345"/>
        <v>0</v>
      </c>
      <c r="G120" s="18">
        <f t="shared" si="346"/>
        <v>0</v>
      </c>
      <c r="H120" s="18">
        <f t="shared" si="347"/>
        <v>0</v>
      </c>
      <c r="I120" s="18"/>
      <c r="J120" s="18"/>
      <c r="K120" s="18">
        <f t="shared" si="380"/>
        <v>0</v>
      </c>
      <c r="L120" s="18">
        <f t="shared" si="381"/>
        <v>0</v>
      </c>
      <c r="M120" s="18"/>
      <c r="N120" s="18"/>
      <c r="O120" s="18">
        <f t="shared" si="382"/>
        <v>0</v>
      </c>
      <c r="P120" s="18">
        <f t="shared" si="383"/>
        <v>0</v>
      </c>
      <c r="Q120" s="18"/>
      <c r="R120" s="18"/>
      <c r="S120" s="18">
        <f t="shared" si="348"/>
        <v>0</v>
      </c>
      <c r="T120" s="18">
        <f t="shared" si="349"/>
        <v>0</v>
      </c>
      <c r="U120" s="18">
        <f t="shared" si="350"/>
        <v>0</v>
      </c>
      <c r="V120" s="18">
        <f t="shared" si="351"/>
        <v>0</v>
      </c>
      <c r="W120" s="18">
        <f t="shared" si="352"/>
        <v>0</v>
      </c>
      <c r="X120" s="18">
        <f t="shared" si="353"/>
        <v>0</v>
      </c>
      <c r="Y120" s="18"/>
      <c r="Z120" s="18"/>
      <c r="AA120" s="18">
        <f t="shared" si="354"/>
        <v>0</v>
      </c>
      <c r="AB120" s="18">
        <f t="shared" si="355"/>
        <v>0</v>
      </c>
      <c r="AC120" s="18"/>
      <c r="AD120" s="18"/>
      <c r="AE120" s="18">
        <f t="shared" si="356"/>
        <v>0</v>
      </c>
      <c r="AF120" s="18">
        <f t="shared" si="357"/>
        <v>0</v>
      </c>
      <c r="AG120" s="18"/>
      <c r="AH120" s="18"/>
      <c r="AI120" s="18">
        <f t="shared" si="358"/>
        <v>0</v>
      </c>
      <c r="AJ120" s="18">
        <f t="shared" si="359"/>
        <v>0</v>
      </c>
      <c r="AK120" s="18">
        <f t="shared" si="360"/>
        <v>0</v>
      </c>
      <c r="AL120" s="18">
        <f t="shared" si="361"/>
        <v>0</v>
      </c>
      <c r="AM120" s="18">
        <f t="shared" si="362"/>
        <v>0</v>
      </c>
      <c r="AN120" s="18">
        <f t="shared" si="363"/>
        <v>0</v>
      </c>
      <c r="AO120" s="18"/>
      <c r="AP120" s="18"/>
      <c r="AQ120" s="18">
        <f t="shared" si="364"/>
        <v>0</v>
      </c>
      <c r="AR120" s="18">
        <f t="shared" si="365"/>
        <v>0</v>
      </c>
      <c r="AS120" s="18"/>
      <c r="AT120" s="18"/>
      <c r="AU120" s="18">
        <f t="shared" si="366"/>
        <v>0</v>
      </c>
      <c r="AV120" s="18">
        <f t="shared" si="367"/>
        <v>0</v>
      </c>
      <c r="AW120" s="18"/>
      <c r="AX120" s="18"/>
      <c r="AY120" s="18">
        <f t="shared" si="368"/>
        <v>0</v>
      </c>
      <c r="AZ120" s="18">
        <f t="shared" si="369"/>
        <v>0</v>
      </c>
      <c r="BA120" s="18">
        <f t="shared" si="370"/>
        <v>0</v>
      </c>
      <c r="BB120" s="18">
        <f t="shared" si="371"/>
        <v>0</v>
      </c>
      <c r="BC120" s="18">
        <f t="shared" si="372"/>
        <v>0</v>
      </c>
      <c r="BD120" s="18">
        <f t="shared" si="373"/>
        <v>0</v>
      </c>
      <c r="BE120" s="18"/>
      <c r="BF120" s="18"/>
      <c r="BG120" s="18">
        <f t="shared" si="374"/>
        <v>0</v>
      </c>
      <c r="BH120" s="18">
        <f t="shared" si="375"/>
        <v>0</v>
      </c>
      <c r="BI120" s="18"/>
      <c r="BJ120" s="18"/>
      <c r="BK120" s="18">
        <f t="shared" si="376"/>
        <v>0</v>
      </c>
      <c r="BL120" s="18">
        <f t="shared" si="377"/>
        <v>0</v>
      </c>
      <c r="BM120" s="18"/>
      <c r="BN120" s="18"/>
      <c r="BO120" s="18">
        <f t="shared" si="378"/>
        <v>0</v>
      </c>
      <c r="BP120" s="18">
        <f t="shared" si="379"/>
        <v>0</v>
      </c>
      <c r="BQ120" s="134"/>
      <c r="BR120" s="162"/>
    </row>
    <row r="121" spans="1:70" ht="23.25" customHeight="1" hidden="1">
      <c r="A121" s="158"/>
      <c r="B121" s="165"/>
      <c r="C121" s="158"/>
      <c r="D121" s="63" t="s">
        <v>52</v>
      </c>
      <c r="E121" s="18">
        <f t="shared" si="344"/>
        <v>0</v>
      </c>
      <c r="F121" s="18">
        <f t="shared" si="345"/>
        <v>0</v>
      </c>
      <c r="G121" s="18">
        <f t="shared" si="346"/>
        <v>0</v>
      </c>
      <c r="H121" s="18">
        <f t="shared" si="347"/>
        <v>0</v>
      </c>
      <c r="I121" s="18"/>
      <c r="J121" s="18"/>
      <c r="K121" s="18">
        <f t="shared" si="380"/>
        <v>0</v>
      </c>
      <c r="L121" s="18">
        <f t="shared" si="381"/>
        <v>0</v>
      </c>
      <c r="M121" s="18"/>
      <c r="N121" s="18"/>
      <c r="O121" s="18">
        <f t="shared" si="382"/>
        <v>0</v>
      </c>
      <c r="P121" s="18">
        <f t="shared" si="383"/>
        <v>0</v>
      </c>
      <c r="Q121" s="18"/>
      <c r="R121" s="18"/>
      <c r="S121" s="18">
        <f t="shared" si="348"/>
        <v>0</v>
      </c>
      <c r="T121" s="18">
        <f t="shared" si="349"/>
        <v>0</v>
      </c>
      <c r="U121" s="18">
        <f t="shared" si="350"/>
        <v>0</v>
      </c>
      <c r="V121" s="18">
        <f t="shared" si="351"/>
        <v>0</v>
      </c>
      <c r="W121" s="18">
        <f t="shared" si="352"/>
        <v>0</v>
      </c>
      <c r="X121" s="18">
        <f t="shared" si="353"/>
        <v>0</v>
      </c>
      <c r="Y121" s="18"/>
      <c r="Z121" s="18"/>
      <c r="AA121" s="18">
        <f t="shared" si="354"/>
        <v>0</v>
      </c>
      <c r="AB121" s="18">
        <f t="shared" si="355"/>
        <v>0</v>
      </c>
      <c r="AC121" s="18"/>
      <c r="AD121" s="18"/>
      <c r="AE121" s="18">
        <f t="shared" si="356"/>
        <v>0</v>
      </c>
      <c r="AF121" s="18">
        <f t="shared" si="357"/>
        <v>0</v>
      </c>
      <c r="AG121" s="18"/>
      <c r="AH121" s="18"/>
      <c r="AI121" s="18">
        <f t="shared" si="358"/>
        <v>0</v>
      </c>
      <c r="AJ121" s="18">
        <f t="shared" si="359"/>
        <v>0</v>
      </c>
      <c r="AK121" s="18">
        <f t="shared" si="360"/>
        <v>0</v>
      </c>
      <c r="AL121" s="18">
        <f t="shared" si="361"/>
        <v>0</v>
      </c>
      <c r="AM121" s="18">
        <f t="shared" si="362"/>
        <v>0</v>
      </c>
      <c r="AN121" s="18">
        <f t="shared" si="363"/>
        <v>0</v>
      </c>
      <c r="AO121" s="18"/>
      <c r="AP121" s="18"/>
      <c r="AQ121" s="18">
        <f t="shared" si="364"/>
        <v>0</v>
      </c>
      <c r="AR121" s="18">
        <f t="shared" si="365"/>
        <v>0</v>
      </c>
      <c r="AS121" s="18"/>
      <c r="AT121" s="18"/>
      <c r="AU121" s="18">
        <f t="shared" si="366"/>
        <v>0</v>
      </c>
      <c r="AV121" s="18">
        <f t="shared" si="367"/>
        <v>0</v>
      </c>
      <c r="AW121" s="18"/>
      <c r="AX121" s="18"/>
      <c r="AY121" s="18">
        <f t="shared" si="368"/>
        <v>0</v>
      </c>
      <c r="AZ121" s="18">
        <f t="shared" si="369"/>
        <v>0</v>
      </c>
      <c r="BA121" s="18">
        <f t="shared" si="370"/>
        <v>0</v>
      </c>
      <c r="BB121" s="18">
        <f t="shared" si="371"/>
        <v>0</v>
      </c>
      <c r="BC121" s="18">
        <f t="shared" si="372"/>
        <v>0</v>
      </c>
      <c r="BD121" s="18">
        <f t="shared" si="373"/>
        <v>0</v>
      </c>
      <c r="BE121" s="18"/>
      <c r="BF121" s="18"/>
      <c r="BG121" s="18">
        <f t="shared" si="374"/>
        <v>0</v>
      </c>
      <c r="BH121" s="18">
        <f t="shared" si="375"/>
        <v>0</v>
      </c>
      <c r="BI121" s="18"/>
      <c r="BJ121" s="18"/>
      <c r="BK121" s="18">
        <f t="shared" si="376"/>
        <v>0</v>
      </c>
      <c r="BL121" s="18">
        <f t="shared" si="377"/>
        <v>0</v>
      </c>
      <c r="BM121" s="18"/>
      <c r="BN121" s="18"/>
      <c r="BO121" s="18">
        <f t="shared" si="378"/>
        <v>0</v>
      </c>
      <c r="BP121" s="18">
        <f t="shared" si="379"/>
        <v>0</v>
      </c>
      <c r="BQ121" s="134"/>
      <c r="BR121" s="162"/>
    </row>
    <row r="122" spans="1:70" ht="32.25" customHeight="1" hidden="1">
      <c r="A122" s="158"/>
      <c r="B122" s="165"/>
      <c r="C122" s="158"/>
      <c r="D122" s="63" t="s">
        <v>28</v>
      </c>
      <c r="E122" s="18">
        <f t="shared" si="344"/>
        <v>0</v>
      </c>
      <c r="F122" s="18">
        <f t="shared" si="345"/>
        <v>0</v>
      </c>
      <c r="G122" s="18">
        <f t="shared" si="346"/>
        <v>0</v>
      </c>
      <c r="H122" s="18">
        <f t="shared" si="347"/>
        <v>0</v>
      </c>
      <c r="I122" s="18"/>
      <c r="J122" s="18"/>
      <c r="K122" s="18">
        <f t="shared" si="380"/>
        <v>0</v>
      </c>
      <c r="L122" s="18">
        <f t="shared" si="381"/>
        <v>0</v>
      </c>
      <c r="M122" s="18"/>
      <c r="N122" s="18"/>
      <c r="O122" s="18">
        <f t="shared" si="382"/>
        <v>0</v>
      </c>
      <c r="P122" s="18">
        <f t="shared" si="383"/>
        <v>0</v>
      </c>
      <c r="Q122" s="18"/>
      <c r="R122" s="18"/>
      <c r="S122" s="18">
        <f t="shared" si="348"/>
        <v>0</v>
      </c>
      <c r="T122" s="18">
        <f t="shared" si="349"/>
        <v>0</v>
      </c>
      <c r="U122" s="18">
        <f t="shared" si="350"/>
        <v>0</v>
      </c>
      <c r="V122" s="18">
        <f t="shared" si="351"/>
        <v>0</v>
      </c>
      <c r="W122" s="18">
        <f t="shared" si="352"/>
        <v>0</v>
      </c>
      <c r="X122" s="18">
        <f t="shared" si="353"/>
        <v>0</v>
      </c>
      <c r="Y122" s="18"/>
      <c r="Z122" s="18"/>
      <c r="AA122" s="18"/>
      <c r="AB122" s="18"/>
      <c r="AC122" s="18"/>
      <c r="AD122" s="18"/>
      <c r="AE122" s="18"/>
      <c r="AF122" s="18"/>
      <c r="AG122" s="18"/>
      <c r="AH122" s="18"/>
      <c r="AI122" s="18">
        <f t="shared" si="358"/>
        <v>0</v>
      </c>
      <c r="AJ122" s="18">
        <f t="shared" si="359"/>
        <v>0</v>
      </c>
      <c r="AK122" s="18">
        <f t="shared" si="360"/>
        <v>0</v>
      </c>
      <c r="AL122" s="18">
        <f t="shared" si="361"/>
        <v>0</v>
      </c>
      <c r="AM122" s="18">
        <f t="shared" si="362"/>
        <v>0</v>
      </c>
      <c r="AN122" s="18">
        <f t="shared" si="363"/>
        <v>0</v>
      </c>
      <c r="AO122" s="18"/>
      <c r="AP122" s="18"/>
      <c r="AQ122" s="18">
        <f t="shared" si="364"/>
        <v>0</v>
      </c>
      <c r="AR122" s="18">
        <f t="shared" si="365"/>
        <v>0</v>
      </c>
      <c r="AS122" s="18"/>
      <c r="AT122" s="18"/>
      <c r="AU122" s="18">
        <f t="shared" si="366"/>
        <v>0</v>
      </c>
      <c r="AV122" s="18">
        <f t="shared" si="367"/>
        <v>0</v>
      </c>
      <c r="AW122" s="18"/>
      <c r="AX122" s="18"/>
      <c r="AY122" s="18">
        <f t="shared" si="368"/>
        <v>0</v>
      </c>
      <c r="AZ122" s="18">
        <f t="shared" si="369"/>
        <v>0</v>
      </c>
      <c r="BA122" s="18">
        <f t="shared" si="370"/>
        <v>0</v>
      </c>
      <c r="BB122" s="18">
        <f t="shared" si="371"/>
        <v>0</v>
      </c>
      <c r="BC122" s="18">
        <f t="shared" si="372"/>
        <v>0</v>
      </c>
      <c r="BD122" s="18">
        <f t="shared" si="373"/>
        <v>0</v>
      </c>
      <c r="BE122" s="18"/>
      <c r="BF122" s="18"/>
      <c r="BG122" s="18">
        <f t="shared" si="374"/>
        <v>0</v>
      </c>
      <c r="BH122" s="18">
        <f t="shared" si="375"/>
        <v>0</v>
      </c>
      <c r="BI122" s="18"/>
      <c r="BJ122" s="18"/>
      <c r="BK122" s="18">
        <f t="shared" si="376"/>
        <v>0</v>
      </c>
      <c r="BL122" s="18">
        <f t="shared" si="377"/>
        <v>0</v>
      </c>
      <c r="BM122" s="18"/>
      <c r="BN122" s="18"/>
      <c r="BO122" s="18">
        <f t="shared" si="378"/>
        <v>0</v>
      </c>
      <c r="BP122" s="18">
        <f t="shared" si="379"/>
        <v>0</v>
      </c>
      <c r="BQ122" s="134"/>
      <c r="BR122" s="162"/>
    </row>
    <row r="123" spans="1:70" ht="46.5" customHeight="1" hidden="1">
      <c r="A123" s="158"/>
      <c r="B123" s="165"/>
      <c r="C123" s="158"/>
      <c r="D123" s="65" t="s">
        <v>114</v>
      </c>
      <c r="E123" s="17">
        <f t="shared" si="344"/>
        <v>0</v>
      </c>
      <c r="F123" s="17">
        <f t="shared" si="345"/>
        <v>0</v>
      </c>
      <c r="G123" s="17">
        <f t="shared" si="346"/>
        <v>0</v>
      </c>
      <c r="H123" s="17">
        <f t="shared" si="347"/>
        <v>0</v>
      </c>
      <c r="I123" s="17"/>
      <c r="J123" s="17"/>
      <c r="K123" s="17">
        <f t="shared" si="380"/>
        <v>0</v>
      </c>
      <c r="L123" s="17">
        <f t="shared" si="381"/>
        <v>0</v>
      </c>
      <c r="M123" s="17"/>
      <c r="N123" s="17"/>
      <c r="O123" s="17">
        <f t="shared" si="382"/>
        <v>0</v>
      </c>
      <c r="P123" s="17">
        <f t="shared" si="383"/>
        <v>0</v>
      </c>
      <c r="Q123" s="17"/>
      <c r="R123" s="17"/>
      <c r="S123" s="17">
        <f t="shared" si="348"/>
        <v>0</v>
      </c>
      <c r="T123" s="17">
        <f t="shared" si="349"/>
        <v>0</v>
      </c>
      <c r="U123" s="17">
        <f t="shared" si="350"/>
        <v>0</v>
      </c>
      <c r="V123" s="17">
        <f t="shared" si="351"/>
        <v>0</v>
      </c>
      <c r="W123" s="17">
        <f t="shared" si="352"/>
        <v>0</v>
      </c>
      <c r="X123" s="17">
        <f t="shared" si="353"/>
        <v>0</v>
      </c>
      <c r="Y123" s="17"/>
      <c r="Z123" s="17"/>
      <c r="AA123" s="17">
        <f aca="true" t="shared" si="384" ref="AA123:AA137">IF(Y123=0,0,Z123*100/Y123)</f>
        <v>0</v>
      </c>
      <c r="AB123" s="17">
        <f aca="true" t="shared" si="385" ref="AB123:AB137">Z123-Y123</f>
        <v>0</v>
      </c>
      <c r="AC123" s="17"/>
      <c r="AD123" s="17"/>
      <c r="AE123" s="17">
        <f aca="true" t="shared" si="386" ref="AE123:AE134">IF(AC123=0,0,AD123*100/AC123)</f>
        <v>0</v>
      </c>
      <c r="AF123" s="17">
        <f aca="true" t="shared" si="387" ref="AF123:AF134">AD123-AC123</f>
        <v>0</v>
      </c>
      <c r="AG123" s="17"/>
      <c r="AH123" s="17"/>
      <c r="AI123" s="17">
        <f t="shared" si="358"/>
        <v>0</v>
      </c>
      <c r="AJ123" s="17">
        <f t="shared" si="359"/>
        <v>0</v>
      </c>
      <c r="AK123" s="17">
        <f t="shared" si="360"/>
        <v>0</v>
      </c>
      <c r="AL123" s="17">
        <f t="shared" si="361"/>
        <v>0</v>
      </c>
      <c r="AM123" s="17">
        <f t="shared" si="362"/>
        <v>0</v>
      </c>
      <c r="AN123" s="17">
        <f t="shared" si="363"/>
        <v>0</v>
      </c>
      <c r="AO123" s="17"/>
      <c r="AP123" s="17"/>
      <c r="AQ123" s="17">
        <f t="shared" si="364"/>
        <v>0</v>
      </c>
      <c r="AR123" s="17">
        <f t="shared" si="365"/>
        <v>0</v>
      </c>
      <c r="AS123" s="17"/>
      <c r="AT123" s="17"/>
      <c r="AU123" s="17">
        <f t="shared" si="366"/>
        <v>0</v>
      </c>
      <c r="AV123" s="17">
        <f t="shared" si="367"/>
        <v>0</v>
      </c>
      <c r="AW123" s="17"/>
      <c r="AX123" s="17"/>
      <c r="AY123" s="17">
        <f t="shared" si="368"/>
        <v>0</v>
      </c>
      <c r="AZ123" s="17">
        <f t="shared" si="369"/>
        <v>0</v>
      </c>
      <c r="BA123" s="17">
        <f t="shared" si="370"/>
        <v>0</v>
      </c>
      <c r="BB123" s="17">
        <f t="shared" si="371"/>
        <v>0</v>
      </c>
      <c r="BC123" s="17">
        <f t="shared" si="372"/>
        <v>0</v>
      </c>
      <c r="BD123" s="17">
        <f t="shared" si="373"/>
        <v>0</v>
      </c>
      <c r="BE123" s="17"/>
      <c r="BF123" s="17"/>
      <c r="BG123" s="17">
        <f t="shared" si="374"/>
        <v>0</v>
      </c>
      <c r="BH123" s="17">
        <f t="shared" si="375"/>
        <v>0</v>
      </c>
      <c r="BI123" s="17"/>
      <c r="BJ123" s="17"/>
      <c r="BK123" s="17">
        <f t="shared" si="376"/>
        <v>0</v>
      </c>
      <c r="BL123" s="17">
        <f t="shared" si="377"/>
        <v>0</v>
      </c>
      <c r="BM123" s="17"/>
      <c r="BN123" s="17"/>
      <c r="BO123" s="17">
        <f t="shared" si="378"/>
        <v>0</v>
      </c>
      <c r="BP123" s="17">
        <f t="shared" si="379"/>
        <v>0</v>
      </c>
      <c r="BQ123" s="134"/>
      <c r="BR123" s="162"/>
    </row>
    <row r="124" spans="1:70" ht="23.25" customHeight="1" hidden="1">
      <c r="A124" s="158"/>
      <c r="B124" s="165"/>
      <c r="C124" s="158"/>
      <c r="D124" s="66" t="s">
        <v>29</v>
      </c>
      <c r="E124" s="18">
        <f t="shared" si="344"/>
        <v>0</v>
      </c>
      <c r="F124" s="18">
        <f t="shared" si="345"/>
        <v>0</v>
      </c>
      <c r="G124" s="18">
        <f t="shared" si="346"/>
        <v>0</v>
      </c>
      <c r="H124" s="18">
        <f t="shared" si="347"/>
        <v>0</v>
      </c>
      <c r="I124" s="18"/>
      <c r="J124" s="18"/>
      <c r="K124" s="18">
        <f t="shared" si="380"/>
        <v>0</v>
      </c>
      <c r="L124" s="18">
        <f t="shared" si="381"/>
        <v>0</v>
      </c>
      <c r="M124" s="18"/>
      <c r="N124" s="18"/>
      <c r="O124" s="18">
        <f t="shared" si="382"/>
        <v>0</v>
      </c>
      <c r="P124" s="18">
        <f t="shared" si="383"/>
        <v>0</v>
      </c>
      <c r="Q124" s="18"/>
      <c r="R124" s="18"/>
      <c r="S124" s="18">
        <f t="shared" si="348"/>
        <v>0</v>
      </c>
      <c r="T124" s="18">
        <f t="shared" si="349"/>
        <v>0</v>
      </c>
      <c r="U124" s="18">
        <f t="shared" si="350"/>
        <v>0</v>
      </c>
      <c r="V124" s="18">
        <f t="shared" si="351"/>
        <v>0</v>
      </c>
      <c r="W124" s="18">
        <f t="shared" si="352"/>
        <v>0</v>
      </c>
      <c r="X124" s="18">
        <f t="shared" si="353"/>
        <v>0</v>
      </c>
      <c r="Y124" s="18"/>
      <c r="Z124" s="18"/>
      <c r="AA124" s="18">
        <f t="shared" si="384"/>
        <v>0</v>
      </c>
      <c r="AB124" s="18">
        <f t="shared" si="385"/>
        <v>0</v>
      </c>
      <c r="AC124" s="18"/>
      <c r="AD124" s="18"/>
      <c r="AE124" s="18">
        <f t="shared" si="386"/>
        <v>0</v>
      </c>
      <c r="AF124" s="18">
        <f t="shared" si="387"/>
        <v>0</v>
      </c>
      <c r="AG124" s="18"/>
      <c r="AH124" s="18"/>
      <c r="AI124" s="18">
        <f t="shared" si="358"/>
        <v>0</v>
      </c>
      <c r="AJ124" s="18">
        <f t="shared" si="359"/>
        <v>0</v>
      </c>
      <c r="AK124" s="18">
        <f t="shared" si="360"/>
        <v>0</v>
      </c>
      <c r="AL124" s="18">
        <f t="shared" si="361"/>
        <v>0</v>
      </c>
      <c r="AM124" s="18">
        <f t="shared" si="362"/>
        <v>0</v>
      </c>
      <c r="AN124" s="18">
        <f t="shared" si="363"/>
        <v>0</v>
      </c>
      <c r="AO124" s="18"/>
      <c r="AP124" s="18"/>
      <c r="AQ124" s="18">
        <f t="shared" si="364"/>
        <v>0</v>
      </c>
      <c r="AR124" s="18">
        <f t="shared" si="365"/>
        <v>0</v>
      </c>
      <c r="AS124" s="18"/>
      <c r="AT124" s="18"/>
      <c r="AU124" s="18">
        <f t="shared" si="366"/>
        <v>0</v>
      </c>
      <c r="AV124" s="18">
        <f t="shared" si="367"/>
        <v>0</v>
      </c>
      <c r="AW124" s="18"/>
      <c r="AX124" s="18"/>
      <c r="AY124" s="18">
        <f t="shared" si="368"/>
        <v>0</v>
      </c>
      <c r="AZ124" s="18">
        <f t="shared" si="369"/>
        <v>0</v>
      </c>
      <c r="BA124" s="18">
        <f t="shared" si="370"/>
        <v>0</v>
      </c>
      <c r="BB124" s="18">
        <f t="shared" si="371"/>
        <v>0</v>
      </c>
      <c r="BC124" s="18">
        <f t="shared" si="372"/>
        <v>0</v>
      </c>
      <c r="BD124" s="18">
        <f t="shared" si="373"/>
        <v>0</v>
      </c>
      <c r="BE124" s="18"/>
      <c r="BF124" s="18"/>
      <c r="BG124" s="18">
        <f t="shared" si="374"/>
        <v>0</v>
      </c>
      <c r="BH124" s="18">
        <f t="shared" si="375"/>
        <v>0</v>
      </c>
      <c r="BI124" s="18"/>
      <c r="BJ124" s="18"/>
      <c r="BK124" s="18">
        <f t="shared" si="376"/>
        <v>0</v>
      </c>
      <c r="BL124" s="18">
        <f t="shared" si="377"/>
        <v>0</v>
      </c>
      <c r="BM124" s="18"/>
      <c r="BN124" s="18"/>
      <c r="BO124" s="18">
        <f t="shared" si="378"/>
        <v>0</v>
      </c>
      <c r="BP124" s="18">
        <f t="shared" si="379"/>
        <v>0</v>
      </c>
      <c r="BQ124" s="134"/>
      <c r="BR124" s="162"/>
    </row>
    <row r="125" spans="1:70" ht="23.25" customHeight="1" hidden="1">
      <c r="A125" s="158"/>
      <c r="B125" s="165"/>
      <c r="C125" s="159"/>
      <c r="D125" s="67" t="s">
        <v>24</v>
      </c>
      <c r="E125" s="18">
        <f t="shared" si="344"/>
        <v>0</v>
      </c>
      <c r="F125" s="18">
        <f t="shared" si="345"/>
        <v>0</v>
      </c>
      <c r="G125" s="18">
        <f t="shared" si="346"/>
        <v>0</v>
      </c>
      <c r="H125" s="18">
        <f t="shared" si="347"/>
        <v>0</v>
      </c>
      <c r="I125" s="18"/>
      <c r="J125" s="18"/>
      <c r="K125" s="18">
        <f t="shared" si="380"/>
        <v>0</v>
      </c>
      <c r="L125" s="18">
        <f t="shared" si="381"/>
        <v>0</v>
      </c>
      <c r="M125" s="18"/>
      <c r="N125" s="18"/>
      <c r="O125" s="18">
        <f t="shared" si="382"/>
        <v>0</v>
      </c>
      <c r="P125" s="18">
        <f t="shared" si="383"/>
        <v>0</v>
      </c>
      <c r="Q125" s="18"/>
      <c r="R125" s="18"/>
      <c r="S125" s="18">
        <f t="shared" si="348"/>
        <v>0</v>
      </c>
      <c r="T125" s="18">
        <f t="shared" si="349"/>
        <v>0</v>
      </c>
      <c r="U125" s="18">
        <f t="shared" si="350"/>
        <v>0</v>
      </c>
      <c r="V125" s="18">
        <f t="shared" si="351"/>
        <v>0</v>
      </c>
      <c r="W125" s="18">
        <f t="shared" si="352"/>
        <v>0</v>
      </c>
      <c r="X125" s="18">
        <f t="shared" si="353"/>
        <v>0</v>
      </c>
      <c r="Y125" s="18"/>
      <c r="Z125" s="18"/>
      <c r="AA125" s="18">
        <f t="shared" si="384"/>
        <v>0</v>
      </c>
      <c r="AB125" s="18">
        <f t="shared" si="385"/>
        <v>0</v>
      </c>
      <c r="AC125" s="18"/>
      <c r="AD125" s="18"/>
      <c r="AE125" s="18">
        <f t="shared" si="386"/>
        <v>0</v>
      </c>
      <c r="AF125" s="18">
        <f t="shared" si="387"/>
        <v>0</v>
      </c>
      <c r="AG125" s="18"/>
      <c r="AH125" s="18"/>
      <c r="AI125" s="18">
        <f t="shared" si="358"/>
        <v>0</v>
      </c>
      <c r="AJ125" s="18">
        <f t="shared" si="359"/>
        <v>0</v>
      </c>
      <c r="AK125" s="18">
        <f t="shared" si="360"/>
        <v>0</v>
      </c>
      <c r="AL125" s="18">
        <f t="shared" si="361"/>
        <v>0</v>
      </c>
      <c r="AM125" s="18">
        <f t="shared" si="362"/>
        <v>0</v>
      </c>
      <c r="AN125" s="18">
        <f t="shared" si="363"/>
        <v>0</v>
      </c>
      <c r="AO125" s="18"/>
      <c r="AP125" s="18"/>
      <c r="AQ125" s="18">
        <f t="shared" si="364"/>
        <v>0</v>
      </c>
      <c r="AR125" s="18">
        <f t="shared" si="365"/>
        <v>0</v>
      </c>
      <c r="AS125" s="18"/>
      <c r="AT125" s="18"/>
      <c r="AU125" s="18">
        <f t="shared" si="366"/>
        <v>0</v>
      </c>
      <c r="AV125" s="18">
        <f t="shared" si="367"/>
        <v>0</v>
      </c>
      <c r="AW125" s="18"/>
      <c r="AX125" s="18"/>
      <c r="AY125" s="18">
        <f t="shared" si="368"/>
        <v>0</v>
      </c>
      <c r="AZ125" s="18">
        <f t="shared" si="369"/>
        <v>0</v>
      </c>
      <c r="BA125" s="18">
        <f t="shared" si="370"/>
        <v>0</v>
      </c>
      <c r="BB125" s="18">
        <f t="shared" si="371"/>
        <v>0</v>
      </c>
      <c r="BC125" s="18">
        <f t="shared" si="372"/>
        <v>0</v>
      </c>
      <c r="BD125" s="18">
        <f t="shared" si="373"/>
        <v>0</v>
      </c>
      <c r="BE125" s="18"/>
      <c r="BF125" s="18"/>
      <c r="BG125" s="18">
        <f t="shared" si="374"/>
        <v>0</v>
      </c>
      <c r="BH125" s="18">
        <f t="shared" si="375"/>
        <v>0</v>
      </c>
      <c r="BI125" s="18"/>
      <c r="BJ125" s="18"/>
      <c r="BK125" s="18">
        <f t="shared" si="376"/>
        <v>0</v>
      </c>
      <c r="BL125" s="18">
        <f t="shared" si="377"/>
        <v>0</v>
      </c>
      <c r="BM125" s="18"/>
      <c r="BN125" s="18"/>
      <c r="BO125" s="18">
        <f t="shared" si="378"/>
        <v>0</v>
      </c>
      <c r="BP125" s="18">
        <f t="shared" si="379"/>
        <v>0</v>
      </c>
      <c r="BQ125" s="135"/>
      <c r="BR125" s="162"/>
    </row>
    <row r="126" spans="1:70" s="53" customFormat="1" ht="38.25" customHeight="1" hidden="1">
      <c r="A126" s="157" t="s">
        <v>80</v>
      </c>
      <c r="B126" s="164"/>
      <c r="C126" s="157"/>
      <c r="D126" s="65" t="s">
        <v>22</v>
      </c>
      <c r="E126" s="41">
        <f t="shared" si="344"/>
        <v>0</v>
      </c>
      <c r="F126" s="41">
        <f t="shared" si="345"/>
        <v>0</v>
      </c>
      <c r="G126" s="41">
        <f t="shared" si="346"/>
        <v>0</v>
      </c>
      <c r="H126" s="52">
        <f t="shared" si="347"/>
        <v>0</v>
      </c>
      <c r="I126" s="41">
        <f>SUM(I127:I132)</f>
        <v>0</v>
      </c>
      <c r="J126" s="41">
        <f>SUM(J127:J132)</f>
        <v>0</v>
      </c>
      <c r="K126" s="41">
        <f t="shared" si="380"/>
        <v>0</v>
      </c>
      <c r="L126" s="41">
        <f t="shared" si="381"/>
        <v>0</v>
      </c>
      <c r="M126" s="41">
        <f>SUM(M127:M132)</f>
        <v>0</v>
      </c>
      <c r="N126" s="41">
        <f>SUM(N127:N132)</f>
        <v>0</v>
      </c>
      <c r="O126" s="41">
        <f t="shared" si="382"/>
        <v>0</v>
      </c>
      <c r="P126" s="41">
        <f t="shared" si="383"/>
        <v>0</v>
      </c>
      <c r="Q126" s="41">
        <f>SUM(Q127:Q132)</f>
        <v>0</v>
      </c>
      <c r="R126" s="41">
        <f>SUM(R127:R132)</f>
        <v>0</v>
      </c>
      <c r="S126" s="41">
        <f t="shared" si="348"/>
        <v>0</v>
      </c>
      <c r="T126" s="41">
        <f t="shared" si="349"/>
        <v>0</v>
      </c>
      <c r="U126" s="41">
        <f t="shared" si="350"/>
        <v>0</v>
      </c>
      <c r="V126" s="41">
        <f t="shared" si="351"/>
        <v>0</v>
      </c>
      <c r="W126" s="41">
        <f t="shared" si="352"/>
        <v>0</v>
      </c>
      <c r="X126" s="41">
        <f t="shared" si="353"/>
        <v>0</v>
      </c>
      <c r="Y126" s="41">
        <f>SUM(Y127:Y132)</f>
        <v>0</v>
      </c>
      <c r="Z126" s="41">
        <f>SUM(Z127:Z132)</f>
        <v>0</v>
      </c>
      <c r="AA126" s="41">
        <f t="shared" si="384"/>
        <v>0</v>
      </c>
      <c r="AB126" s="41">
        <f t="shared" si="385"/>
        <v>0</v>
      </c>
      <c r="AC126" s="41">
        <f>SUM(AC127:AC132)</f>
        <v>0</v>
      </c>
      <c r="AD126" s="41">
        <f>SUM(AD127:AD132)</f>
        <v>0</v>
      </c>
      <c r="AE126" s="41">
        <f t="shared" si="386"/>
        <v>0</v>
      </c>
      <c r="AF126" s="41">
        <f t="shared" si="387"/>
        <v>0</v>
      </c>
      <c r="AG126" s="41">
        <f>SUM(AG127:AG132)</f>
        <v>0</v>
      </c>
      <c r="AH126" s="41">
        <f>SUM(AH127:AH132)</f>
        <v>0</v>
      </c>
      <c r="AI126" s="41">
        <f t="shared" si="358"/>
        <v>0</v>
      </c>
      <c r="AJ126" s="41">
        <f t="shared" si="359"/>
        <v>0</v>
      </c>
      <c r="AK126" s="41">
        <f t="shared" si="360"/>
        <v>0</v>
      </c>
      <c r="AL126" s="41">
        <f t="shared" si="361"/>
        <v>0</v>
      </c>
      <c r="AM126" s="41">
        <f t="shared" si="362"/>
        <v>0</v>
      </c>
      <c r="AN126" s="41">
        <f t="shared" si="363"/>
        <v>0</v>
      </c>
      <c r="AO126" s="41">
        <f>SUM(AO127:AO132)</f>
        <v>0</v>
      </c>
      <c r="AP126" s="41">
        <f>SUM(AP127:AP132)</f>
        <v>0</v>
      </c>
      <c r="AQ126" s="41">
        <f t="shared" si="364"/>
        <v>0</v>
      </c>
      <c r="AR126" s="41">
        <f t="shared" si="365"/>
        <v>0</v>
      </c>
      <c r="AS126" s="41">
        <f>SUM(AS127:AS132)</f>
        <v>0</v>
      </c>
      <c r="AT126" s="41">
        <f>SUM(AT127:AT132)</f>
        <v>0</v>
      </c>
      <c r="AU126" s="41">
        <f t="shared" si="366"/>
        <v>0</v>
      </c>
      <c r="AV126" s="41">
        <f t="shared" si="367"/>
        <v>0</v>
      </c>
      <c r="AW126" s="41">
        <f>SUM(AW127:AW132)</f>
        <v>0</v>
      </c>
      <c r="AX126" s="41">
        <f>SUM(AX127:AX132)</f>
        <v>0</v>
      </c>
      <c r="AY126" s="41">
        <f t="shared" si="368"/>
        <v>0</v>
      </c>
      <c r="AZ126" s="41">
        <f t="shared" si="369"/>
        <v>0</v>
      </c>
      <c r="BA126" s="41">
        <f t="shared" si="370"/>
        <v>0</v>
      </c>
      <c r="BB126" s="41">
        <f t="shared" si="371"/>
        <v>0</v>
      </c>
      <c r="BC126" s="41">
        <f t="shared" si="372"/>
        <v>0</v>
      </c>
      <c r="BD126" s="41">
        <f t="shared" si="373"/>
        <v>0</v>
      </c>
      <c r="BE126" s="41">
        <f>SUM(BE127:BE132)</f>
        <v>0</v>
      </c>
      <c r="BF126" s="41">
        <f>SUM(BF127:BF132)</f>
        <v>0</v>
      </c>
      <c r="BG126" s="41">
        <f t="shared" si="374"/>
        <v>0</v>
      </c>
      <c r="BH126" s="41">
        <f t="shared" si="375"/>
        <v>0</v>
      </c>
      <c r="BI126" s="41">
        <f>SUM(BI127:BI132)</f>
        <v>0</v>
      </c>
      <c r="BJ126" s="41">
        <f>SUM(BJ127:BJ132)</f>
        <v>0</v>
      </c>
      <c r="BK126" s="41">
        <f t="shared" si="376"/>
        <v>0</v>
      </c>
      <c r="BL126" s="41">
        <f t="shared" si="377"/>
        <v>0</v>
      </c>
      <c r="BM126" s="41">
        <f>SUM(BM127:BM132)</f>
        <v>0</v>
      </c>
      <c r="BN126" s="41">
        <f>SUM(BN127:BN132)</f>
        <v>0</v>
      </c>
      <c r="BO126" s="41">
        <f t="shared" si="378"/>
        <v>0</v>
      </c>
      <c r="BP126" s="41">
        <f t="shared" si="379"/>
        <v>0</v>
      </c>
      <c r="BQ126" s="133"/>
      <c r="BR126" s="163"/>
    </row>
    <row r="127" spans="1:70" ht="23.25" customHeight="1" hidden="1">
      <c r="A127" s="158"/>
      <c r="B127" s="165"/>
      <c r="C127" s="158"/>
      <c r="D127" s="65" t="s">
        <v>23</v>
      </c>
      <c r="E127" s="18">
        <f t="shared" si="344"/>
        <v>0</v>
      </c>
      <c r="F127" s="18">
        <f t="shared" si="345"/>
        <v>0</v>
      </c>
      <c r="G127" s="18">
        <f t="shared" si="346"/>
        <v>0</v>
      </c>
      <c r="H127" s="18">
        <f t="shared" si="347"/>
        <v>0</v>
      </c>
      <c r="I127" s="18"/>
      <c r="J127" s="18"/>
      <c r="K127" s="18">
        <f t="shared" si="380"/>
        <v>0</v>
      </c>
      <c r="L127" s="18">
        <f t="shared" si="381"/>
        <v>0</v>
      </c>
      <c r="M127" s="18"/>
      <c r="N127" s="18"/>
      <c r="O127" s="18">
        <f t="shared" si="382"/>
        <v>0</v>
      </c>
      <c r="P127" s="18">
        <f t="shared" si="383"/>
        <v>0</v>
      </c>
      <c r="Q127" s="18"/>
      <c r="R127" s="18"/>
      <c r="S127" s="18">
        <f t="shared" si="348"/>
        <v>0</v>
      </c>
      <c r="T127" s="18">
        <f t="shared" si="349"/>
        <v>0</v>
      </c>
      <c r="U127" s="18">
        <f t="shared" si="350"/>
        <v>0</v>
      </c>
      <c r="V127" s="18">
        <f t="shared" si="351"/>
        <v>0</v>
      </c>
      <c r="W127" s="18">
        <f t="shared" si="352"/>
        <v>0</v>
      </c>
      <c r="X127" s="18">
        <f t="shared" si="353"/>
        <v>0</v>
      </c>
      <c r="Y127" s="18"/>
      <c r="Z127" s="18"/>
      <c r="AA127" s="18">
        <f t="shared" si="384"/>
        <v>0</v>
      </c>
      <c r="AB127" s="18">
        <f t="shared" si="385"/>
        <v>0</v>
      </c>
      <c r="AC127" s="18"/>
      <c r="AD127" s="18"/>
      <c r="AE127" s="18">
        <f t="shared" si="386"/>
        <v>0</v>
      </c>
      <c r="AF127" s="18">
        <f t="shared" si="387"/>
        <v>0</v>
      </c>
      <c r="AG127" s="18"/>
      <c r="AH127" s="18"/>
      <c r="AI127" s="18">
        <f t="shared" si="358"/>
        <v>0</v>
      </c>
      <c r="AJ127" s="18">
        <f t="shared" si="359"/>
        <v>0</v>
      </c>
      <c r="AK127" s="18">
        <f t="shared" si="360"/>
        <v>0</v>
      </c>
      <c r="AL127" s="18">
        <f t="shared" si="361"/>
        <v>0</v>
      </c>
      <c r="AM127" s="18">
        <f t="shared" si="362"/>
        <v>0</v>
      </c>
      <c r="AN127" s="18">
        <f t="shared" si="363"/>
        <v>0</v>
      </c>
      <c r="AO127" s="18"/>
      <c r="AP127" s="18"/>
      <c r="AQ127" s="18">
        <f t="shared" si="364"/>
        <v>0</v>
      </c>
      <c r="AR127" s="18">
        <f t="shared" si="365"/>
        <v>0</v>
      </c>
      <c r="AS127" s="18"/>
      <c r="AT127" s="18"/>
      <c r="AU127" s="18">
        <f t="shared" si="366"/>
        <v>0</v>
      </c>
      <c r="AV127" s="18">
        <f t="shared" si="367"/>
        <v>0</v>
      </c>
      <c r="AW127" s="18"/>
      <c r="AX127" s="18"/>
      <c r="AY127" s="18">
        <f t="shared" si="368"/>
        <v>0</v>
      </c>
      <c r="AZ127" s="18">
        <f t="shared" si="369"/>
        <v>0</v>
      </c>
      <c r="BA127" s="18">
        <f t="shared" si="370"/>
        <v>0</v>
      </c>
      <c r="BB127" s="18">
        <f t="shared" si="371"/>
        <v>0</v>
      </c>
      <c r="BC127" s="18">
        <f t="shared" si="372"/>
        <v>0</v>
      </c>
      <c r="BD127" s="18">
        <f t="shared" si="373"/>
        <v>0</v>
      </c>
      <c r="BE127" s="18"/>
      <c r="BF127" s="18"/>
      <c r="BG127" s="18">
        <f t="shared" si="374"/>
        <v>0</v>
      </c>
      <c r="BH127" s="18">
        <f t="shared" si="375"/>
        <v>0</v>
      </c>
      <c r="BI127" s="18"/>
      <c r="BJ127" s="18"/>
      <c r="BK127" s="18">
        <f t="shared" si="376"/>
        <v>0</v>
      </c>
      <c r="BL127" s="18">
        <f t="shared" si="377"/>
        <v>0</v>
      </c>
      <c r="BM127" s="18"/>
      <c r="BN127" s="18"/>
      <c r="BO127" s="18">
        <f t="shared" si="378"/>
        <v>0</v>
      </c>
      <c r="BP127" s="18">
        <f t="shared" si="379"/>
        <v>0</v>
      </c>
      <c r="BQ127" s="134"/>
      <c r="BR127" s="163"/>
    </row>
    <row r="128" spans="1:70" ht="23.25" customHeight="1" hidden="1">
      <c r="A128" s="158"/>
      <c r="B128" s="165"/>
      <c r="C128" s="158"/>
      <c r="D128" s="63" t="s">
        <v>52</v>
      </c>
      <c r="E128" s="18">
        <f aca="true" t="shared" si="388" ref="E128:F132">BA128+BE128+BI128+BM128</f>
        <v>0</v>
      </c>
      <c r="F128" s="18">
        <f t="shared" si="388"/>
        <v>0</v>
      </c>
      <c r="G128" s="18">
        <f t="shared" si="346"/>
        <v>0</v>
      </c>
      <c r="H128" s="18">
        <f t="shared" si="347"/>
        <v>0</v>
      </c>
      <c r="I128" s="18"/>
      <c r="J128" s="18"/>
      <c r="K128" s="18">
        <f t="shared" si="380"/>
        <v>0</v>
      </c>
      <c r="L128" s="18">
        <f t="shared" si="381"/>
        <v>0</v>
      </c>
      <c r="M128" s="18"/>
      <c r="N128" s="18"/>
      <c r="O128" s="18">
        <f t="shared" si="382"/>
        <v>0</v>
      </c>
      <c r="P128" s="18">
        <f t="shared" si="383"/>
        <v>0</v>
      </c>
      <c r="Q128" s="18"/>
      <c r="R128" s="18"/>
      <c r="S128" s="18">
        <f t="shared" si="348"/>
        <v>0</v>
      </c>
      <c r="T128" s="18">
        <f t="shared" si="349"/>
        <v>0</v>
      </c>
      <c r="U128" s="18">
        <f t="shared" si="350"/>
        <v>0</v>
      </c>
      <c r="V128" s="18">
        <f t="shared" si="351"/>
        <v>0</v>
      </c>
      <c r="W128" s="18">
        <f t="shared" si="352"/>
        <v>0</v>
      </c>
      <c r="X128" s="18">
        <f t="shared" si="353"/>
        <v>0</v>
      </c>
      <c r="Y128" s="18"/>
      <c r="Z128" s="18"/>
      <c r="AA128" s="18">
        <f t="shared" si="384"/>
        <v>0</v>
      </c>
      <c r="AB128" s="18">
        <f t="shared" si="385"/>
        <v>0</v>
      </c>
      <c r="AC128" s="18"/>
      <c r="AD128" s="18"/>
      <c r="AE128" s="18">
        <f t="shared" si="386"/>
        <v>0</v>
      </c>
      <c r="AF128" s="18">
        <f t="shared" si="387"/>
        <v>0</v>
      </c>
      <c r="AG128" s="18"/>
      <c r="AH128" s="18"/>
      <c r="AI128" s="18">
        <f t="shared" si="358"/>
        <v>0</v>
      </c>
      <c r="AJ128" s="18">
        <f t="shared" si="359"/>
        <v>0</v>
      </c>
      <c r="AK128" s="18">
        <f t="shared" si="360"/>
        <v>0</v>
      </c>
      <c r="AL128" s="18">
        <f t="shared" si="361"/>
        <v>0</v>
      </c>
      <c r="AM128" s="18">
        <f t="shared" si="362"/>
        <v>0</v>
      </c>
      <c r="AN128" s="18">
        <f t="shared" si="363"/>
        <v>0</v>
      </c>
      <c r="AO128" s="18"/>
      <c r="AP128" s="18"/>
      <c r="AQ128" s="18">
        <f t="shared" si="364"/>
        <v>0</v>
      </c>
      <c r="AR128" s="18">
        <f t="shared" si="365"/>
        <v>0</v>
      </c>
      <c r="AS128" s="18"/>
      <c r="AT128" s="18"/>
      <c r="AU128" s="18">
        <f t="shared" si="366"/>
        <v>0</v>
      </c>
      <c r="AV128" s="18">
        <f t="shared" si="367"/>
        <v>0</v>
      </c>
      <c r="AW128" s="18"/>
      <c r="AX128" s="18"/>
      <c r="AY128" s="18">
        <f t="shared" si="368"/>
        <v>0</v>
      </c>
      <c r="AZ128" s="18">
        <f t="shared" si="369"/>
        <v>0</v>
      </c>
      <c r="BA128" s="18">
        <f aca="true" t="shared" si="389" ref="BA128:BB132">AK128+AO128+AS128+AW128</f>
        <v>0</v>
      </c>
      <c r="BB128" s="18">
        <f t="shared" si="389"/>
        <v>0</v>
      </c>
      <c r="BC128" s="18">
        <f t="shared" si="372"/>
        <v>0</v>
      </c>
      <c r="BD128" s="18">
        <f t="shared" si="373"/>
        <v>0</v>
      </c>
      <c r="BE128" s="18"/>
      <c r="BF128" s="18"/>
      <c r="BG128" s="18">
        <f t="shared" si="374"/>
        <v>0</v>
      </c>
      <c r="BH128" s="18">
        <f t="shared" si="375"/>
        <v>0</v>
      </c>
      <c r="BI128" s="18"/>
      <c r="BJ128" s="18"/>
      <c r="BK128" s="18">
        <f t="shared" si="376"/>
        <v>0</v>
      </c>
      <c r="BL128" s="18">
        <f t="shared" si="377"/>
        <v>0</v>
      </c>
      <c r="BM128" s="18"/>
      <c r="BN128" s="18"/>
      <c r="BO128" s="18">
        <f t="shared" si="378"/>
        <v>0</v>
      </c>
      <c r="BP128" s="18">
        <f t="shared" si="379"/>
        <v>0</v>
      </c>
      <c r="BQ128" s="134"/>
      <c r="BR128" s="163"/>
    </row>
    <row r="129" spans="1:70" ht="28.5" customHeight="1" hidden="1">
      <c r="A129" s="158"/>
      <c r="B129" s="165"/>
      <c r="C129" s="158"/>
      <c r="D129" s="63" t="s">
        <v>28</v>
      </c>
      <c r="E129" s="18">
        <f t="shared" si="388"/>
        <v>0</v>
      </c>
      <c r="F129" s="18">
        <f t="shared" si="388"/>
        <v>0</v>
      </c>
      <c r="G129" s="50">
        <f t="shared" si="346"/>
        <v>0</v>
      </c>
      <c r="H129" s="50">
        <f t="shared" si="347"/>
        <v>0</v>
      </c>
      <c r="I129" s="18"/>
      <c r="J129" s="18"/>
      <c r="K129" s="18"/>
      <c r="L129" s="18"/>
      <c r="M129" s="18"/>
      <c r="N129" s="18"/>
      <c r="O129" s="18"/>
      <c r="P129" s="18"/>
      <c r="Q129" s="18"/>
      <c r="R129" s="18"/>
      <c r="S129" s="18">
        <f t="shared" si="348"/>
        <v>0</v>
      </c>
      <c r="T129" s="18">
        <f t="shared" si="349"/>
        <v>0</v>
      </c>
      <c r="U129" s="18">
        <f t="shared" si="350"/>
        <v>0</v>
      </c>
      <c r="V129" s="18">
        <f t="shared" si="351"/>
        <v>0</v>
      </c>
      <c r="W129" s="18">
        <f t="shared" si="352"/>
        <v>0</v>
      </c>
      <c r="X129" s="18">
        <f t="shared" si="353"/>
        <v>0</v>
      </c>
      <c r="Y129" s="18"/>
      <c r="Z129" s="18"/>
      <c r="AA129" s="18">
        <f t="shared" si="384"/>
        <v>0</v>
      </c>
      <c r="AB129" s="18">
        <f t="shared" si="385"/>
        <v>0</v>
      </c>
      <c r="AC129" s="18"/>
      <c r="AD129" s="18"/>
      <c r="AE129" s="18">
        <f t="shared" si="386"/>
        <v>0</v>
      </c>
      <c r="AF129" s="18">
        <f t="shared" si="387"/>
        <v>0</v>
      </c>
      <c r="AG129" s="18"/>
      <c r="AH129" s="18"/>
      <c r="AI129" s="18">
        <f t="shared" si="358"/>
        <v>0</v>
      </c>
      <c r="AJ129" s="18">
        <f t="shared" si="359"/>
        <v>0</v>
      </c>
      <c r="AK129" s="18">
        <f t="shared" si="360"/>
        <v>0</v>
      </c>
      <c r="AL129" s="18">
        <f t="shared" si="361"/>
        <v>0</v>
      </c>
      <c r="AM129" s="18">
        <f t="shared" si="362"/>
        <v>0</v>
      </c>
      <c r="AN129" s="18">
        <f t="shared" si="363"/>
        <v>0</v>
      </c>
      <c r="AO129" s="18"/>
      <c r="AP129" s="18"/>
      <c r="AQ129" s="18">
        <f t="shared" si="364"/>
        <v>0</v>
      </c>
      <c r="AR129" s="18">
        <f t="shared" si="365"/>
        <v>0</v>
      </c>
      <c r="AS129" s="18"/>
      <c r="AT129" s="18"/>
      <c r="AU129" s="18">
        <f t="shared" si="366"/>
        <v>0</v>
      </c>
      <c r="AV129" s="18">
        <f t="shared" si="367"/>
        <v>0</v>
      </c>
      <c r="AW129" s="18"/>
      <c r="AX129" s="18"/>
      <c r="AY129" s="18">
        <f t="shared" si="368"/>
        <v>0</v>
      </c>
      <c r="AZ129" s="18">
        <f t="shared" si="369"/>
        <v>0</v>
      </c>
      <c r="BA129" s="18">
        <f t="shared" si="389"/>
        <v>0</v>
      </c>
      <c r="BB129" s="18">
        <f t="shared" si="389"/>
        <v>0</v>
      </c>
      <c r="BC129" s="18">
        <f t="shared" si="372"/>
        <v>0</v>
      </c>
      <c r="BD129" s="18">
        <f t="shared" si="373"/>
        <v>0</v>
      </c>
      <c r="BE129" s="18"/>
      <c r="BF129" s="18"/>
      <c r="BG129" s="18">
        <f t="shared" si="374"/>
        <v>0</v>
      </c>
      <c r="BH129" s="18">
        <f t="shared" si="375"/>
        <v>0</v>
      </c>
      <c r="BI129" s="18"/>
      <c r="BJ129" s="18"/>
      <c r="BK129" s="18">
        <f t="shared" si="376"/>
        <v>0</v>
      </c>
      <c r="BL129" s="18">
        <f t="shared" si="377"/>
        <v>0</v>
      </c>
      <c r="BM129" s="18"/>
      <c r="BN129" s="18"/>
      <c r="BO129" s="18">
        <f t="shared" si="378"/>
        <v>0</v>
      </c>
      <c r="BP129" s="18">
        <f t="shared" si="379"/>
        <v>0</v>
      </c>
      <c r="BQ129" s="134"/>
      <c r="BR129" s="163"/>
    </row>
    <row r="130" spans="1:70" ht="46.5" customHeight="1" hidden="1">
      <c r="A130" s="158"/>
      <c r="B130" s="165"/>
      <c r="C130" s="158"/>
      <c r="D130" s="65" t="s">
        <v>114</v>
      </c>
      <c r="E130" s="17">
        <f t="shared" si="388"/>
        <v>0</v>
      </c>
      <c r="F130" s="17">
        <f t="shared" si="388"/>
        <v>0</v>
      </c>
      <c r="G130" s="17">
        <f t="shared" si="346"/>
        <v>0</v>
      </c>
      <c r="H130" s="17">
        <f t="shared" si="347"/>
        <v>0</v>
      </c>
      <c r="I130" s="17"/>
      <c r="J130" s="17"/>
      <c r="K130" s="17">
        <f>IF(I130=0,0,J130*100/I130)</f>
        <v>0</v>
      </c>
      <c r="L130" s="17">
        <f>J130-I130</f>
        <v>0</v>
      </c>
      <c r="M130" s="17"/>
      <c r="N130" s="17"/>
      <c r="O130" s="17">
        <f>IF(M130=0,0,N130*100/M130)</f>
        <v>0</v>
      </c>
      <c r="P130" s="17">
        <f>N130-M130</f>
        <v>0</v>
      </c>
      <c r="Q130" s="17"/>
      <c r="R130" s="17"/>
      <c r="S130" s="17">
        <f t="shared" si="348"/>
        <v>0</v>
      </c>
      <c r="T130" s="17">
        <f t="shared" si="349"/>
        <v>0</v>
      </c>
      <c r="U130" s="17">
        <f t="shared" si="350"/>
        <v>0</v>
      </c>
      <c r="V130" s="17">
        <f t="shared" si="351"/>
        <v>0</v>
      </c>
      <c r="W130" s="17">
        <f t="shared" si="352"/>
        <v>0</v>
      </c>
      <c r="X130" s="17">
        <f t="shared" si="353"/>
        <v>0</v>
      </c>
      <c r="Y130" s="17"/>
      <c r="Z130" s="17"/>
      <c r="AA130" s="17">
        <f t="shared" si="384"/>
        <v>0</v>
      </c>
      <c r="AB130" s="17">
        <f t="shared" si="385"/>
        <v>0</v>
      </c>
      <c r="AC130" s="17"/>
      <c r="AD130" s="17"/>
      <c r="AE130" s="17">
        <f t="shared" si="386"/>
        <v>0</v>
      </c>
      <c r="AF130" s="17">
        <f t="shared" si="387"/>
        <v>0</v>
      </c>
      <c r="AG130" s="17"/>
      <c r="AH130" s="17"/>
      <c r="AI130" s="17">
        <f t="shared" si="358"/>
        <v>0</v>
      </c>
      <c r="AJ130" s="17">
        <f t="shared" si="359"/>
        <v>0</v>
      </c>
      <c r="AK130" s="17">
        <f t="shared" si="360"/>
        <v>0</v>
      </c>
      <c r="AL130" s="17">
        <f t="shared" si="361"/>
        <v>0</v>
      </c>
      <c r="AM130" s="17">
        <f t="shared" si="362"/>
        <v>0</v>
      </c>
      <c r="AN130" s="17">
        <f t="shared" si="363"/>
        <v>0</v>
      </c>
      <c r="AO130" s="17"/>
      <c r="AP130" s="17"/>
      <c r="AQ130" s="17">
        <f t="shared" si="364"/>
        <v>0</v>
      </c>
      <c r="AR130" s="17">
        <f t="shared" si="365"/>
        <v>0</v>
      </c>
      <c r="AS130" s="17"/>
      <c r="AT130" s="17"/>
      <c r="AU130" s="17">
        <f t="shared" si="366"/>
        <v>0</v>
      </c>
      <c r="AV130" s="17">
        <f t="shared" si="367"/>
        <v>0</v>
      </c>
      <c r="AW130" s="17"/>
      <c r="AX130" s="17"/>
      <c r="AY130" s="17">
        <f t="shared" si="368"/>
        <v>0</v>
      </c>
      <c r="AZ130" s="17">
        <f t="shared" si="369"/>
        <v>0</v>
      </c>
      <c r="BA130" s="17">
        <f t="shared" si="389"/>
        <v>0</v>
      </c>
      <c r="BB130" s="17">
        <f t="shared" si="389"/>
        <v>0</v>
      </c>
      <c r="BC130" s="17">
        <f t="shared" si="372"/>
        <v>0</v>
      </c>
      <c r="BD130" s="17">
        <f t="shared" si="373"/>
        <v>0</v>
      </c>
      <c r="BE130" s="17"/>
      <c r="BF130" s="17"/>
      <c r="BG130" s="17">
        <f t="shared" si="374"/>
        <v>0</v>
      </c>
      <c r="BH130" s="17">
        <f t="shared" si="375"/>
        <v>0</v>
      </c>
      <c r="BI130" s="17"/>
      <c r="BJ130" s="17"/>
      <c r="BK130" s="17">
        <f t="shared" si="376"/>
        <v>0</v>
      </c>
      <c r="BL130" s="17">
        <f t="shared" si="377"/>
        <v>0</v>
      </c>
      <c r="BM130" s="17"/>
      <c r="BN130" s="17"/>
      <c r="BO130" s="17">
        <f t="shared" si="378"/>
        <v>0</v>
      </c>
      <c r="BP130" s="17">
        <f t="shared" si="379"/>
        <v>0</v>
      </c>
      <c r="BQ130" s="134"/>
      <c r="BR130" s="163"/>
    </row>
    <row r="131" spans="1:70" ht="23.25" customHeight="1" hidden="1">
      <c r="A131" s="158"/>
      <c r="B131" s="165"/>
      <c r="C131" s="158"/>
      <c r="D131" s="66" t="s">
        <v>29</v>
      </c>
      <c r="E131" s="48">
        <f t="shared" si="388"/>
        <v>0</v>
      </c>
      <c r="F131" s="18">
        <f t="shared" si="388"/>
        <v>0</v>
      </c>
      <c r="G131" s="18">
        <f t="shared" si="346"/>
        <v>0</v>
      </c>
      <c r="H131" s="18">
        <f t="shared" si="347"/>
        <v>0</v>
      </c>
      <c r="I131" s="18"/>
      <c r="J131" s="18"/>
      <c r="K131" s="18">
        <f>IF(I131=0,0,J131*100/I131)</f>
        <v>0</v>
      </c>
      <c r="L131" s="18">
        <f>J131-I131</f>
        <v>0</v>
      </c>
      <c r="M131" s="18"/>
      <c r="N131" s="18"/>
      <c r="O131" s="18">
        <f>IF(M131=0,0,N131*100/M131)</f>
        <v>0</v>
      </c>
      <c r="P131" s="18">
        <f>N131-M131</f>
        <v>0</v>
      </c>
      <c r="Q131" s="18"/>
      <c r="R131" s="18"/>
      <c r="S131" s="18">
        <f t="shared" si="348"/>
        <v>0</v>
      </c>
      <c r="T131" s="18">
        <f t="shared" si="349"/>
        <v>0</v>
      </c>
      <c r="U131" s="18">
        <f t="shared" si="350"/>
        <v>0</v>
      </c>
      <c r="V131" s="18">
        <f t="shared" si="351"/>
        <v>0</v>
      </c>
      <c r="W131" s="18">
        <f t="shared" si="352"/>
        <v>0</v>
      </c>
      <c r="X131" s="18">
        <f t="shared" si="353"/>
        <v>0</v>
      </c>
      <c r="Y131" s="18"/>
      <c r="Z131" s="18"/>
      <c r="AA131" s="18">
        <f t="shared" si="384"/>
        <v>0</v>
      </c>
      <c r="AB131" s="18">
        <f t="shared" si="385"/>
        <v>0</v>
      </c>
      <c r="AC131" s="18"/>
      <c r="AD131" s="18"/>
      <c r="AE131" s="18">
        <f t="shared" si="386"/>
        <v>0</v>
      </c>
      <c r="AF131" s="18">
        <f t="shared" si="387"/>
        <v>0</v>
      </c>
      <c r="AG131" s="18"/>
      <c r="AH131" s="18"/>
      <c r="AI131" s="18">
        <f t="shared" si="358"/>
        <v>0</v>
      </c>
      <c r="AJ131" s="18">
        <f t="shared" si="359"/>
        <v>0</v>
      </c>
      <c r="AK131" s="18">
        <f t="shared" si="360"/>
        <v>0</v>
      </c>
      <c r="AL131" s="18">
        <f t="shared" si="361"/>
        <v>0</v>
      </c>
      <c r="AM131" s="18">
        <f t="shared" si="362"/>
        <v>0</v>
      </c>
      <c r="AN131" s="18">
        <f t="shared" si="363"/>
        <v>0</v>
      </c>
      <c r="AO131" s="18"/>
      <c r="AP131" s="18"/>
      <c r="AQ131" s="18">
        <f t="shared" si="364"/>
        <v>0</v>
      </c>
      <c r="AR131" s="18">
        <f t="shared" si="365"/>
        <v>0</v>
      </c>
      <c r="AS131" s="18"/>
      <c r="AT131" s="18"/>
      <c r="AU131" s="18">
        <f t="shared" si="366"/>
        <v>0</v>
      </c>
      <c r="AV131" s="18">
        <f t="shared" si="367"/>
        <v>0</v>
      </c>
      <c r="AW131" s="18"/>
      <c r="AX131" s="18"/>
      <c r="AY131" s="18">
        <f t="shared" si="368"/>
        <v>0</v>
      </c>
      <c r="AZ131" s="18">
        <f t="shared" si="369"/>
        <v>0</v>
      </c>
      <c r="BA131" s="18">
        <f t="shared" si="389"/>
        <v>0</v>
      </c>
      <c r="BB131" s="18">
        <f t="shared" si="389"/>
        <v>0</v>
      </c>
      <c r="BC131" s="18">
        <f t="shared" si="372"/>
        <v>0</v>
      </c>
      <c r="BD131" s="18">
        <f t="shared" si="373"/>
        <v>0</v>
      </c>
      <c r="BE131" s="18"/>
      <c r="BF131" s="18"/>
      <c r="BG131" s="18">
        <f t="shared" si="374"/>
        <v>0</v>
      </c>
      <c r="BH131" s="18">
        <f t="shared" si="375"/>
        <v>0</v>
      </c>
      <c r="BI131" s="18"/>
      <c r="BJ131" s="18"/>
      <c r="BK131" s="18">
        <f t="shared" si="376"/>
        <v>0</v>
      </c>
      <c r="BL131" s="18">
        <f t="shared" si="377"/>
        <v>0</v>
      </c>
      <c r="BM131" s="18"/>
      <c r="BN131" s="18"/>
      <c r="BO131" s="18">
        <f t="shared" si="378"/>
        <v>0</v>
      </c>
      <c r="BP131" s="18">
        <f t="shared" si="379"/>
        <v>0</v>
      </c>
      <c r="BQ131" s="134"/>
      <c r="BR131" s="163"/>
    </row>
    <row r="132" spans="1:70" ht="23.25" customHeight="1" hidden="1">
      <c r="A132" s="158"/>
      <c r="B132" s="165"/>
      <c r="C132" s="159"/>
      <c r="D132" s="67" t="s">
        <v>24</v>
      </c>
      <c r="E132" s="48">
        <f t="shared" si="388"/>
        <v>0</v>
      </c>
      <c r="F132" s="18">
        <f t="shared" si="388"/>
        <v>0</v>
      </c>
      <c r="G132" s="18">
        <f t="shared" si="346"/>
        <v>0</v>
      </c>
      <c r="H132" s="18">
        <f t="shared" si="347"/>
        <v>0</v>
      </c>
      <c r="I132" s="18"/>
      <c r="J132" s="18"/>
      <c r="K132" s="18">
        <f>IF(I132=0,0,J132*100/I132)</f>
        <v>0</v>
      </c>
      <c r="L132" s="18">
        <f>J132-I132</f>
        <v>0</v>
      </c>
      <c r="M132" s="18"/>
      <c r="N132" s="18"/>
      <c r="O132" s="18">
        <f>IF(M132=0,0,N132*100/M132)</f>
        <v>0</v>
      </c>
      <c r="P132" s="18">
        <f>N132-M132</f>
        <v>0</v>
      </c>
      <c r="Q132" s="18"/>
      <c r="R132" s="18"/>
      <c r="S132" s="18">
        <f t="shared" si="348"/>
        <v>0</v>
      </c>
      <c r="T132" s="18">
        <f t="shared" si="349"/>
        <v>0</v>
      </c>
      <c r="U132" s="18">
        <f t="shared" si="350"/>
        <v>0</v>
      </c>
      <c r="V132" s="18">
        <f t="shared" si="351"/>
        <v>0</v>
      </c>
      <c r="W132" s="18">
        <f t="shared" si="352"/>
        <v>0</v>
      </c>
      <c r="X132" s="18">
        <f t="shared" si="353"/>
        <v>0</v>
      </c>
      <c r="Y132" s="18"/>
      <c r="Z132" s="18"/>
      <c r="AA132" s="18">
        <f t="shared" si="384"/>
        <v>0</v>
      </c>
      <c r="AB132" s="18">
        <f t="shared" si="385"/>
        <v>0</v>
      </c>
      <c r="AC132" s="18"/>
      <c r="AD132" s="18"/>
      <c r="AE132" s="18">
        <f t="shared" si="386"/>
        <v>0</v>
      </c>
      <c r="AF132" s="18">
        <f t="shared" si="387"/>
        <v>0</v>
      </c>
      <c r="AG132" s="18"/>
      <c r="AH132" s="18"/>
      <c r="AI132" s="18">
        <f t="shared" si="358"/>
        <v>0</v>
      </c>
      <c r="AJ132" s="18">
        <f t="shared" si="359"/>
        <v>0</v>
      </c>
      <c r="AK132" s="18">
        <f t="shared" si="360"/>
        <v>0</v>
      </c>
      <c r="AL132" s="18">
        <f t="shared" si="361"/>
        <v>0</v>
      </c>
      <c r="AM132" s="18">
        <f t="shared" si="362"/>
        <v>0</v>
      </c>
      <c r="AN132" s="18">
        <f t="shared" si="363"/>
        <v>0</v>
      </c>
      <c r="AO132" s="18"/>
      <c r="AP132" s="18"/>
      <c r="AQ132" s="18">
        <f t="shared" si="364"/>
        <v>0</v>
      </c>
      <c r="AR132" s="18">
        <f t="shared" si="365"/>
        <v>0</v>
      </c>
      <c r="AS132" s="18"/>
      <c r="AT132" s="18"/>
      <c r="AU132" s="18">
        <f t="shared" si="366"/>
        <v>0</v>
      </c>
      <c r="AV132" s="18">
        <f t="shared" si="367"/>
        <v>0</v>
      </c>
      <c r="AW132" s="18"/>
      <c r="AX132" s="18"/>
      <c r="AY132" s="18">
        <f t="shared" si="368"/>
        <v>0</v>
      </c>
      <c r="AZ132" s="18">
        <f t="shared" si="369"/>
        <v>0</v>
      </c>
      <c r="BA132" s="18">
        <f t="shared" si="389"/>
        <v>0</v>
      </c>
      <c r="BB132" s="18">
        <f t="shared" si="389"/>
        <v>0</v>
      </c>
      <c r="BC132" s="18">
        <f t="shared" si="372"/>
        <v>0</v>
      </c>
      <c r="BD132" s="18">
        <f t="shared" si="373"/>
        <v>0</v>
      </c>
      <c r="BE132" s="18"/>
      <c r="BF132" s="18"/>
      <c r="BG132" s="18">
        <f t="shared" si="374"/>
        <v>0</v>
      </c>
      <c r="BH132" s="18">
        <f t="shared" si="375"/>
        <v>0</v>
      </c>
      <c r="BI132" s="18"/>
      <c r="BJ132" s="18"/>
      <c r="BK132" s="18">
        <f t="shared" si="376"/>
        <v>0</v>
      </c>
      <c r="BL132" s="18">
        <f t="shared" si="377"/>
        <v>0</v>
      </c>
      <c r="BM132" s="18"/>
      <c r="BN132" s="18"/>
      <c r="BO132" s="18">
        <f t="shared" si="378"/>
        <v>0</v>
      </c>
      <c r="BP132" s="18">
        <f t="shared" si="379"/>
        <v>0</v>
      </c>
      <c r="BQ132" s="135"/>
      <c r="BR132" s="163"/>
    </row>
    <row r="133" spans="1:70" ht="25.5" customHeight="1">
      <c r="A133" s="145" t="s">
        <v>165</v>
      </c>
      <c r="B133" s="146"/>
      <c r="C133" s="208" t="s">
        <v>57</v>
      </c>
      <c r="D133" s="65" t="s">
        <v>22</v>
      </c>
      <c r="E133" s="41">
        <f aca="true" t="shared" si="390" ref="E133:E146">BA133+BE133+BI133+BM133</f>
        <v>89069.18553999999</v>
      </c>
      <c r="F133" s="41">
        <f aca="true" t="shared" si="391" ref="F133:F146">BB133+BF133+BJ133+BN133</f>
        <v>85264.039</v>
      </c>
      <c r="G133" s="41">
        <f aca="true" t="shared" si="392" ref="G133:G146">IF(E133=0,0,F133*100/E133)</f>
        <v>95.72787545217741</v>
      </c>
      <c r="H133" s="41">
        <f aca="true" t="shared" si="393" ref="H133:H146">F133-E133</f>
        <v>-3805.146539999987</v>
      </c>
      <c r="I133" s="41">
        <f>SUM(I134:I139)</f>
        <v>198</v>
      </c>
      <c r="J133" s="41">
        <f>SUM(J134:J139)</f>
        <v>198</v>
      </c>
      <c r="K133" s="41">
        <f>IF(I133=0,0,J133*100/I133)</f>
        <v>100</v>
      </c>
      <c r="L133" s="41">
        <f>J133-I133</f>
        <v>0</v>
      </c>
      <c r="M133" s="41">
        <f>SUM(M134:M139)</f>
        <v>186.9</v>
      </c>
      <c r="N133" s="41">
        <f>SUM(N134:N139)</f>
        <v>186.9</v>
      </c>
      <c r="O133" s="41">
        <f>IF(M133=0,0,N133*100/M133)</f>
        <v>100</v>
      </c>
      <c r="P133" s="41">
        <f>N133-M133</f>
        <v>0</v>
      </c>
      <c r="Q133" s="41">
        <f>SUM(Q134:Q139)</f>
        <v>556</v>
      </c>
      <c r="R133" s="41">
        <f>SUM(R134:R139)</f>
        <v>100</v>
      </c>
      <c r="S133" s="41">
        <f t="shared" si="348"/>
        <v>17.985611510791365</v>
      </c>
      <c r="T133" s="41">
        <f t="shared" si="349"/>
        <v>-456</v>
      </c>
      <c r="U133" s="41">
        <f t="shared" si="350"/>
        <v>940.9</v>
      </c>
      <c r="V133" s="41">
        <f t="shared" si="351"/>
        <v>484.9</v>
      </c>
      <c r="W133" s="41">
        <f t="shared" si="352"/>
        <v>51.53576363056648</v>
      </c>
      <c r="X133" s="41">
        <f t="shared" si="353"/>
        <v>-456</v>
      </c>
      <c r="Y133" s="41">
        <f>SUM(Y134:Y139)</f>
        <v>3551.1</v>
      </c>
      <c r="Z133" s="41">
        <f>SUM(Z134:Z139)</f>
        <v>4007.1</v>
      </c>
      <c r="AA133" s="41">
        <f t="shared" si="384"/>
        <v>112.84109149277688</v>
      </c>
      <c r="AB133" s="41">
        <f t="shared" si="385"/>
        <v>456</v>
      </c>
      <c r="AC133" s="41">
        <f>SUM(AC134:AC139)</f>
        <v>0</v>
      </c>
      <c r="AD133" s="41">
        <f>SUM(AD134:AD139)</f>
        <v>200</v>
      </c>
      <c r="AE133" s="41">
        <f t="shared" si="386"/>
        <v>0</v>
      </c>
      <c r="AF133" s="41">
        <f t="shared" si="387"/>
        <v>200</v>
      </c>
      <c r="AG133" s="41">
        <f>SUM(AG134:AG139)</f>
        <v>200</v>
      </c>
      <c r="AH133" s="41">
        <f>SUM(AH134:AH139)</f>
        <v>0</v>
      </c>
      <c r="AI133" s="41">
        <f t="shared" si="358"/>
        <v>0</v>
      </c>
      <c r="AJ133" s="41">
        <f t="shared" si="359"/>
        <v>-200</v>
      </c>
      <c r="AK133" s="41">
        <f t="shared" si="360"/>
        <v>4692</v>
      </c>
      <c r="AL133" s="41">
        <f t="shared" si="361"/>
        <v>4692</v>
      </c>
      <c r="AM133" s="41">
        <f t="shared" si="362"/>
        <v>100</v>
      </c>
      <c r="AN133" s="41">
        <f t="shared" si="363"/>
        <v>0</v>
      </c>
      <c r="AO133" s="41">
        <f>SUM(AO134:AO139)</f>
        <v>0</v>
      </c>
      <c r="AP133" s="41">
        <f>SUM(AP134:AP139)</f>
        <v>0</v>
      </c>
      <c r="AQ133" s="41">
        <f t="shared" si="364"/>
        <v>0</v>
      </c>
      <c r="AR133" s="41">
        <f t="shared" si="365"/>
        <v>0</v>
      </c>
      <c r="AS133" s="41">
        <f>SUM(AS134:AS139)</f>
        <v>0</v>
      </c>
      <c r="AT133" s="41">
        <f>SUM(AT134:AT139)</f>
        <v>0</v>
      </c>
      <c r="AU133" s="41">
        <f t="shared" si="366"/>
        <v>0</v>
      </c>
      <c r="AV133" s="41">
        <f t="shared" si="367"/>
        <v>0</v>
      </c>
      <c r="AW133" s="41">
        <f>SUM(AW134:AW139)</f>
        <v>40792.5</v>
      </c>
      <c r="AX133" s="41">
        <f>SUM(AX134:AX139)</f>
        <v>2313.26934</v>
      </c>
      <c r="AY133" s="41">
        <f t="shared" si="368"/>
        <v>5.670820224305938</v>
      </c>
      <c r="AZ133" s="41">
        <f t="shared" si="369"/>
        <v>-38479.23066</v>
      </c>
      <c r="BA133" s="41">
        <f aca="true" t="shared" si="394" ref="BA133:BA146">AK133+AO133+AS133+AW133</f>
        <v>45484.5</v>
      </c>
      <c r="BB133" s="41">
        <f aca="true" t="shared" si="395" ref="BB133:BB146">AL133+AP133+AT133+AX133</f>
        <v>7005.26934</v>
      </c>
      <c r="BC133" s="41">
        <f t="shared" si="372"/>
        <v>15.401442997064935</v>
      </c>
      <c r="BD133" s="41">
        <f t="shared" si="373"/>
        <v>-38479.23066</v>
      </c>
      <c r="BE133" s="41">
        <f>SUM(BE134:BE139)</f>
        <v>39597.899999999994</v>
      </c>
      <c r="BF133" s="41">
        <f>SUM(BF134:BF139)</f>
        <v>78014.03066</v>
      </c>
      <c r="BG133" s="41">
        <f t="shared" si="374"/>
        <v>197.01557572497535</v>
      </c>
      <c r="BH133" s="41">
        <f t="shared" si="375"/>
        <v>38416.13066000001</v>
      </c>
      <c r="BI133" s="41">
        <f>SUM(BI134:BI139)</f>
        <v>2222.4488</v>
      </c>
      <c r="BJ133" s="41">
        <f>SUM(BJ134:BJ139)</f>
        <v>0</v>
      </c>
      <c r="BK133" s="41">
        <f t="shared" si="376"/>
        <v>0</v>
      </c>
      <c r="BL133" s="41">
        <f t="shared" si="377"/>
        <v>-2222.4488</v>
      </c>
      <c r="BM133" s="41">
        <f>SUM(BM134:BM139)</f>
        <v>1764.33674</v>
      </c>
      <c r="BN133" s="41">
        <f>SUM(BN134:BN139)</f>
        <v>244.739</v>
      </c>
      <c r="BO133" s="41">
        <f t="shared" si="378"/>
        <v>13.87144497144009</v>
      </c>
      <c r="BP133" s="41">
        <f t="shared" si="379"/>
        <v>-1519.59774</v>
      </c>
      <c r="BQ133" s="176"/>
      <c r="BR133" s="176"/>
    </row>
    <row r="134" spans="1:70" ht="27" customHeight="1" hidden="1">
      <c r="A134" s="147"/>
      <c r="B134" s="148"/>
      <c r="C134" s="209"/>
      <c r="D134" s="65" t="s">
        <v>23</v>
      </c>
      <c r="E134" s="18">
        <f t="shared" si="390"/>
        <v>0</v>
      </c>
      <c r="F134" s="18">
        <f t="shared" si="391"/>
        <v>0</v>
      </c>
      <c r="G134" s="18">
        <f t="shared" si="392"/>
        <v>0</v>
      </c>
      <c r="H134" s="18">
        <f t="shared" si="393"/>
        <v>0</v>
      </c>
      <c r="I134" s="18">
        <f>I92+I99+I106+I113+I120+I127</f>
        <v>0</v>
      </c>
      <c r="J134" s="18">
        <f>J92+J99+J106+J113+J120+J127</f>
        <v>0</v>
      </c>
      <c r="K134" s="18">
        <f>IF(I134=0,0,J134*100/I134)</f>
        <v>0</v>
      </c>
      <c r="L134" s="18">
        <f>J134-I134</f>
        <v>0</v>
      </c>
      <c r="M134" s="18">
        <f aca="true" t="shared" si="396" ref="M134:N139">M92+M99+M106+M113+M120+M127</f>
        <v>0</v>
      </c>
      <c r="N134" s="18">
        <f t="shared" si="396"/>
        <v>0</v>
      </c>
      <c r="O134" s="18">
        <f>IF(M134=0,0,N134*100/M134)</f>
        <v>0</v>
      </c>
      <c r="P134" s="18">
        <f>N134-M134</f>
        <v>0</v>
      </c>
      <c r="Q134" s="18">
        <f aca="true" t="shared" si="397" ref="Q134:R139">Q92+Q99+Q106+Q113+Q120+Q127</f>
        <v>0</v>
      </c>
      <c r="R134" s="18">
        <f t="shared" si="397"/>
        <v>0</v>
      </c>
      <c r="S134" s="18">
        <f t="shared" si="348"/>
        <v>0</v>
      </c>
      <c r="T134" s="18">
        <f t="shared" si="349"/>
        <v>0</v>
      </c>
      <c r="U134" s="18">
        <f t="shared" si="350"/>
        <v>0</v>
      </c>
      <c r="V134" s="18">
        <f t="shared" si="351"/>
        <v>0</v>
      </c>
      <c r="W134" s="18">
        <f t="shared" si="352"/>
        <v>0</v>
      </c>
      <c r="X134" s="18">
        <f t="shared" si="353"/>
        <v>0</v>
      </c>
      <c r="Y134" s="18">
        <f aca="true" t="shared" si="398" ref="Y134:Z139">Y92+Y99+Y106+Y113+Y120+Y127</f>
        <v>0</v>
      </c>
      <c r="Z134" s="18">
        <f t="shared" si="398"/>
        <v>0</v>
      </c>
      <c r="AA134" s="18">
        <f t="shared" si="384"/>
        <v>0</v>
      </c>
      <c r="AB134" s="18">
        <f t="shared" si="385"/>
        <v>0</v>
      </c>
      <c r="AC134" s="18">
        <f aca="true" t="shared" si="399" ref="AC134:AD139">AC92+AC99+AC106+AC113+AC120+AC127</f>
        <v>0</v>
      </c>
      <c r="AD134" s="18">
        <f t="shared" si="399"/>
        <v>0</v>
      </c>
      <c r="AE134" s="18">
        <f t="shared" si="386"/>
        <v>0</v>
      </c>
      <c r="AF134" s="18">
        <f t="shared" si="387"/>
        <v>0</v>
      </c>
      <c r="AG134" s="18">
        <f aca="true" t="shared" si="400" ref="AG134:AH139">AG92+AG99+AG106+AG113+AG120+AG127</f>
        <v>0</v>
      </c>
      <c r="AH134" s="18">
        <f t="shared" si="400"/>
        <v>0</v>
      </c>
      <c r="AI134" s="18">
        <f t="shared" si="358"/>
        <v>0</v>
      </c>
      <c r="AJ134" s="18">
        <f t="shared" si="359"/>
        <v>0</v>
      </c>
      <c r="AK134" s="18">
        <f t="shared" si="360"/>
        <v>0</v>
      </c>
      <c r="AL134" s="18">
        <f t="shared" si="361"/>
        <v>0</v>
      </c>
      <c r="AM134" s="18">
        <f t="shared" si="362"/>
        <v>0</v>
      </c>
      <c r="AN134" s="18">
        <f t="shared" si="363"/>
        <v>0</v>
      </c>
      <c r="AO134" s="18">
        <f aca="true" t="shared" si="401" ref="AO134:AP139">AO92+AO99+AO106+AO113+AO120+AO127</f>
        <v>0</v>
      </c>
      <c r="AP134" s="18">
        <f t="shared" si="401"/>
        <v>0</v>
      </c>
      <c r="AQ134" s="18">
        <f t="shared" si="364"/>
        <v>0</v>
      </c>
      <c r="AR134" s="18">
        <f t="shared" si="365"/>
        <v>0</v>
      </c>
      <c r="AS134" s="18">
        <f aca="true" t="shared" si="402" ref="AS134:AT139">AS92+AS99+AS106+AS113+AS120+AS127</f>
        <v>0</v>
      </c>
      <c r="AT134" s="18">
        <f t="shared" si="402"/>
        <v>0</v>
      </c>
      <c r="AU134" s="18">
        <f t="shared" si="366"/>
        <v>0</v>
      </c>
      <c r="AV134" s="18">
        <f t="shared" si="367"/>
        <v>0</v>
      </c>
      <c r="AW134" s="18">
        <f aca="true" t="shared" si="403" ref="AW134:AX139">AW92+AW99+AW106+AW113+AW120+AW127</f>
        <v>0</v>
      </c>
      <c r="AX134" s="18">
        <f t="shared" si="403"/>
        <v>0</v>
      </c>
      <c r="AY134" s="18">
        <f t="shared" si="368"/>
        <v>0</v>
      </c>
      <c r="AZ134" s="18">
        <f t="shared" si="369"/>
        <v>0</v>
      </c>
      <c r="BA134" s="18">
        <f t="shared" si="394"/>
        <v>0</v>
      </c>
      <c r="BB134" s="18">
        <f t="shared" si="395"/>
        <v>0</v>
      </c>
      <c r="BC134" s="18">
        <f t="shared" si="372"/>
        <v>0</v>
      </c>
      <c r="BD134" s="18">
        <f t="shared" si="373"/>
        <v>0</v>
      </c>
      <c r="BE134" s="18">
        <f aca="true" t="shared" si="404" ref="BE134:BF139">BE92+BE99+BE106+BE113+BE120+BE127</f>
        <v>0</v>
      </c>
      <c r="BF134" s="18">
        <f t="shared" si="404"/>
        <v>0</v>
      </c>
      <c r="BG134" s="18">
        <f t="shared" si="374"/>
        <v>0</v>
      </c>
      <c r="BH134" s="18">
        <f t="shared" si="375"/>
        <v>0</v>
      </c>
      <c r="BI134" s="18">
        <f aca="true" t="shared" si="405" ref="BI134:BJ139">BI92+BI99+BI106+BI113+BI120+BI127</f>
        <v>0</v>
      </c>
      <c r="BJ134" s="18">
        <f t="shared" si="405"/>
        <v>0</v>
      </c>
      <c r="BK134" s="18">
        <f t="shared" si="376"/>
        <v>0</v>
      </c>
      <c r="BL134" s="18">
        <f t="shared" si="377"/>
        <v>0</v>
      </c>
      <c r="BM134" s="18">
        <f aca="true" t="shared" si="406" ref="BM134:BN139">BM92+BM99+BM106+BM113+BM120+BM127</f>
        <v>0</v>
      </c>
      <c r="BN134" s="18">
        <f t="shared" si="406"/>
        <v>0</v>
      </c>
      <c r="BO134" s="18">
        <f t="shared" si="378"/>
        <v>0</v>
      </c>
      <c r="BP134" s="18">
        <f t="shared" si="379"/>
        <v>0</v>
      </c>
      <c r="BQ134" s="177"/>
      <c r="BR134" s="177"/>
    </row>
    <row r="135" spans="1:70" ht="30" customHeight="1">
      <c r="A135" s="147"/>
      <c r="B135" s="148"/>
      <c r="C135" s="209"/>
      <c r="D135" s="63" t="s">
        <v>52</v>
      </c>
      <c r="E135" s="18">
        <f>BA135+BE135+BI135+BM135</f>
        <v>79862.1</v>
      </c>
      <c r="F135" s="18">
        <f t="shared" si="391"/>
        <v>79862.035</v>
      </c>
      <c r="G135" s="18">
        <f t="shared" si="392"/>
        <v>99.99991860970347</v>
      </c>
      <c r="H135" s="18">
        <f t="shared" si="393"/>
        <v>-0.0650000000023283</v>
      </c>
      <c r="I135" s="18">
        <f aca="true" t="shared" si="407" ref="I135:J139">I93+I100+I107+I114+I121+I128</f>
        <v>0</v>
      </c>
      <c r="J135" s="18">
        <f t="shared" si="407"/>
        <v>0</v>
      </c>
      <c r="K135" s="18">
        <f aca="true" t="shared" si="408" ref="K135:K146">IF(I135=0,0,J135*100/I135)</f>
        <v>0</v>
      </c>
      <c r="L135" s="18">
        <f aca="true" t="shared" si="409" ref="L135:L146">J135-I135</f>
        <v>0</v>
      </c>
      <c r="M135" s="18">
        <f t="shared" si="396"/>
        <v>0</v>
      </c>
      <c r="N135" s="18">
        <f t="shared" si="396"/>
        <v>0</v>
      </c>
      <c r="O135" s="18">
        <f aca="true" t="shared" si="410" ref="O135:O146">IF(M135=0,0,N135*100/M135)</f>
        <v>0</v>
      </c>
      <c r="P135" s="18">
        <f aca="true" t="shared" si="411" ref="P135:P146">N135-M135</f>
        <v>0</v>
      </c>
      <c r="Q135" s="18">
        <f t="shared" si="397"/>
        <v>0</v>
      </c>
      <c r="R135" s="18">
        <f t="shared" si="397"/>
        <v>0</v>
      </c>
      <c r="S135" s="18">
        <f aca="true" t="shared" si="412" ref="S135:S146">IF(Q135=0,0,R135*100/Q135)</f>
        <v>0</v>
      </c>
      <c r="T135" s="18">
        <f aca="true" t="shared" si="413" ref="T135:T146">R135-Q135</f>
        <v>0</v>
      </c>
      <c r="U135" s="18">
        <f aca="true" t="shared" si="414" ref="U135:U146">I135+M135+Q135</f>
        <v>0</v>
      </c>
      <c r="V135" s="18">
        <f aca="true" t="shared" si="415" ref="V135:V146">J135+N135+R135</f>
        <v>0</v>
      </c>
      <c r="W135" s="18">
        <f aca="true" t="shared" si="416" ref="W135:W146">IF(U135=0,0,V135*100/U135)</f>
        <v>0</v>
      </c>
      <c r="X135" s="18">
        <f aca="true" t="shared" si="417" ref="X135:X146">V135-U135</f>
        <v>0</v>
      </c>
      <c r="Y135" s="18">
        <f t="shared" si="398"/>
        <v>3551.1</v>
      </c>
      <c r="Z135" s="18">
        <f t="shared" si="398"/>
        <v>3551.1</v>
      </c>
      <c r="AA135" s="18">
        <f t="shared" si="384"/>
        <v>100</v>
      </c>
      <c r="AB135" s="18">
        <f t="shared" si="385"/>
        <v>0</v>
      </c>
      <c r="AC135" s="18">
        <f t="shared" si="399"/>
        <v>0</v>
      </c>
      <c r="AD135" s="18">
        <f t="shared" si="399"/>
        <v>0</v>
      </c>
      <c r="AE135" s="18">
        <f aca="true" t="shared" si="418" ref="AE135:AE146">IF(AC135=0,0,AD135*100/AC135)</f>
        <v>0</v>
      </c>
      <c r="AF135" s="18">
        <f aca="true" t="shared" si="419" ref="AF135:AF146">AD135-AC135</f>
        <v>0</v>
      </c>
      <c r="AG135" s="18">
        <f t="shared" si="400"/>
        <v>0</v>
      </c>
      <c r="AH135" s="18">
        <f t="shared" si="400"/>
        <v>0</v>
      </c>
      <c r="AI135" s="18">
        <f aca="true" t="shared" si="420" ref="AI135:AI146">IF(AG135=0,0,AH135*100/AG135)</f>
        <v>0</v>
      </c>
      <c r="AJ135" s="18">
        <f aca="true" t="shared" si="421" ref="AJ135:AJ146">AH135-AG135</f>
        <v>0</v>
      </c>
      <c r="AK135" s="18">
        <f aca="true" t="shared" si="422" ref="AK135:AK146">U135+Y135+AC135+AG135</f>
        <v>3551.1</v>
      </c>
      <c r="AL135" s="18">
        <f aca="true" t="shared" si="423" ref="AL135:AL146">V135+Z135+AD135+AH135</f>
        <v>3551.1</v>
      </c>
      <c r="AM135" s="18">
        <f aca="true" t="shared" si="424" ref="AM135:AM146">IF(AK135=0,0,AL135*100/AK135)</f>
        <v>100</v>
      </c>
      <c r="AN135" s="18">
        <f aca="true" t="shared" si="425" ref="AN135:AN146">AL135-AK135</f>
        <v>0</v>
      </c>
      <c r="AO135" s="18">
        <f t="shared" si="401"/>
        <v>0</v>
      </c>
      <c r="AP135" s="18">
        <f t="shared" si="401"/>
        <v>0</v>
      </c>
      <c r="AQ135" s="18">
        <f aca="true" t="shared" si="426" ref="AQ135:AQ146">IF(AO135=0,0,AP135*100/AO135)</f>
        <v>0</v>
      </c>
      <c r="AR135" s="18">
        <f aca="true" t="shared" si="427" ref="AR135:AR146">AP135-AO135</f>
        <v>0</v>
      </c>
      <c r="AS135" s="18">
        <f t="shared" si="402"/>
        <v>0</v>
      </c>
      <c r="AT135" s="18">
        <f t="shared" si="402"/>
        <v>0</v>
      </c>
      <c r="AU135" s="18">
        <f aca="true" t="shared" si="428" ref="AU135:AU146">IF(AS135=0,0,AT135*100/AS135)</f>
        <v>0</v>
      </c>
      <c r="AV135" s="18">
        <f aca="true" t="shared" si="429" ref="AV135:AV146">AT135-AS135</f>
        <v>0</v>
      </c>
      <c r="AW135" s="18">
        <f t="shared" si="403"/>
        <v>38752.8</v>
      </c>
      <c r="AX135" s="18">
        <f t="shared" si="403"/>
        <v>0</v>
      </c>
      <c r="AY135" s="18">
        <f aca="true" t="shared" si="430" ref="AY135:AY146">IF(AW135=0,0,AX135*100/AW135)</f>
        <v>0</v>
      </c>
      <c r="AZ135" s="18">
        <f aca="true" t="shared" si="431" ref="AZ135:AZ146">AX135-AW135</f>
        <v>-38752.8</v>
      </c>
      <c r="BA135" s="18">
        <f t="shared" si="394"/>
        <v>42303.9</v>
      </c>
      <c r="BB135" s="18">
        <f t="shared" si="395"/>
        <v>3551.1</v>
      </c>
      <c r="BC135" s="18">
        <f aca="true" t="shared" si="432" ref="BC135:BC146">IF(BA135=0,0,BB135*100/BA135)</f>
        <v>8.394261521987334</v>
      </c>
      <c r="BD135" s="18">
        <f aca="true" t="shared" si="433" ref="BD135:BD146">BB135-BA135</f>
        <v>-38752.8</v>
      </c>
      <c r="BE135" s="18">
        <f t="shared" si="404"/>
        <v>37558.2</v>
      </c>
      <c r="BF135" s="18">
        <f t="shared" si="404"/>
        <v>76310.935</v>
      </c>
      <c r="BG135" s="18">
        <f aca="true" t="shared" si="434" ref="BG135:BG146">IF(BE135=0,0,BF135*100/BE135)</f>
        <v>203.18049054534032</v>
      </c>
      <c r="BH135" s="18">
        <f aca="true" t="shared" si="435" ref="BH135:BH146">BF135-BE135</f>
        <v>38752.735</v>
      </c>
      <c r="BI135" s="18">
        <f t="shared" si="405"/>
        <v>0</v>
      </c>
      <c r="BJ135" s="18">
        <f t="shared" si="405"/>
        <v>0</v>
      </c>
      <c r="BK135" s="18">
        <f aca="true" t="shared" si="436" ref="BK135:BK146">IF(BI135=0,0,BJ135*100/BI135)</f>
        <v>0</v>
      </c>
      <c r="BL135" s="18">
        <f aca="true" t="shared" si="437" ref="BL135:BL146">BJ135-BI135</f>
        <v>0</v>
      </c>
      <c r="BM135" s="18">
        <f t="shared" si="406"/>
        <v>0</v>
      </c>
      <c r="BN135" s="18">
        <f t="shared" si="406"/>
        <v>0</v>
      </c>
      <c r="BO135" s="18">
        <f aca="true" t="shared" si="438" ref="BO135:BO145">IF(BM135=0,0,BN135*100/BM135)</f>
        <v>0</v>
      </c>
      <c r="BP135" s="18">
        <f aca="true" t="shared" si="439" ref="BP135:BP145">BN135-BM135</f>
        <v>0</v>
      </c>
      <c r="BQ135" s="177"/>
      <c r="BR135" s="177"/>
    </row>
    <row r="136" spans="1:70" ht="30" customHeight="1">
      <c r="A136" s="147"/>
      <c r="B136" s="148"/>
      <c r="C136" s="209"/>
      <c r="D136" s="63" t="s">
        <v>28</v>
      </c>
      <c r="E136" s="18">
        <f t="shared" si="390"/>
        <v>9207.08554</v>
      </c>
      <c r="F136" s="18">
        <f t="shared" si="391"/>
        <v>5402.003999999999</v>
      </c>
      <c r="G136" s="18">
        <f t="shared" si="392"/>
        <v>58.672247330939854</v>
      </c>
      <c r="H136" s="18">
        <f t="shared" si="393"/>
        <v>-3805.081540000001</v>
      </c>
      <c r="I136" s="18">
        <f t="shared" si="407"/>
        <v>198</v>
      </c>
      <c r="J136" s="18">
        <f t="shared" si="407"/>
        <v>198</v>
      </c>
      <c r="K136" s="18">
        <f t="shared" si="408"/>
        <v>100</v>
      </c>
      <c r="L136" s="18">
        <f t="shared" si="409"/>
        <v>0</v>
      </c>
      <c r="M136" s="18">
        <f t="shared" si="396"/>
        <v>186.9</v>
      </c>
      <c r="N136" s="18">
        <f t="shared" si="396"/>
        <v>186.9</v>
      </c>
      <c r="O136" s="18">
        <f t="shared" si="410"/>
        <v>100</v>
      </c>
      <c r="P136" s="18">
        <f t="shared" si="411"/>
        <v>0</v>
      </c>
      <c r="Q136" s="18">
        <f t="shared" si="397"/>
        <v>556</v>
      </c>
      <c r="R136" s="18">
        <f t="shared" si="397"/>
        <v>100</v>
      </c>
      <c r="S136" s="18">
        <f t="shared" si="412"/>
        <v>17.985611510791365</v>
      </c>
      <c r="T136" s="18">
        <f t="shared" si="413"/>
        <v>-456</v>
      </c>
      <c r="U136" s="18">
        <f t="shared" si="414"/>
        <v>940.9</v>
      </c>
      <c r="V136" s="18">
        <f t="shared" si="415"/>
        <v>484.9</v>
      </c>
      <c r="W136" s="18">
        <f t="shared" si="416"/>
        <v>51.53576363056648</v>
      </c>
      <c r="X136" s="18">
        <f t="shared" si="417"/>
        <v>-456</v>
      </c>
      <c r="Y136" s="18">
        <f t="shared" si="398"/>
        <v>0</v>
      </c>
      <c r="Z136" s="18">
        <f t="shared" si="398"/>
        <v>456</v>
      </c>
      <c r="AA136" s="18">
        <f t="shared" si="384"/>
        <v>0</v>
      </c>
      <c r="AB136" s="18">
        <f t="shared" si="385"/>
        <v>456</v>
      </c>
      <c r="AC136" s="18">
        <f t="shared" si="399"/>
        <v>0</v>
      </c>
      <c r="AD136" s="18">
        <f t="shared" si="399"/>
        <v>200</v>
      </c>
      <c r="AE136" s="18">
        <f t="shared" si="418"/>
        <v>0</v>
      </c>
      <c r="AF136" s="18">
        <f t="shared" si="419"/>
        <v>200</v>
      </c>
      <c r="AG136" s="18">
        <f t="shared" si="400"/>
        <v>200</v>
      </c>
      <c r="AH136" s="18">
        <f t="shared" si="400"/>
        <v>0</v>
      </c>
      <c r="AI136" s="18">
        <f t="shared" si="420"/>
        <v>0</v>
      </c>
      <c r="AJ136" s="18">
        <f t="shared" si="421"/>
        <v>-200</v>
      </c>
      <c r="AK136" s="18">
        <f t="shared" si="422"/>
        <v>1140.9</v>
      </c>
      <c r="AL136" s="18">
        <f t="shared" si="423"/>
        <v>1140.9</v>
      </c>
      <c r="AM136" s="18">
        <f t="shared" si="424"/>
        <v>100</v>
      </c>
      <c r="AN136" s="18">
        <f t="shared" si="425"/>
        <v>0</v>
      </c>
      <c r="AO136" s="18">
        <f t="shared" si="401"/>
        <v>0</v>
      </c>
      <c r="AP136" s="18">
        <f t="shared" si="401"/>
        <v>0</v>
      </c>
      <c r="AQ136" s="18">
        <f t="shared" si="426"/>
        <v>0</v>
      </c>
      <c r="AR136" s="18">
        <f t="shared" si="427"/>
        <v>0</v>
      </c>
      <c r="AS136" s="18">
        <f t="shared" si="402"/>
        <v>0</v>
      </c>
      <c r="AT136" s="18">
        <f t="shared" si="402"/>
        <v>0</v>
      </c>
      <c r="AU136" s="18">
        <f t="shared" si="428"/>
        <v>0</v>
      </c>
      <c r="AV136" s="18">
        <f t="shared" si="429"/>
        <v>0</v>
      </c>
      <c r="AW136" s="18">
        <f t="shared" si="403"/>
        <v>2039.7</v>
      </c>
      <c r="AX136" s="18">
        <f t="shared" si="403"/>
        <v>2313.26934</v>
      </c>
      <c r="AY136" s="18">
        <f t="shared" si="430"/>
        <v>113.41223415208117</v>
      </c>
      <c r="AZ136" s="18">
        <f t="shared" si="431"/>
        <v>273.5693399999998</v>
      </c>
      <c r="BA136" s="48">
        <f t="shared" si="394"/>
        <v>3180.6000000000004</v>
      </c>
      <c r="BB136" s="18">
        <f t="shared" si="395"/>
        <v>3454.16934</v>
      </c>
      <c r="BC136" s="18">
        <f t="shared" si="432"/>
        <v>108.60118656857196</v>
      </c>
      <c r="BD136" s="18">
        <f t="shared" si="433"/>
        <v>273.56933999999956</v>
      </c>
      <c r="BE136" s="18">
        <f t="shared" si="404"/>
        <v>2039.7</v>
      </c>
      <c r="BF136" s="18">
        <f t="shared" si="404"/>
        <v>1703.09566</v>
      </c>
      <c r="BG136" s="18">
        <f t="shared" si="434"/>
        <v>83.49736039613668</v>
      </c>
      <c r="BH136" s="18">
        <f t="shared" si="435"/>
        <v>-336.6043400000001</v>
      </c>
      <c r="BI136" s="18">
        <f t="shared" si="405"/>
        <v>2222.4488</v>
      </c>
      <c r="BJ136" s="18">
        <f t="shared" si="405"/>
        <v>0</v>
      </c>
      <c r="BK136" s="18">
        <f t="shared" si="436"/>
        <v>0</v>
      </c>
      <c r="BL136" s="18">
        <f t="shared" si="437"/>
        <v>-2222.4488</v>
      </c>
      <c r="BM136" s="18">
        <f t="shared" si="406"/>
        <v>1764.33674</v>
      </c>
      <c r="BN136" s="18">
        <f t="shared" si="406"/>
        <v>244.739</v>
      </c>
      <c r="BO136" s="18">
        <f t="shared" si="438"/>
        <v>13.87144497144009</v>
      </c>
      <c r="BP136" s="18">
        <f t="shared" si="439"/>
        <v>-1519.59774</v>
      </c>
      <c r="BQ136" s="177"/>
      <c r="BR136" s="177"/>
    </row>
    <row r="137" spans="1:70" ht="48" customHeight="1" hidden="1">
      <c r="A137" s="147"/>
      <c r="B137" s="148"/>
      <c r="C137" s="209"/>
      <c r="D137" s="65" t="s">
        <v>114</v>
      </c>
      <c r="E137" s="18">
        <f>BA137+BE137+BI137+BM137</f>
        <v>0</v>
      </c>
      <c r="F137" s="18">
        <f>BB137+BF137+BJ137+BN137</f>
        <v>0</v>
      </c>
      <c r="G137" s="18">
        <f>IF(E137=0,0,F137*100/E137)</f>
        <v>0</v>
      </c>
      <c r="H137" s="18">
        <f>F137-E137</f>
        <v>0</v>
      </c>
      <c r="I137" s="18">
        <f t="shared" si="407"/>
        <v>0</v>
      </c>
      <c r="J137" s="18">
        <f t="shared" si="407"/>
        <v>0</v>
      </c>
      <c r="K137" s="18">
        <f>IF(I137=0,0,J137*100/I137)</f>
        <v>0</v>
      </c>
      <c r="L137" s="18">
        <f>J137-I137</f>
        <v>0</v>
      </c>
      <c r="M137" s="18">
        <f t="shared" si="396"/>
        <v>0</v>
      </c>
      <c r="N137" s="18">
        <f t="shared" si="396"/>
        <v>0</v>
      </c>
      <c r="O137" s="18">
        <f>IF(M137=0,0,N137*100/M137)</f>
        <v>0</v>
      </c>
      <c r="P137" s="18">
        <f>N137-M137</f>
        <v>0</v>
      </c>
      <c r="Q137" s="18">
        <f t="shared" si="397"/>
        <v>0</v>
      </c>
      <c r="R137" s="18">
        <f t="shared" si="397"/>
        <v>0</v>
      </c>
      <c r="S137" s="18">
        <f>IF(Q137=0,0,R137*100/Q137)</f>
        <v>0</v>
      </c>
      <c r="T137" s="18">
        <f>R137-Q137</f>
        <v>0</v>
      </c>
      <c r="U137" s="18">
        <f>I137+M137+Q137</f>
        <v>0</v>
      </c>
      <c r="V137" s="18">
        <f>J137+N137+R137</f>
        <v>0</v>
      </c>
      <c r="W137" s="18">
        <f>IF(U137=0,0,V137*100/U137)</f>
        <v>0</v>
      </c>
      <c r="X137" s="18">
        <f>V137-U137</f>
        <v>0</v>
      </c>
      <c r="Y137" s="18">
        <f t="shared" si="398"/>
        <v>0</v>
      </c>
      <c r="Z137" s="18">
        <f t="shared" si="398"/>
        <v>0</v>
      </c>
      <c r="AA137" s="18">
        <f t="shared" si="384"/>
        <v>0</v>
      </c>
      <c r="AB137" s="18">
        <f t="shared" si="385"/>
        <v>0</v>
      </c>
      <c r="AC137" s="18">
        <f t="shared" si="399"/>
        <v>0</v>
      </c>
      <c r="AD137" s="18">
        <f t="shared" si="399"/>
        <v>0</v>
      </c>
      <c r="AE137" s="18">
        <f>IF(AC137=0,0,AD137*100/AC137)</f>
        <v>0</v>
      </c>
      <c r="AF137" s="18">
        <f>AD137-AC137</f>
        <v>0</v>
      </c>
      <c r="AG137" s="18">
        <f t="shared" si="400"/>
        <v>0</v>
      </c>
      <c r="AH137" s="18">
        <f t="shared" si="400"/>
        <v>0</v>
      </c>
      <c r="AI137" s="18">
        <f>IF(AG137=0,0,AH137*100/AG137)</f>
        <v>0</v>
      </c>
      <c r="AJ137" s="18">
        <f>AH137-AG137</f>
        <v>0</v>
      </c>
      <c r="AK137" s="18">
        <f>U137+Y137+AC137+AG137</f>
        <v>0</v>
      </c>
      <c r="AL137" s="18">
        <f>V137+Z137+AD137+AH137</f>
        <v>0</v>
      </c>
      <c r="AM137" s="18">
        <f>IF(AK137=0,0,AL137*100/AK137)</f>
        <v>0</v>
      </c>
      <c r="AN137" s="18">
        <f>AL137-AK137</f>
        <v>0</v>
      </c>
      <c r="AO137" s="18">
        <f t="shared" si="401"/>
        <v>0</v>
      </c>
      <c r="AP137" s="18">
        <f t="shared" si="401"/>
        <v>0</v>
      </c>
      <c r="AQ137" s="18">
        <f>IF(AO137=0,0,AP137*100/AO137)</f>
        <v>0</v>
      </c>
      <c r="AR137" s="18">
        <f>AP137-AO137</f>
        <v>0</v>
      </c>
      <c r="AS137" s="18">
        <f t="shared" si="402"/>
        <v>0</v>
      </c>
      <c r="AT137" s="18">
        <f t="shared" si="402"/>
        <v>0</v>
      </c>
      <c r="AU137" s="18">
        <f>IF(AS137=0,0,AT137*100/AS137)</f>
        <v>0</v>
      </c>
      <c r="AV137" s="18">
        <f>AT137-AS137</f>
        <v>0</v>
      </c>
      <c r="AW137" s="18">
        <f t="shared" si="403"/>
        <v>0</v>
      </c>
      <c r="AX137" s="18">
        <f t="shared" si="403"/>
        <v>0</v>
      </c>
      <c r="AY137" s="18">
        <f>IF(AW137=0,0,AX137*100/AW137)</f>
        <v>0</v>
      </c>
      <c r="AZ137" s="18">
        <f>AX137-AW137</f>
        <v>0</v>
      </c>
      <c r="BA137" s="18">
        <f>AK137+AO137+AS137+AW137</f>
        <v>0</v>
      </c>
      <c r="BB137" s="18">
        <f>AL137+AP137+AT137+AX137</f>
        <v>0</v>
      </c>
      <c r="BC137" s="18">
        <f>IF(BA137=0,0,BB137*100/BA137)</f>
        <v>0</v>
      </c>
      <c r="BD137" s="18">
        <f>BB137-BA137</f>
        <v>0</v>
      </c>
      <c r="BE137" s="18">
        <f t="shared" si="404"/>
        <v>0</v>
      </c>
      <c r="BF137" s="18">
        <f t="shared" si="404"/>
        <v>0</v>
      </c>
      <c r="BG137" s="18">
        <f>IF(BE137=0,0,BF137*100/BE137)</f>
        <v>0</v>
      </c>
      <c r="BH137" s="18">
        <f>BF137-BE137</f>
        <v>0</v>
      </c>
      <c r="BI137" s="18">
        <f t="shared" si="405"/>
        <v>0</v>
      </c>
      <c r="BJ137" s="18">
        <f t="shared" si="405"/>
        <v>0</v>
      </c>
      <c r="BK137" s="18">
        <f>IF(BI137=0,0,BJ137*100/BI137)</f>
        <v>0</v>
      </c>
      <c r="BL137" s="18">
        <f>BJ137-BI137</f>
        <v>0</v>
      </c>
      <c r="BM137" s="18">
        <f t="shared" si="406"/>
        <v>0</v>
      </c>
      <c r="BN137" s="18">
        <f t="shared" si="406"/>
        <v>0</v>
      </c>
      <c r="BO137" s="18">
        <f>IF(BM137=0,0,BN137*100/BM137)</f>
        <v>0</v>
      </c>
      <c r="BP137" s="18">
        <f>BN137-BM137</f>
        <v>0</v>
      </c>
      <c r="BQ137" s="177"/>
      <c r="BR137" s="177"/>
    </row>
    <row r="138" spans="1:70" ht="23.25" customHeight="1" hidden="1">
      <c r="A138" s="147"/>
      <c r="B138" s="148"/>
      <c r="C138" s="209"/>
      <c r="D138" s="66" t="s">
        <v>29</v>
      </c>
      <c r="E138" s="18">
        <f t="shared" si="390"/>
        <v>0</v>
      </c>
      <c r="F138" s="18">
        <f t="shared" si="391"/>
        <v>0</v>
      </c>
      <c r="G138" s="18">
        <f t="shared" si="392"/>
        <v>0</v>
      </c>
      <c r="H138" s="18">
        <f t="shared" si="393"/>
        <v>0</v>
      </c>
      <c r="I138" s="18">
        <f t="shared" si="407"/>
        <v>0</v>
      </c>
      <c r="J138" s="18">
        <f t="shared" si="407"/>
        <v>0</v>
      </c>
      <c r="K138" s="18">
        <f t="shared" si="408"/>
        <v>0</v>
      </c>
      <c r="L138" s="18">
        <f t="shared" si="409"/>
        <v>0</v>
      </c>
      <c r="M138" s="18">
        <f t="shared" si="396"/>
        <v>0</v>
      </c>
      <c r="N138" s="18">
        <f t="shared" si="396"/>
        <v>0</v>
      </c>
      <c r="O138" s="18">
        <f t="shared" si="410"/>
        <v>0</v>
      </c>
      <c r="P138" s="18">
        <f t="shared" si="411"/>
        <v>0</v>
      </c>
      <c r="Q138" s="18">
        <f t="shared" si="397"/>
        <v>0</v>
      </c>
      <c r="R138" s="18">
        <f t="shared" si="397"/>
        <v>0</v>
      </c>
      <c r="S138" s="18">
        <f t="shared" si="412"/>
        <v>0</v>
      </c>
      <c r="T138" s="18">
        <f t="shared" si="413"/>
        <v>0</v>
      </c>
      <c r="U138" s="18">
        <f t="shared" si="414"/>
        <v>0</v>
      </c>
      <c r="V138" s="18">
        <f t="shared" si="415"/>
        <v>0</v>
      </c>
      <c r="W138" s="18">
        <f t="shared" si="416"/>
        <v>0</v>
      </c>
      <c r="X138" s="18">
        <f t="shared" si="417"/>
        <v>0</v>
      </c>
      <c r="Y138" s="18">
        <f t="shared" si="398"/>
        <v>0</v>
      </c>
      <c r="Z138" s="18">
        <f t="shared" si="398"/>
        <v>0</v>
      </c>
      <c r="AA138" s="18">
        <f aca="true" t="shared" si="440" ref="AA138:AA146">IF(Y138=0,0,Z138*100/Y138)</f>
        <v>0</v>
      </c>
      <c r="AB138" s="18">
        <f aca="true" t="shared" si="441" ref="AB138:AB146">Z138-Y138</f>
        <v>0</v>
      </c>
      <c r="AC138" s="18">
        <f t="shared" si="399"/>
        <v>0</v>
      </c>
      <c r="AD138" s="18">
        <f t="shared" si="399"/>
        <v>0</v>
      </c>
      <c r="AE138" s="18">
        <f t="shared" si="418"/>
        <v>0</v>
      </c>
      <c r="AF138" s="18">
        <f t="shared" si="419"/>
        <v>0</v>
      </c>
      <c r="AG138" s="18">
        <f t="shared" si="400"/>
        <v>0</v>
      </c>
      <c r="AH138" s="18">
        <f t="shared" si="400"/>
        <v>0</v>
      </c>
      <c r="AI138" s="18">
        <f t="shared" si="420"/>
        <v>0</v>
      </c>
      <c r="AJ138" s="18">
        <f t="shared" si="421"/>
        <v>0</v>
      </c>
      <c r="AK138" s="18">
        <f t="shared" si="422"/>
        <v>0</v>
      </c>
      <c r="AL138" s="18">
        <f t="shared" si="423"/>
        <v>0</v>
      </c>
      <c r="AM138" s="18">
        <f t="shared" si="424"/>
        <v>0</v>
      </c>
      <c r="AN138" s="18">
        <f t="shared" si="425"/>
        <v>0</v>
      </c>
      <c r="AO138" s="18">
        <f t="shared" si="401"/>
        <v>0</v>
      </c>
      <c r="AP138" s="18">
        <f t="shared" si="401"/>
        <v>0</v>
      </c>
      <c r="AQ138" s="18">
        <f t="shared" si="426"/>
        <v>0</v>
      </c>
      <c r="AR138" s="18">
        <f t="shared" si="427"/>
        <v>0</v>
      </c>
      <c r="AS138" s="18">
        <f t="shared" si="402"/>
        <v>0</v>
      </c>
      <c r="AT138" s="18">
        <f t="shared" si="402"/>
        <v>0</v>
      </c>
      <c r="AU138" s="18">
        <f t="shared" si="428"/>
        <v>0</v>
      </c>
      <c r="AV138" s="18">
        <f t="shared" si="429"/>
        <v>0</v>
      </c>
      <c r="AW138" s="18">
        <f t="shared" si="403"/>
        <v>0</v>
      </c>
      <c r="AX138" s="18">
        <f t="shared" si="403"/>
        <v>0</v>
      </c>
      <c r="AY138" s="18">
        <f t="shared" si="430"/>
        <v>0</v>
      </c>
      <c r="AZ138" s="18">
        <f t="shared" si="431"/>
        <v>0</v>
      </c>
      <c r="BA138" s="18">
        <f t="shared" si="394"/>
        <v>0</v>
      </c>
      <c r="BB138" s="18">
        <f t="shared" si="395"/>
        <v>0</v>
      </c>
      <c r="BC138" s="18">
        <f t="shared" si="432"/>
        <v>0</v>
      </c>
      <c r="BD138" s="18">
        <f t="shared" si="433"/>
        <v>0</v>
      </c>
      <c r="BE138" s="18">
        <f t="shared" si="404"/>
        <v>0</v>
      </c>
      <c r="BF138" s="18">
        <f t="shared" si="404"/>
        <v>0</v>
      </c>
      <c r="BG138" s="18">
        <f t="shared" si="434"/>
        <v>0</v>
      </c>
      <c r="BH138" s="18">
        <f t="shared" si="435"/>
        <v>0</v>
      </c>
      <c r="BI138" s="18">
        <f t="shared" si="405"/>
        <v>0</v>
      </c>
      <c r="BJ138" s="18">
        <f t="shared" si="405"/>
        <v>0</v>
      </c>
      <c r="BK138" s="18">
        <f t="shared" si="436"/>
        <v>0</v>
      </c>
      <c r="BL138" s="18">
        <f t="shared" si="437"/>
        <v>0</v>
      </c>
      <c r="BM138" s="18">
        <f t="shared" si="406"/>
        <v>0</v>
      </c>
      <c r="BN138" s="18">
        <f t="shared" si="406"/>
        <v>0</v>
      </c>
      <c r="BO138" s="18">
        <f t="shared" si="438"/>
        <v>0</v>
      </c>
      <c r="BP138" s="18">
        <f t="shared" si="439"/>
        <v>0</v>
      </c>
      <c r="BQ138" s="177"/>
      <c r="BR138" s="177"/>
    </row>
    <row r="139" spans="1:70" ht="23.25" customHeight="1" hidden="1">
      <c r="A139" s="149"/>
      <c r="B139" s="150"/>
      <c r="C139" s="210"/>
      <c r="D139" s="67" t="s">
        <v>24</v>
      </c>
      <c r="E139" s="18">
        <f t="shared" si="390"/>
        <v>0</v>
      </c>
      <c r="F139" s="18">
        <f t="shared" si="391"/>
        <v>0</v>
      </c>
      <c r="G139" s="18">
        <f t="shared" si="392"/>
        <v>0</v>
      </c>
      <c r="H139" s="18">
        <f t="shared" si="393"/>
        <v>0</v>
      </c>
      <c r="I139" s="18">
        <f t="shared" si="407"/>
        <v>0</v>
      </c>
      <c r="J139" s="18">
        <f t="shared" si="407"/>
        <v>0</v>
      </c>
      <c r="K139" s="18">
        <f t="shared" si="408"/>
        <v>0</v>
      </c>
      <c r="L139" s="18">
        <f t="shared" si="409"/>
        <v>0</v>
      </c>
      <c r="M139" s="18">
        <f t="shared" si="396"/>
        <v>0</v>
      </c>
      <c r="N139" s="18">
        <f t="shared" si="396"/>
        <v>0</v>
      </c>
      <c r="O139" s="18">
        <f t="shared" si="410"/>
        <v>0</v>
      </c>
      <c r="P139" s="18">
        <f t="shared" si="411"/>
        <v>0</v>
      </c>
      <c r="Q139" s="18">
        <f t="shared" si="397"/>
        <v>0</v>
      </c>
      <c r="R139" s="18">
        <f t="shared" si="397"/>
        <v>0</v>
      </c>
      <c r="S139" s="18">
        <f t="shared" si="412"/>
        <v>0</v>
      </c>
      <c r="T139" s="18">
        <f t="shared" si="413"/>
        <v>0</v>
      </c>
      <c r="U139" s="18">
        <f t="shared" si="414"/>
        <v>0</v>
      </c>
      <c r="V139" s="18">
        <f t="shared" si="415"/>
        <v>0</v>
      </c>
      <c r="W139" s="18">
        <f t="shared" si="416"/>
        <v>0</v>
      </c>
      <c r="X139" s="18">
        <f t="shared" si="417"/>
        <v>0</v>
      </c>
      <c r="Y139" s="18">
        <f t="shared" si="398"/>
        <v>0</v>
      </c>
      <c r="Z139" s="18">
        <f t="shared" si="398"/>
        <v>0</v>
      </c>
      <c r="AA139" s="18">
        <f t="shared" si="440"/>
        <v>0</v>
      </c>
      <c r="AB139" s="18">
        <f t="shared" si="441"/>
        <v>0</v>
      </c>
      <c r="AC139" s="18">
        <f t="shared" si="399"/>
        <v>0</v>
      </c>
      <c r="AD139" s="18">
        <f t="shared" si="399"/>
        <v>0</v>
      </c>
      <c r="AE139" s="18">
        <f t="shared" si="418"/>
        <v>0</v>
      </c>
      <c r="AF139" s="18">
        <f t="shared" si="419"/>
        <v>0</v>
      </c>
      <c r="AG139" s="18">
        <f t="shared" si="400"/>
        <v>0</v>
      </c>
      <c r="AH139" s="18">
        <f t="shared" si="400"/>
        <v>0</v>
      </c>
      <c r="AI139" s="18">
        <f t="shared" si="420"/>
        <v>0</v>
      </c>
      <c r="AJ139" s="18">
        <f t="shared" si="421"/>
        <v>0</v>
      </c>
      <c r="AK139" s="18">
        <f t="shared" si="422"/>
        <v>0</v>
      </c>
      <c r="AL139" s="18">
        <f t="shared" si="423"/>
        <v>0</v>
      </c>
      <c r="AM139" s="18">
        <f t="shared" si="424"/>
        <v>0</v>
      </c>
      <c r="AN139" s="18">
        <f t="shared" si="425"/>
        <v>0</v>
      </c>
      <c r="AO139" s="18">
        <f t="shared" si="401"/>
        <v>0</v>
      </c>
      <c r="AP139" s="18">
        <f t="shared" si="401"/>
        <v>0</v>
      </c>
      <c r="AQ139" s="18">
        <f t="shared" si="426"/>
        <v>0</v>
      </c>
      <c r="AR139" s="18">
        <f t="shared" si="427"/>
        <v>0</v>
      </c>
      <c r="AS139" s="18">
        <f t="shared" si="402"/>
        <v>0</v>
      </c>
      <c r="AT139" s="18">
        <f t="shared" si="402"/>
        <v>0</v>
      </c>
      <c r="AU139" s="18">
        <f t="shared" si="428"/>
        <v>0</v>
      </c>
      <c r="AV139" s="18">
        <f t="shared" si="429"/>
        <v>0</v>
      </c>
      <c r="AW139" s="18">
        <f t="shared" si="403"/>
        <v>0</v>
      </c>
      <c r="AX139" s="18">
        <f t="shared" si="403"/>
        <v>0</v>
      </c>
      <c r="AY139" s="18">
        <f t="shared" si="430"/>
        <v>0</v>
      </c>
      <c r="AZ139" s="18">
        <f t="shared" si="431"/>
        <v>0</v>
      </c>
      <c r="BA139" s="18">
        <f t="shared" si="394"/>
        <v>0</v>
      </c>
      <c r="BB139" s="18">
        <f t="shared" si="395"/>
        <v>0</v>
      </c>
      <c r="BC139" s="18">
        <f t="shared" si="432"/>
        <v>0</v>
      </c>
      <c r="BD139" s="18">
        <f t="shared" si="433"/>
        <v>0</v>
      </c>
      <c r="BE139" s="18">
        <f t="shared" si="404"/>
        <v>0</v>
      </c>
      <c r="BF139" s="18">
        <f t="shared" si="404"/>
        <v>0</v>
      </c>
      <c r="BG139" s="18">
        <f t="shared" si="434"/>
        <v>0</v>
      </c>
      <c r="BH139" s="18">
        <f t="shared" si="435"/>
        <v>0</v>
      </c>
      <c r="BI139" s="18">
        <f t="shared" si="405"/>
        <v>0</v>
      </c>
      <c r="BJ139" s="18">
        <f t="shared" si="405"/>
        <v>0</v>
      </c>
      <c r="BK139" s="18">
        <f t="shared" si="436"/>
        <v>0</v>
      </c>
      <c r="BL139" s="18">
        <f t="shared" si="437"/>
        <v>0</v>
      </c>
      <c r="BM139" s="18">
        <f t="shared" si="406"/>
        <v>0</v>
      </c>
      <c r="BN139" s="18">
        <f t="shared" si="406"/>
        <v>0</v>
      </c>
      <c r="BO139" s="18">
        <f t="shared" si="438"/>
        <v>0</v>
      </c>
      <c r="BP139" s="18">
        <f t="shared" si="439"/>
        <v>0</v>
      </c>
      <c r="BQ139" s="211"/>
      <c r="BR139" s="211"/>
    </row>
    <row r="140" spans="1:70" ht="33" customHeight="1">
      <c r="A140" s="151" t="s">
        <v>66</v>
      </c>
      <c r="B140" s="152"/>
      <c r="C140" s="208" t="s">
        <v>57</v>
      </c>
      <c r="D140" s="65" t="s">
        <v>22</v>
      </c>
      <c r="E140" s="41">
        <f t="shared" si="390"/>
        <v>126287.75376</v>
      </c>
      <c r="F140" s="41">
        <f t="shared" si="391"/>
        <v>120792.3106</v>
      </c>
      <c r="G140" s="41">
        <f t="shared" si="392"/>
        <v>95.64847501330678</v>
      </c>
      <c r="H140" s="41">
        <f t="shared" si="393"/>
        <v>-5495.44316000001</v>
      </c>
      <c r="I140" s="41">
        <f>SUM(I141:I146)</f>
        <v>198</v>
      </c>
      <c r="J140" s="41">
        <f>SUM(J141:J146)</f>
        <v>198</v>
      </c>
      <c r="K140" s="41">
        <f t="shared" si="408"/>
        <v>100</v>
      </c>
      <c r="L140" s="41">
        <f t="shared" si="409"/>
        <v>0</v>
      </c>
      <c r="M140" s="41">
        <f>SUM(M141:M146)</f>
        <v>421.4</v>
      </c>
      <c r="N140" s="41">
        <f>SUM(N141:N146)</f>
        <v>421.39773</v>
      </c>
      <c r="O140" s="41">
        <f t="shared" si="410"/>
        <v>99.9994613194115</v>
      </c>
      <c r="P140" s="41">
        <f t="shared" si="411"/>
        <v>-0.002269999999953143</v>
      </c>
      <c r="Q140" s="41">
        <f>SUM(Q141:Q146)</f>
        <v>960.5</v>
      </c>
      <c r="R140" s="41">
        <f>SUM(R141:R146)</f>
        <v>100</v>
      </c>
      <c r="S140" s="41">
        <f t="shared" si="412"/>
        <v>10.41124414367517</v>
      </c>
      <c r="T140" s="41">
        <f t="shared" si="413"/>
        <v>-860.5</v>
      </c>
      <c r="U140" s="41">
        <f t="shared" si="414"/>
        <v>1579.9</v>
      </c>
      <c r="V140" s="41">
        <f t="shared" si="415"/>
        <v>719.39773</v>
      </c>
      <c r="W140" s="41">
        <f t="shared" si="416"/>
        <v>45.53438382176087</v>
      </c>
      <c r="X140" s="41">
        <f t="shared" si="417"/>
        <v>-860.5022700000001</v>
      </c>
      <c r="Y140" s="41">
        <f>SUM(Y141:Y146)</f>
        <v>3666.046</v>
      </c>
      <c r="Z140" s="41">
        <f>SUM(Z141:Z146)</f>
        <v>4007.1</v>
      </c>
      <c r="AA140" s="41">
        <f t="shared" si="440"/>
        <v>109.30304747949154</v>
      </c>
      <c r="AB140" s="41">
        <f t="shared" si="441"/>
        <v>341.0540000000001</v>
      </c>
      <c r="AC140" s="41">
        <f>SUM(AC141:AC146)</f>
        <v>110.503</v>
      </c>
      <c r="AD140" s="41">
        <f>SUM(AD141:AD146)</f>
        <v>200</v>
      </c>
      <c r="AE140" s="41">
        <f t="shared" si="418"/>
        <v>180.99056134222602</v>
      </c>
      <c r="AF140" s="41">
        <f t="shared" si="419"/>
        <v>89.497</v>
      </c>
      <c r="AG140" s="41">
        <f>SUM(AG141:AG146)</f>
        <v>8901.266950000001</v>
      </c>
      <c r="AH140" s="41">
        <f>SUM(AH141:AH146)</f>
        <v>9327.50358</v>
      </c>
      <c r="AI140" s="41">
        <f t="shared" si="420"/>
        <v>104.78849395703158</v>
      </c>
      <c r="AJ140" s="41">
        <f t="shared" si="421"/>
        <v>426.2366299999994</v>
      </c>
      <c r="AK140" s="41">
        <f t="shared" si="422"/>
        <v>14257.715950000002</v>
      </c>
      <c r="AL140" s="41">
        <f t="shared" si="423"/>
        <v>14254.00131</v>
      </c>
      <c r="AM140" s="41">
        <f t="shared" si="424"/>
        <v>99.9739464580931</v>
      </c>
      <c r="AN140" s="41">
        <f t="shared" si="425"/>
        <v>-3.714640000001964</v>
      </c>
      <c r="AO140" s="41">
        <f>SUM(AO141:AO146)</f>
        <v>14169.8463</v>
      </c>
      <c r="AP140" s="41">
        <f>SUM(AP141:AP146)</f>
        <v>13835.31568</v>
      </c>
      <c r="AQ140" s="41">
        <f t="shared" si="426"/>
        <v>97.63913727137606</v>
      </c>
      <c r="AR140" s="41">
        <f t="shared" si="427"/>
        <v>-334.53061999999954</v>
      </c>
      <c r="AS140" s="41">
        <f>SUM(AS141:AS146)</f>
        <v>3645.88675</v>
      </c>
      <c r="AT140" s="41">
        <f>SUM(AT141:AT146)</f>
        <v>3305.6218</v>
      </c>
      <c r="AU140" s="41">
        <f t="shared" si="428"/>
        <v>90.66715525379388</v>
      </c>
      <c r="AV140" s="41">
        <f t="shared" si="429"/>
        <v>-340.2649500000002</v>
      </c>
      <c r="AW140" s="41">
        <f>SUM(AW141:AW146)</f>
        <v>44615.579000000005</v>
      </c>
      <c r="AX140" s="41">
        <f>SUM(AX141:AX146)</f>
        <v>6159.8060399999995</v>
      </c>
      <c r="AY140" s="41">
        <f t="shared" si="430"/>
        <v>13.806401660729312</v>
      </c>
      <c r="AZ140" s="41">
        <f t="shared" si="431"/>
        <v>-38455.77296</v>
      </c>
      <c r="BA140" s="41">
        <f t="shared" si="394"/>
        <v>76689.028</v>
      </c>
      <c r="BB140" s="41">
        <f t="shared" si="395"/>
        <v>37554.744829999996</v>
      </c>
      <c r="BC140" s="41">
        <f t="shared" si="432"/>
        <v>48.970166671039294</v>
      </c>
      <c r="BD140" s="41">
        <f t="shared" si="433"/>
        <v>-39134.28317000001</v>
      </c>
      <c r="BE140" s="41">
        <f>SUM(BE141:BE146)</f>
        <v>43493.7506</v>
      </c>
      <c r="BF140" s="41">
        <f>SUM(BF141:BF146)</f>
        <v>81959.11559</v>
      </c>
      <c r="BG140" s="41">
        <f t="shared" si="434"/>
        <v>188.43883192267168</v>
      </c>
      <c r="BH140" s="41">
        <f t="shared" si="435"/>
        <v>38465.36499</v>
      </c>
      <c r="BI140" s="41">
        <f>SUM(BI141:BI146)</f>
        <v>4225.69142</v>
      </c>
      <c r="BJ140" s="41">
        <f>SUM(BJ141:BJ146)</f>
        <v>237.4069</v>
      </c>
      <c r="BK140" s="41">
        <f t="shared" si="436"/>
        <v>5.618178811551744</v>
      </c>
      <c r="BL140" s="41">
        <f t="shared" si="437"/>
        <v>-3988.28452</v>
      </c>
      <c r="BM140" s="41">
        <f>SUM(BM141:BM146)</f>
        <v>1879.2837399999999</v>
      </c>
      <c r="BN140" s="41">
        <f>SUM(BN141:BN146)</f>
        <v>1041.0432799999999</v>
      </c>
      <c r="BO140" s="41">
        <f t="shared" si="438"/>
        <v>55.39574774376539</v>
      </c>
      <c r="BP140" s="41">
        <f t="shared" si="439"/>
        <v>-838.24046</v>
      </c>
      <c r="BQ140" s="176"/>
      <c r="BR140" s="176"/>
    </row>
    <row r="141" spans="1:70" ht="23.25" customHeight="1" hidden="1">
      <c r="A141" s="153"/>
      <c r="B141" s="154"/>
      <c r="C141" s="209"/>
      <c r="D141" s="65" t="s">
        <v>23</v>
      </c>
      <c r="E141" s="18">
        <f t="shared" si="390"/>
        <v>0</v>
      </c>
      <c r="F141" s="18">
        <f t="shared" si="391"/>
        <v>0</v>
      </c>
      <c r="G141" s="18">
        <f t="shared" si="392"/>
        <v>0</v>
      </c>
      <c r="H141" s="18">
        <f t="shared" si="393"/>
        <v>0</v>
      </c>
      <c r="I141" s="18">
        <f aca="true" t="shared" si="442" ref="I141:J146">I84+I134</f>
        <v>0</v>
      </c>
      <c r="J141" s="18">
        <f t="shared" si="442"/>
        <v>0</v>
      </c>
      <c r="K141" s="18">
        <f t="shared" si="408"/>
        <v>0</v>
      </c>
      <c r="L141" s="18">
        <f t="shared" si="409"/>
        <v>0</v>
      </c>
      <c r="M141" s="18">
        <f aca="true" t="shared" si="443" ref="M141:N146">M84+M134</f>
        <v>0</v>
      </c>
      <c r="N141" s="18">
        <f t="shared" si="443"/>
        <v>0</v>
      </c>
      <c r="O141" s="18">
        <f t="shared" si="410"/>
        <v>0</v>
      </c>
      <c r="P141" s="18">
        <f t="shared" si="411"/>
        <v>0</v>
      </c>
      <c r="Q141" s="18">
        <f aca="true" t="shared" si="444" ref="Q141:R146">Q84+Q134</f>
        <v>0</v>
      </c>
      <c r="R141" s="18">
        <f t="shared" si="444"/>
        <v>0</v>
      </c>
      <c r="S141" s="18">
        <f t="shared" si="412"/>
        <v>0</v>
      </c>
      <c r="T141" s="18">
        <f t="shared" si="413"/>
        <v>0</v>
      </c>
      <c r="U141" s="18">
        <f t="shared" si="414"/>
        <v>0</v>
      </c>
      <c r="V141" s="18">
        <f t="shared" si="415"/>
        <v>0</v>
      </c>
      <c r="W141" s="18">
        <f t="shared" si="416"/>
        <v>0</v>
      </c>
      <c r="X141" s="18">
        <f t="shared" si="417"/>
        <v>0</v>
      </c>
      <c r="Y141" s="18">
        <f aca="true" t="shared" si="445" ref="Y141:Z146">Y84+Y134</f>
        <v>0</v>
      </c>
      <c r="Z141" s="18">
        <f t="shared" si="445"/>
        <v>0</v>
      </c>
      <c r="AA141" s="18">
        <f t="shared" si="440"/>
        <v>0</v>
      </c>
      <c r="AB141" s="18">
        <f t="shared" si="441"/>
        <v>0</v>
      </c>
      <c r="AC141" s="18">
        <f aca="true" t="shared" si="446" ref="AC141:AD146">AC84+AC134</f>
        <v>0</v>
      </c>
      <c r="AD141" s="18">
        <f t="shared" si="446"/>
        <v>0</v>
      </c>
      <c r="AE141" s="18">
        <f t="shared" si="418"/>
        <v>0</v>
      </c>
      <c r="AF141" s="18">
        <f t="shared" si="419"/>
        <v>0</v>
      </c>
      <c r="AG141" s="18">
        <f aca="true" t="shared" si="447" ref="AG141:AH146">AG84+AG134</f>
        <v>0</v>
      </c>
      <c r="AH141" s="18">
        <f t="shared" si="447"/>
        <v>0</v>
      </c>
      <c r="AI141" s="18">
        <f t="shared" si="420"/>
        <v>0</v>
      </c>
      <c r="AJ141" s="18">
        <f t="shared" si="421"/>
        <v>0</v>
      </c>
      <c r="AK141" s="18">
        <f t="shared" si="422"/>
        <v>0</v>
      </c>
      <c r="AL141" s="18">
        <f t="shared" si="423"/>
        <v>0</v>
      </c>
      <c r="AM141" s="18">
        <f t="shared" si="424"/>
        <v>0</v>
      </c>
      <c r="AN141" s="18">
        <f t="shared" si="425"/>
        <v>0</v>
      </c>
      <c r="AO141" s="18">
        <f aca="true" t="shared" si="448" ref="AO141:AP146">AO84+AO134</f>
        <v>0</v>
      </c>
      <c r="AP141" s="18">
        <f t="shared" si="448"/>
        <v>0</v>
      </c>
      <c r="AQ141" s="18">
        <f t="shared" si="426"/>
        <v>0</v>
      </c>
      <c r="AR141" s="18">
        <f t="shared" si="427"/>
        <v>0</v>
      </c>
      <c r="AS141" s="18">
        <f aca="true" t="shared" si="449" ref="AS141:AT146">AS84+AS134</f>
        <v>0</v>
      </c>
      <c r="AT141" s="18">
        <f t="shared" si="449"/>
        <v>0</v>
      </c>
      <c r="AU141" s="18">
        <f t="shared" si="428"/>
        <v>0</v>
      </c>
      <c r="AV141" s="18">
        <f t="shared" si="429"/>
        <v>0</v>
      </c>
      <c r="AW141" s="18">
        <f aca="true" t="shared" si="450" ref="AW141:AX146">AW84+AW134</f>
        <v>0</v>
      </c>
      <c r="AX141" s="18">
        <f t="shared" si="450"/>
        <v>0</v>
      </c>
      <c r="AY141" s="18">
        <f t="shared" si="430"/>
        <v>0</v>
      </c>
      <c r="AZ141" s="18">
        <f t="shared" si="431"/>
        <v>0</v>
      </c>
      <c r="BA141" s="18">
        <f t="shared" si="394"/>
        <v>0</v>
      </c>
      <c r="BB141" s="18">
        <f t="shared" si="395"/>
        <v>0</v>
      </c>
      <c r="BC141" s="18">
        <f t="shared" si="432"/>
        <v>0</v>
      </c>
      <c r="BD141" s="18">
        <f t="shared" si="433"/>
        <v>0</v>
      </c>
      <c r="BE141" s="18">
        <f aca="true" t="shared" si="451" ref="BE141:BF146">BE84+BE134</f>
        <v>0</v>
      </c>
      <c r="BF141" s="18">
        <f t="shared" si="451"/>
        <v>0</v>
      </c>
      <c r="BG141" s="18">
        <f t="shared" si="434"/>
        <v>0</v>
      </c>
      <c r="BH141" s="18">
        <f t="shared" si="435"/>
        <v>0</v>
      </c>
      <c r="BI141" s="18">
        <f aca="true" t="shared" si="452" ref="BI141:BJ146">BI84+BI134</f>
        <v>0</v>
      </c>
      <c r="BJ141" s="18">
        <f t="shared" si="452"/>
        <v>0</v>
      </c>
      <c r="BK141" s="18">
        <f t="shared" si="436"/>
        <v>0</v>
      </c>
      <c r="BL141" s="18">
        <f t="shared" si="437"/>
        <v>0</v>
      </c>
      <c r="BM141" s="18">
        <f aca="true" t="shared" si="453" ref="BM141:BN146">BM84+BM134</f>
        <v>0</v>
      </c>
      <c r="BN141" s="18">
        <f t="shared" si="453"/>
        <v>0</v>
      </c>
      <c r="BO141" s="18">
        <f t="shared" si="438"/>
        <v>0</v>
      </c>
      <c r="BP141" s="18">
        <f t="shared" si="439"/>
        <v>0</v>
      </c>
      <c r="BQ141" s="177"/>
      <c r="BR141" s="177"/>
    </row>
    <row r="142" spans="1:70" ht="30" customHeight="1">
      <c r="A142" s="153"/>
      <c r="B142" s="154"/>
      <c r="C142" s="209"/>
      <c r="D142" s="63" t="s">
        <v>52</v>
      </c>
      <c r="E142" s="18">
        <f t="shared" si="390"/>
        <v>111198.1</v>
      </c>
      <c r="F142" s="18">
        <f t="shared" si="391"/>
        <v>111198.035</v>
      </c>
      <c r="G142" s="18">
        <f t="shared" si="392"/>
        <v>99.99994154576382</v>
      </c>
      <c r="H142" s="18">
        <f t="shared" si="393"/>
        <v>-0.0650000000023283</v>
      </c>
      <c r="I142" s="18">
        <f t="shared" si="442"/>
        <v>0</v>
      </c>
      <c r="J142" s="18">
        <f t="shared" si="442"/>
        <v>0</v>
      </c>
      <c r="K142" s="18">
        <f t="shared" si="408"/>
        <v>0</v>
      </c>
      <c r="L142" s="18">
        <f t="shared" si="409"/>
        <v>0</v>
      </c>
      <c r="M142" s="18">
        <f t="shared" si="443"/>
        <v>0</v>
      </c>
      <c r="N142" s="18">
        <f t="shared" si="443"/>
        <v>0</v>
      </c>
      <c r="O142" s="18">
        <f t="shared" si="410"/>
        <v>0</v>
      </c>
      <c r="P142" s="18">
        <f t="shared" si="411"/>
        <v>0</v>
      </c>
      <c r="Q142" s="18">
        <f t="shared" si="444"/>
        <v>0</v>
      </c>
      <c r="R142" s="18">
        <f t="shared" si="444"/>
        <v>0</v>
      </c>
      <c r="S142" s="18">
        <f t="shared" si="412"/>
        <v>0</v>
      </c>
      <c r="T142" s="18">
        <f t="shared" si="413"/>
        <v>0</v>
      </c>
      <c r="U142" s="18">
        <f t="shared" si="414"/>
        <v>0</v>
      </c>
      <c r="V142" s="18">
        <f t="shared" si="415"/>
        <v>0</v>
      </c>
      <c r="W142" s="18">
        <f t="shared" si="416"/>
        <v>0</v>
      </c>
      <c r="X142" s="18">
        <f t="shared" si="417"/>
        <v>0</v>
      </c>
      <c r="Y142" s="18">
        <f t="shared" si="445"/>
        <v>3551.1</v>
      </c>
      <c r="Z142" s="18">
        <f t="shared" si="445"/>
        <v>3551.1</v>
      </c>
      <c r="AA142" s="18">
        <f t="shared" si="440"/>
        <v>100</v>
      </c>
      <c r="AB142" s="18">
        <f t="shared" si="441"/>
        <v>0</v>
      </c>
      <c r="AC142" s="18">
        <f t="shared" si="446"/>
        <v>0</v>
      </c>
      <c r="AD142" s="18">
        <f t="shared" si="446"/>
        <v>0</v>
      </c>
      <c r="AE142" s="18">
        <f t="shared" si="418"/>
        <v>0</v>
      </c>
      <c r="AF142" s="18">
        <f t="shared" si="419"/>
        <v>0</v>
      </c>
      <c r="AG142" s="18">
        <f t="shared" si="447"/>
        <v>7369.37135</v>
      </c>
      <c r="AH142" s="18">
        <f t="shared" si="447"/>
        <v>7369.37135</v>
      </c>
      <c r="AI142" s="18">
        <f t="shared" si="420"/>
        <v>100</v>
      </c>
      <c r="AJ142" s="18">
        <f t="shared" si="421"/>
        <v>0</v>
      </c>
      <c r="AK142" s="18">
        <f t="shared" si="422"/>
        <v>10920.47135</v>
      </c>
      <c r="AL142" s="18">
        <f t="shared" si="423"/>
        <v>10920.47135</v>
      </c>
      <c r="AM142" s="18">
        <f t="shared" si="424"/>
        <v>100</v>
      </c>
      <c r="AN142" s="18">
        <f t="shared" si="425"/>
        <v>0</v>
      </c>
      <c r="AO142" s="18">
        <f t="shared" si="448"/>
        <v>13643.84205</v>
      </c>
      <c r="AP142" s="18">
        <f t="shared" si="448"/>
        <v>13643.84205</v>
      </c>
      <c r="AQ142" s="18">
        <f t="shared" si="426"/>
        <v>100</v>
      </c>
      <c r="AR142" s="18">
        <f t="shared" si="427"/>
        <v>0</v>
      </c>
      <c r="AS142" s="18">
        <f t="shared" si="449"/>
        <v>3198.23675</v>
      </c>
      <c r="AT142" s="18">
        <f t="shared" si="449"/>
        <v>3198.23675</v>
      </c>
      <c r="AU142" s="18">
        <f t="shared" si="428"/>
        <v>100</v>
      </c>
      <c r="AV142" s="18">
        <f t="shared" si="429"/>
        <v>0</v>
      </c>
      <c r="AW142" s="18">
        <f t="shared" si="450"/>
        <v>42301.272300000004</v>
      </c>
      <c r="AX142" s="18">
        <f t="shared" si="450"/>
        <v>3548.4723</v>
      </c>
      <c r="AY142" s="18">
        <f t="shared" si="430"/>
        <v>8.388571092695004</v>
      </c>
      <c r="AZ142" s="18">
        <f t="shared" si="431"/>
        <v>-38752.8</v>
      </c>
      <c r="BA142" s="18">
        <f t="shared" si="394"/>
        <v>70063.82245</v>
      </c>
      <c r="BB142" s="18">
        <f t="shared" si="395"/>
        <v>31311.02245</v>
      </c>
      <c r="BC142" s="18">
        <f t="shared" si="432"/>
        <v>44.68928664624977</v>
      </c>
      <c r="BD142" s="18">
        <f t="shared" si="433"/>
        <v>-38752.8</v>
      </c>
      <c r="BE142" s="18">
        <f t="shared" si="451"/>
        <v>41134.27755</v>
      </c>
      <c r="BF142" s="18">
        <f t="shared" si="451"/>
        <v>79887.01255</v>
      </c>
      <c r="BG142" s="18">
        <f t="shared" si="434"/>
        <v>194.21032119233124</v>
      </c>
      <c r="BH142" s="18">
        <f t="shared" si="435"/>
        <v>38752.735</v>
      </c>
      <c r="BI142" s="18">
        <f t="shared" si="452"/>
        <v>0</v>
      </c>
      <c r="BJ142" s="18">
        <f t="shared" si="452"/>
        <v>0</v>
      </c>
      <c r="BK142" s="18">
        <f t="shared" si="436"/>
        <v>0</v>
      </c>
      <c r="BL142" s="18">
        <f t="shared" si="437"/>
        <v>0</v>
      </c>
      <c r="BM142" s="18">
        <f t="shared" si="453"/>
        <v>0</v>
      </c>
      <c r="BN142" s="18">
        <f t="shared" si="453"/>
        <v>0</v>
      </c>
      <c r="BO142" s="18">
        <f t="shared" si="438"/>
        <v>0</v>
      </c>
      <c r="BP142" s="18">
        <f t="shared" si="439"/>
        <v>0</v>
      </c>
      <c r="BQ142" s="177"/>
      <c r="BR142" s="177"/>
    </row>
    <row r="143" spans="1:70" ht="31.5" customHeight="1">
      <c r="A143" s="153"/>
      <c r="B143" s="154"/>
      <c r="C143" s="209"/>
      <c r="D143" s="63" t="s">
        <v>28</v>
      </c>
      <c r="E143" s="18">
        <f t="shared" si="390"/>
        <v>15089.653759999997</v>
      </c>
      <c r="F143" s="18">
        <f t="shared" si="391"/>
        <v>9594.275599999999</v>
      </c>
      <c r="G143" s="18">
        <f t="shared" si="392"/>
        <v>63.58181408663416</v>
      </c>
      <c r="H143" s="18">
        <f t="shared" si="393"/>
        <v>-5495.378159999998</v>
      </c>
      <c r="I143" s="18">
        <f t="shared" si="442"/>
        <v>198</v>
      </c>
      <c r="J143" s="18">
        <f t="shared" si="442"/>
        <v>198</v>
      </c>
      <c r="K143" s="18">
        <f t="shared" si="408"/>
        <v>100</v>
      </c>
      <c r="L143" s="18">
        <f t="shared" si="409"/>
        <v>0</v>
      </c>
      <c r="M143" s="18">
        <f t="shared" si="443"/>
        <v>421.4</v>
      </c>
      <c r="N143" s="18">
        <f t="shared" si="443"/>
        <v>421.39773</v>
      </c>
      <c r="O143" s="18">
        <f t="shared" si="410"/>
        <v>99.9994613194115</v>
      </c>
      <c r="P143" s="18">
        <f t="shared" si="411"/>
        <v>-0.002269999999953143</v>
      </c>
      <c r="Q143" s="18">
        <f t="shared" si="444"/>
        <v>960.5</v>
      </c>
      <c r="R143" s="18">
        <f t="shared" si="444"/>
        <v>100</v>
      </c>
      <c r="S143" s="18">
        <f t="shared" si="412"/>
        <v>10.41124414367517</v>
      </c>
      <c r="T143" s="18">
        <f t="shared" si="413"/>
        <v>-860.5</v>
      </c>
      <c r="U143" s="18">
        <f t="shared" si="414"/>
        <v>1579.9</v>
      </c>
      <c r="V143" s="18">
        <f t="shared" si="415"/>
        <v>719.39773</v>
      </c>
      <c r="W143" s="18">
        <f t="shared" si="416"/>
        <v>45.53438382176087</v>
      </c>
      <c r="X143" s="18">
        <f t="shared" si="417"/>
        <v>-860.5022700000001</v>
      </c>
      <c r="Y143" s="18">
        <f t="shared" si="445"/>
        <v>114.946</v>
      </c>
      <c r="Z143" s="18">
        <f t="shared" si="445"/>
        <v>456</v>
      </c>
      <c r="AA143" s="18">
        <f t="shared" si="440"/>
        <v>396.7080194178136</v>
      </c>
      <c r="AB143" s="18">
        <f t="shared" si="441"/>
        <v>341.054</v>
      </c>
      <c r="AC143" s="18">
        <f t="shared" si="446"/>
        <v>110.503</v>
      </c>
      <c r="AD143" s="18">
        <f t="shared" si="446"/>
        <v>200</v>
      </c>
      <c r="AE143" s="18">
        <f t="shared" si="418"/>
        <v>180.99056134222602</v>
      </c>
      <c r="AF143" s="18">
        <f t="shared" si="419"/>
        <v>89.497</v>
      </c>
      <c r="AG143" s="18">
        <f t="shared" si="447"/>
        <v>1531.8955999999998</v>
      </c>
      <c r="AH143" s="18">
        <f t="shared" si="447"/>
        <v>1958.13223</v>
      </c>
      <c r="AI143" s="18">
        <f t="shared" si="420"/>
        <v>127.82413044335398</v>
      </c>
      <c r="AJ143" s="18">
        <f t="shared" si="421"/>
        <v>426.2366300000001</v>
      </c>
      <c r="AK143" s="18">
        <f t="shared" si="422"/>
        <v>3337.2446</v>
      </c>
      <c r="AL143" s="18">
        <f t="shared" si="423"/>
        <v>3333.52996</v>
      </c>
      <c r="AM143" s="18">
        <f t="shared" si="424"/>
        <v>99.88869140727653</v>
      </c>
      <c r="AN143" s="18">
        <f t="shared" si="425"/>
        <v>-3.714640000000145</v>
      </c>
      <c r="AO143" s="18">
        <f t="shared" si="448"/>
        <v>526.00425</v>
      </c>
      <c r="AP143" s="18">
        <f t="shared" si="448"/>
        <v>191.47362999999999</v>
      </c>
      <c r="AQ143" s="18">
        <f t="shared" si="426"/>
        <v>36.40153667959907</v>
      </c>
      <c r="AR143" s="18">
        <f t="shared" si="427"/>
        <v>-334.53062</v>
      </c>
      <c r="AS143" s="18">
        <f t="shared" si="449"/>
        <v>447.65000000000003</v>
      </c>
      <c r="AT143" s="18">
        <f t="shared" si="449"/>
        <v>107.38505</v>
      </c>
      <c r="AU143" s="18">
        <f t="shared" si="428"/>
        <v>23.988618340221155</v>
      </c>
      <c r="AV143" s="18">
        <f t="shared" si="429"/>
        <v>-340.26495</v>
      </c>
      <c r="AW143" s="18">
        <f t="shared" si="450"/>
        <v>2314.3067</v>
      </c>
      <c r="AX143" s="18">
        <f t="shared" si="450"/>
        <v>2611.33374</v>
      </c>
      <c r="AY143" s="18">
        <f t="shared" si="430"/>
        <v>112.83438534745632</v>
      </c>
      <c r="AZ143" s="18">
        <f t="shared" si="431"/>
        <v>297.02703999999994</v>
      </c>
      <c r="BA143" s="18">
        <f t="shared" si="394"/>
        <v>6625.20555</v>
      </c>
      <c r="BB143" s="18">
        <f t="shared" si="395"/>
        <v>6243.722379999999</v>
      </c>
      <c r="BC143" s="18">
        <f t="shared" si="432"/>
        <v>94.24194212359191</v>
      </c>
      <c r="BD143" s="18">
        <f t="shared" si="433"/>
        <v>-381.4831700000004</v>
      </c>
      <c r="BE143" s="18">
        <f t="shared" si="451"/>
        <v>2359.47305</v>
      </c>
      <c r="BF143" s="18">
        <f t="shared" si="451"/>
        <v>2072.10304</v>
      </c>
      <c r="BG143" s="18">
        <f t="shared" si="434"/>
        <v>87.82058519379994</v>
      </c>
      <c r="BH143" s="18">
        <f t="shared" si="435"/>
        <v>-287.3700100000001</v>
      </c>
      <c r="BI143" s="18">
        <f t="shared" si="452"/>
        <v>4225.69142</v>
      </c>
      <c r="BJ143" s="18">
        <f t="shared" si="452"/>
        <v>237.4069</v>
      </c>
      <c r="BK143" s="18">
        <f t="shared" si="436"/>
        <v>5.618178811551744</v>
      </c>
      <c r="BL143" s="18">
        <f t="shared" si="437"/>
        <v>-3988.28452</v>
      </c>
      <c r="BM143" s="18">
        <f t="shared" si="453"/>
        <v>1879.2837399999999</v>
      </c>
      <c r="BN143" s="18">
        <f t="shared" si="453"/>
        <v>1041.0432799999999</v>
      </c>
      <c r="BO143" s="18">
        <f t="shared" si="438"/>
        <v>55.39574774376539</v>
      </c>
      <c r="BP143" s="18">
        <f t="shared" si="439"/>
        <v>-838.24046</v>
      </c>
      <c r="BQ143" s="177"/>
      <c r="BR143" s="177"/>
    </row>
    <row r="144" spans="1:70" ht="51" customHeight="1" hidden="1">
      <c r="A144" s="153"/>
      <c r="B144" s="154"/>
      <c r="C144" s="209"/>
      <c r="D144" s="65" t="s">
        <v>114</v>
      </c>
      <c r="E144" s="18">
        <f>BA144+BE144+BI144+BM144</f>
        <v>0</v>
      </c>
      <c r="F144" s="18">
        <f>BB144+BF144+BJ144+BN144</f>
        <v>0</v>
      </c>
      <c r="G144" s="18">
        <f>IF(E144=0,0,F144*100/E144)</f>
        <v>0</v>
      </c>
      <c r="H144" s="18">
        <f>F144-E144</f>
        <v>0</v>
      </c>
      <c r="I144" s="18">
        <f t="shared" si="442"/>
        <v>0</v>
      </c>
      <c r="J144" s="18">
        <f t="shared" si="442"/>
        <v>0</v>
      </c>
      <c r="K144" s="18">
        <f>IF(I144=0,0,J144*100/I144)</f>
        <v>0</v>
      </c>
      <c r="L144" s="18">
        <f>J144-I144</f>
        <v>0</v>
      </c>
      <c r="M144" s="18">
        <f t="shared" si="443"/>
        <v>0</v>
      </c>
      <c r="N144" s="18">
        <f t="shared" si="443"/>
        <v>0</v>
      </c>
      <c r="O144" s="18">
        <f>IF(M144=0,0,N144*100/M144)</f>
        <v>0</v>
      </c>
      <c r="P144" s="18">
        <f>N144-M144</f>
        <v>0</v>
      </c>
      <c r="Q144" s="18">
        <f t="shared" si="444"/>
        <v>0</v>
      </c>
      <c r="R144" s="18">
        <f t="shared" si="444"/>
        <v>0</v>
      </c>
      <c r="S144" s="18">
        <f>IF(Q144=0,0,R144*100/Q144)</f>
        <v>0</v>
      </c>
      <c r="T144" s="18">
        <f>R144-Q144</f>
        <v>0</v>
      </c>
      <c r="U144" s="18">
        <f>I144+M144+Q144</f>
        <v>0</v>
      </c>
      <c r="V144" s="18">
        <f>J144+N144+R144</f>
        <v>0</v>
      </c>
      <c r="W144" s="18">
        <f>IF(U144=0,0,V144*100/U144)</f>
        <v>0</v>
      </c>
      <c r="X144" s="18">
        <f>V144-U144</f>
        <v>0</v>
      </c>
      <c r="Y144" s="18">
        <f t="shared" si="445"/>
        <v>0</v>
      </c>
      <c r="Z144" s="18">
        <f t="shared" si="445"/>
        <v>0</v>
      </c>
      <c r="AA144" s="18">
        <f>IF(Y144=0,0,Z144*100/Y144)</f>
        <v>0</v>
      </c>
      <c r="AB144" s="18">
        <f>Z144-Y144</f>
        <v>0</v>
      </c>
      <c r="AC144" s="18">
        <f t="shared" si="446"/>
        <v>0</v>
      </c>
      <c r="AD144" s="18">
        <f t="shared" si="446"/>
        <v>0</v>
      </c>
      <c r="AE144" s="18">
        <f>IF(AC144=0,0,AD144*100/AC144)</f>
        <v>0</v>
      </c>
      <c r="AF144" s="18">
        <f>AD144-AC144</f>
        <v>0</v>
      </c>
      <c r="AG144" s="18">
        <f t="shared" si="447"/>
        <v>0</v>
      </c>
      <c r="AH144" s="18">
        <f t="shared" si="447"/>
        <v>0</v>
      </c>
      <c r="AI144" s="18">
        <f>IF(AG144=0,0,AH144*100/AG144)</f>
        <v>0</v>
      </c>
      <c r="AJ144" s="18">
        <f>AH144-AG144</f>
        <v>0</v>
      </c>
      <c r="AK144" s="18">
        <f>U144+Y144+AC144+AG144</f>
        <v>0</v>
      </c>
      <c r="AL144" s="18">
        <f>V144+Z144+AD144+AH144</f>
        <v>0</v>
      </c>
      <c r="AM144" s="18">
        <f>IF(AK144=0,0,AL144*100/AK144)</f>
        <v>0</v>
      </c>
      <c r="AN144" s="18">
        <f>AL144-AK144</f>
        <v>0</v>
      </c>
      <c r="AO144" s="18">
        <f t="shared" si="448"/>
        <v>0</v>
      </c>
      <c r="AP144" s="18">
        <f t="shared" si="448"/>
        <v>0</v>
      </c>
      <c r="AQ144" s="18">
        <f>IF(AO144=0,0,AP144*100/AO144)</f>
        <v>0</v>
      </c>
      <c r="AR144" s="18">
        <f>AP144-AO144</f>
        <v>0</v>
      </c>
      <c r="AS144" s="18">
        <f t="shared" si="449"/>
        <v>0</v>
      </c>
      <c r="AT144" s="18">
        <f t="shared" si="449"/>
        <v>0</v>
      </c>
      <c r="AU144" s="18">
        <f>IF(AS144=0,0,AT144*100/AS144)</f>
        <v>0</v>
      </c>
      <c r="AV144" s="18">
        <f>AT144-AS144</f>
        <v>0</v>
      </c>
      <c r="AW144" s="18">
        <f t="shared" si="450"/>
        <v>0</v>
      </c>
      <c r="AX144" s="18">
        <f t="shared" si="450"/>
        <v>0</v>
      </c>
      <c r="AY144" s="18">
        <f>IF(AW144=0,0,AX144*100/AW144)</f>
        <v>0</v>
      </c>
      <c r="AZ144" s="18">
        <f>AX144-AW144</f>
        <v>0</v>
      </c>
      <c r="BA144" s="18">
        <f>AK144+AO144+AS144+AW144</f>
        <v>0</v>
      </c>
      <c r="BB144" s="18">
        <f>AL144+AP144+AT144+AX144</f>
        <v>0</v>
      </c>
      <c r="BC144" s="18">
        <f>IF(BA144=0,0,BB144*100/BA144)</f>
        <v>0</v>
      </c>
      <c r="BD144" s="18">
        <f>BB144-BA144</f>
        <v>0</v>
      </c>
      <c r="BE144" s="18">
        <f t="shared" si="451"/>
        <v>0</v>
      </c>
      <c r="BF144" s="18">
        <f t="shared" si="451"/>
        <v>0</v>
      </c>
      <c r="BG144" s="18">
        <f>IF(BE144=0,0,BF144*100/BE144)</f>
        <v>0</v>
      </c>
      <c r="BH144" s="18">
        <f>BF144-BE144</f>
        <v>0</v>
      </c>
      <c r="BI144" s="18">
        <f t="shared" si="452"/>
        <v>0</v>
      </c>
      <c r="BJ144" s="18">
        <f t="shared" si="452"/>
        <v>0</v>
      </c>
      <c r="BK144" s="18">
        <f>IF(BI144=0,0,BJ144*100/BI144)</f>
        <v>0</v>
      </c>
      <c r="BL144" s="18">
        <f>BJ144-BI144</f>
        <v>0</v>
      </c>
      <c r="BM144" s="18">
        <f t="shared" si="453"/>
        <v>0</v>
      </c>
      <c r="BN144" s="18">
        <f t="shared" si="453"/>
        <v>0</v>
      </c>
      <c r="BO144" s="18">
        <f>IF(BM144=0,0,BN144*100/BM144)</f>
        <v>0</v>
      </c>
      <c r="BP144" s="18">
        <f>BN144-BM144</f>
        <v>0</v>
      </c>
      <c r="BQ144" s="177"/>
      <c r="BR144" s="177"/>
    </row>
    <row r="145" spans="1:70" ht="23.25" customHeight="1" hidden="1">
      <c r="A145" s="153"/>
      <c r="B145" s="154"/>
      <c r="C145" s="209"/>
      <c r="D145" s="66" t="s">
        <v>29</v>
      </c>
      <c r="E145" s="48">
        <f t="shared" si="390"/>
        <v>0</v>
      </c>
      <c r="F145" s="18">
        <f t="shared" si="391"/>
        <v>0</v>
      </c>
      <c r="G145" s="18">
        <f t="shared" si="392"/>
        <v>0</v>
      </c>
      <c r="H145" s="18">
        <f t="shared" si="393"/>
        <v>0</v>
      </c>
      <c r="I145" s="18">
        <f t="shared" si="442"/>
        <v>0</v>
      </c>
      <c r="J145" s="18">
        <f t="shared" si="442"/>
        <v>0</v>
      </c>
      <c r="K145" s="18">
        <f t="shared" si="408"/>
        <v>0</v>
      </c>
      <c r="L145" s="17">
        <f t="shared" si="409"/>
        <v>0</v>
      </c>
      <c r="M145" s="18">
        <f t="shared" si="443"/>
        <v>0</v>
      </c>
      <c r="N145" s="18">
        <f t="shared" si="443"/>
        <v>0</v>
      </c>
      <c r="O145" s="18">
        <f t="shared" si="410"/>
        <v>0</v>
      </c>
      <c r="P145" s="17">
        <f t="shared" si="411"/>
        <v>0</v>
      </c>
      <c r="Q145" s="18">
        <f t="shared" si="444"/>
        <v>0</v>
      </c>
      <c r="R145" s="18">
        <f t="shared" si="444"/>
        <v>0</v>
      </c>
      <c r="S145" s="18">
        <f t="shared" si="412"/>
        <v>0</v>
      </c>
      <c r="T145" s="17">
        <f t="shared" si="413"/>
        <v>0</v>
      </c>
      <c r="U145" s="17">
        <f t="shared" si="414"/>
        <v>0</v>
      </c>
      <c r="V145" s="17">
        <f t="shared" si="415"/>
        <v>0</v>
      </c>
      <c r="W145" s="18">
        <f t="shared" si="416"/>
        <v>0</v>
      </c>
      <c r="X145" s="17">
        <f t="shared" si="417"/>
        <v>0</v>
      </c>
      <c r="Y145" s="18">
        <f t="shared" si="445"/>
        <v>0</v>
      </c>
      <c r="Z145" s="18">
        <f t="shared" si="445"/>
        <v>0</v>
      </c>
      <c r="AA145" s="18">
        <f t="shared" si="440"/>
        <v>0</v>
      </c>
      <c r="AB145" s="17">
        <f t="shared" si="441"/>
        <v>0</v>
      </c>
      <c r="AC145" s="18">
        <f t="shared" si="446"/>
        <v>0</v>
      </c>
      <c r="AD145" s="18">
        <f t="shared" si="446"/>
        <v>0</v>
      </c>
      <c r="AE145" s="18">
        <f t="shared" si="418"/>
        <v>0</v>
      </c>
      <c r="AF145" s="17">
        <f t="shared" si="419"/>
        <v>0</v>
      </c>
      <c r="AG145" s="18">
        <f t="shared" si="447"/>
        <v>0</v>
      </c>
      <c r="AH145" s="18">
        <f t="shared" si="447"/>
        <v>0</v>
      </c>
      <c r="AI145" s="18">
        <f t="shared" si="420"/>
        <v>0</v>
      </c>
      <c r="AJ145" s="17">
        <f t="shared" si="421"/>
        <v>0</v>
      </c>
      <c r="AK145" s="17">
        <f t="shared" si="422"/>
        <v>0</v>
      </c>
      <c r="AL145" s="17">
        <f t="shared" si="423"/>
        <v>0</v>
      </c>
      <c r="AM145" s="18">
        <f t="shared" si="424"/>
        <v>0</v>
      </c>
      <c r="AN145" s="17">
        <f t="shared" si="425"/>
        <v>0</v>
      </c>
      <c r="AO145" s="18">
        <f t="shared" si="448"/>
        <v>0</v>
      </c>
      <c r="AP145" s="18">
        <f t="shared" si="448"/>
        <v>0</v>
      </c>
      <c r="AQ145" s="18">
        <f t="shared" si="426"/>
        <v>0</v>
      </c>
      <c r="AR145" s="17">
        <f t="shared" si="427"/>
        <v>0</v>
      </c>
      <c r="AS145" s="18">
        <f t="shared" si="449"/>
        <v>0</v>
      </c>
      <c r="AT145" s="18">
        <f t="shared" si="449"/>
        <v>0</v>
      </c>
      <c r="AU145" s="18">
        <f t="shared" si="428"/>
        <v>0</v>
      </c>
      <c r="AV145" s="17">
        <f t="shared" si="429"/>
        <v>0</v>
      </c>
      <c r="AW145" s="18">
        <f t="shared" si="450"/>
        <v>0</v>
      </c>
      <c r="AX145" s="18">
        <f t="shared" si="450"/>
        <v>0</v>
      </c>
      <c r="AY145" s="18">
        <f t="shared" si="430"/>
        <v>0</v>
      </c>
      <c r="AZ145" s="17">
        <f t="shared" si="431"/>
        <v>0</v>
      </c>
      <c r="BA145" s="17">
        <f t="shared" si="394"/>
        <v>0</v>
      </c>
      <c r="BB145" s="17">
        <f t="shared" si="395"/>
        <v>0</v>
      </c>
      <c r="BC145" s="18">
        <f t="shared" si="432"/>
        <v>0</v>
      </c>
      <c r="BD145" s="17">
        <f t="shared" si="433"/>
        <v>0</v>
      </c>
      <c r="BE145" s="18">
        <f t="shared" si="451"/>
        <v>0</v>
      </c>
      <c r="BF145" s="18">
        <f t="shared" si="451"/>
        <v>0</v>
      </c>
      <c r="BG145" s="18">
        <f t="shared" si="434"/>
        <v>0</v>
      </c>
      <c r="BH145" s="17">
        <f t="shared" si="435"/>
        <v>0</v>
      </c>
      <c r="BI145" s="18">
        <f t="shared" si="452"/>
        <v>0</v>
      </c>
      <c r="BJ145" s="18">
        <f t="shared" si="452"/>
        <v>0</v>
      </c>
      <c r="BK145" s="18">
        <f t="shared" si="436"/>
        <v>0</v>
      </c>
      <c r="BL145" s="17">
        <f t="shared" si="437"/>
        <v>0</v>
      </c>
      <c r="BM145" s="18">
        <f t="shared" si="453"/>
        <v>0</v>
      </c>
      <c r="BN145" s="18">
        <f t="shared" si="453"/>
        <v>0</v>
      </c>
      <c r="BO145" s="18">
        <f t="shared" si="438"/>
        <v>0</v>
      </c>
      <c r="BP145" s="17">
        <f t="shared" si="439"/>
        <v>0</v>
      </c>
      <c r="BQ145" s="177"/>
      <c r="BR145" s="177"/>
    </row>
    <row r="146" spans="1:70" ht="23.25" customHeight="1" hidden="1">
      <c r="A146" s="155"/>
      <c r="B146" s="156"/>
      <c r="C146" s="210"/>
      <c r="D146" s="67" t="s">
        <v>24</v>
      </c>
      <c r="E146" s="49">
        <f t="shared" si="390"/>
        <v>0</v>
      </c>
      <c r="F146" s="17">
        <f t="shared" si="391"/>
        <v>0</v>
      </c>
      <c r="G146" s="18">
        <f t="shared" si="392"/>
        <v>0</v>
      </c>
      <c r="H146" s="17">
        <f t="shared" si="393"/>
        <v>0</v>
      </c>
      <c r="I146" s="18">
        <f t="shared" si="442"/>
        <v>0</v>
      </c>
      <c r="J146" s="18">
        <f t="shared" si="442"/>
        <v>0</v>
      </c>
      <c r="K146" s="18">
        <f t="shared" si="408"/>
        <v>0</v>
      </c>
      <c r="L146" s="17">
        <f t="shared" si="409"/>
        <v>0</v>
      </c>
      <c r="M146" s="18">
        <f t="shared" si="443"/>
        <v>0</v>
      </c>
      <c r="N146" s="18">
        <f t="shared" si="443"/>
        <v>0</v>
      </c>
      <c r="O146" s="18">
        <f t="shared" si="410"/>
        <v>0</v>
      </c>
      <c r="P146" s="17">
        <f t="shared" si="411"/>
        <v>0</v>
      </c>
      <c r="Q146" s="18">
        <f t="shared" si="444"/>
        <v>0</v>
      </c>
      <c r="R146" s="18">
        <f t="shared" si="444"/>
        <v>0</v>
      </c>
      <c r="S146" s="18">
        <f t="shared" si="412"/>
        <v>0</v>
      </c>
      <c r="T146" s="17">
        <f t="shared" si="413"/>
        <v>0</v>
      </c>
      <c r="U146" s="17">
        <f t="shared" si="414"/>
        <v>0</v>
      </c>
      <c r="V146" s="17">
        <f t="shared" si="415"/>
        <v>0</v>
      </c>
      <c r="W146" s="18">
        <f t="shared" si="416"/>
        <v>0</v>
      </c>
      <c r="X146" s="17">
        <f t="shared" si="417"/>
        <v>0</v>
      </c>
      <c r="Y146" s="18">
        <f t="shared" si="445"/>
        <v>0</v>
      </c>
      <c r="Z146" s="18">
        <f t="shared" si="445"/>
        <v>0</v>
      </c>
      <c r="AA146" s="18">
        <f t="shared" si="440"/>
        <v>0</v>
      </c>
      <c r="AB146" s="17">
        <f t="shared" si="441"/>
        <v>0</v>
      </c>
      <c r="AC146" s="18">
        <f t="shared" si="446"/>
        <v>0</v>
      </c>
      <c r="AD146" s="18">
        <f t="shared" si="446"/>
        <v>0</v>
      </c>
      <c r="AE146" s="18">
        <f t="shared" si="418"/>
        <v>0</v>
      </c>
      <c r="AF146" s="17">
        <f t="shared" si="419"/>
        <v>0</v>
      </c>
      <c r="AG146" s="18">
        <f t="shared" si="447"/>
        <v>0</v>
      </c>
      <c r="AH146" s="18">
        <f t="shared" si="447"/>
        <v>0</v>
      </c>
      <c r="AI146" s="18">
        <f t="shared" si="420"/>
        <v>0</v>
      </c>
      <c r="AJ146" s="17">
        <f t="shared" si="421"/>
        <v>0</v>
      </c>
      <c r="AK146" s="17">
        <f t="shared" si="422"/>
        <v>0</v>
      </c>
      <c r="AL146" s="17">
        <f t="shared" si="423"/>
        <v>0</v>
      </c>
      <c r="AM146" s="18">
        <f t="shared" si="424"/>
        <v>0</v>
      </c>
      <c r="AN146" s="17">
        <f t="shared" si="425"/>
        <v>0</v>
      </c>
      <c r="AO146" s="18">
        <f t="shared" si="448"/>
        <v>0</v>
      </c>
      <c r="AP146" s="18">
        <f t="shared" si="448"/>
        <v>0</v>
      </c>
      <c r="AQ146" s="18">
        <f t="shared" si="426"/>
        <v>0</v>
      </c>
      <c r="AR146" s="17">
        <f t="shared" si="427"/>
        <v>0</v>
      </c>
      <c r="AS146" s="18">
        <f t="shared" si="449"/>
        <v>0</v>
      </c>
      <c r="AT146" s="18">
        <f t="shared" si="449"/>
        <v>0</v>
      </c>
      <c r="AU146" s="18">
        <f t="shared" si="428"/>
        <v>0</v>
      </c>
      <c r="AV146" s="17">
        <f t="shared" si="429"/>
        <v>0</v>
      </c>
      <c r="AW146" s="18">
        <f t="shared" si="450"/>
        <v>0</v>
      </c>
      <c r="AX146" s="18">
        <f t="shared" si="450"/>
        <v>0</v>
      </c>
      <c r="AY146" s="18">
        <f t="shared" si="430"/>
        <v>0</v>
      </c>
      <c r="AZ146" s="17">
        <f t="shared" si="431"/>
        <v>0</v>
      </c>
      <c r="BA146" s="17">
        <f t="shared" si="394"/>
        <v>0</v>
      </c>
      <c r="BB146" s="17">
        <f t="shared" si="395"/>
        <v>0</v>
      </c>
      <c r="BC146" s="18">
        <f t="shared" si="432"/>
        <v>0</v>
      </c>
      <c r="BD146" s="17">
        <f t="shared" si="433"/>
        <v>0</v>
      </c>
      <c r="BE146" s="18">
        <f t="shared" si="451"/>
        <v>0</v>
      </c>
      <c r="BF146" s="18">
        <f t="shared" si="451"/>
        <v>0</v>
      </c>
      <c r="BG146" s="18">
        <f t="shared" si="434"/>
        <v>0</v>
      </c>
      <c r="BH146" s="17">
        <f t="shared" si="435"/>
        <v>0</v>
      </c>
      <c r="BI146" s="18">
        <f t="shared" si="452"/>
        <v>0</v>
      </c>
      <c r="BJ146" s="18">
        <f t="shared" si="452"/>
        <v>0</v>
      </c>
      <c r="BK146" s="18">
        <f t="shared" si="436"/>
        <v>0</v>
      </c>
      <c r="BL146" s="17">
        <f t="shared" si="437"/>
        <v>0</v>
      </c>
      <c r="BM146" s="18">
        <f t="shared" si="453"/>
        <v>0</v>
      </c>
      <c r="BN146" s="18">
        <f t="shared" si="453"/>
        <v>0</v>
      </c>
      <c r="BO146" s="19">
        <f>BO139</f>
        <v>0</v>
      </c>
      <c r="BP146" s="19">
        <f>BP139</f>
        <v>0</v>
      </c>
      <c r="BQ146" s="211"/>
      <c r="BR146" s="211"/>
    </row>
    <row r="147" spans="1:70" s="53" customFormat="1" ht="25.5" customHeight="1">
      <c r="A147" s="168" t="s">
        <v>104</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8"/>
      <c r="AZ147" s="168"/>
      <c r="BA147" s="168"/>
      <c r="BB147" s="168"/>
      <c r="BC147" s="168"/>
      <c r="BD147" s="168"/>
      <c r="BE147" s="168"/>
      <c r="BF147" s="168"/>
      <c r="BG147" s="168"/>
      <c r="BH147" s="168"/>
      <c r="BI147" s="168"/>
      <c r="BJ147" s="168"/>
      <c r="BK147" s="168"/>
      <c r="BL147" s="168"/>
      <c r="BM147" s="168"/>
      <c r="BN147" s="168"/>
      <c r="BO147" s="168"/>
      <c r="BP147" s="168"/>
      <c r="BQ147" s="168"/>
      <c r="BR147" s="168"/>
    </row>
    <row r="148" spans="1:70" s="53" customFormat="1" ht="25.5" customHeight="1">
      <c r="A148" s="168" t="s">
        <v>167</v>
      </c>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8"/>
      <c r="AZ148" s="168"/>
      <c r="BA148" s="168"/>
      <c r="BB148" s="168"/>
      <c r="BC148" s="168"/>
      <c r="BD148" s="168"/>
      <c r="BE148" s="168"/>
      <c r="BF148" s="168"/>
      <c r="BG148" s="168"/>
      <c r="BH148" s="168"/>
      <c r="BI148" s="168"/>
      <c r="BJ148" s="168"/>
      <c r="BK148" s="168"/>
      <c r="BL148" s="168"/>
      <c r="BM148" s="168"/>
      <c r="BN148" s="168"/>
      <c r="BO148" s="168"/>
      <c r="BP148" s="168"/>
      <c r="BQ148" s="168"/>
      <c r="BR148" s="168"/>
    </row>
    <row r="149" spans="1:70" s="53" customFormat="1" ht="25.5" customHeight="1">
      <c r="A149" s="168" t="s">
        <v>67</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168"/>
      <c r="BE149" s="168"/>
      <c r="BF149" s="168"/>
      <c r="BG149" s="168"/>
      <c r="BH149" s="168"/>
      <c r="BI149" s="168"/>
      <c r="BJ149" s="168"/>
      <c r="BK149" s="168"/>
      <c r="BL149" s="168"/>
      <c r="BM149" s="168"/>
      <c r="BN149" s="168"/>
      <c r="BO149" s="168"/>
      <c r="BP149" s="168"/>
      <c r="BQ149" s="168"/>
      <c r="BR149" s="168"/>
    </row>
    <row r="150" spans="1:70" s="53" customFormat="1" ht="25.5" customHeight="1">
      <c r="A150" s="168" t="s">
        <v>166</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168"/>
      <c r="BC150" s="168"/>
      <c r="BD150" s="168"/>
      <c r="BE150" s="168"/>
      <c r="BF150" s="168"/>
      <c r="BG150" s="168"/>
      <c r="BH150" s="168"/>
      <c r="BI150" s="168"/>
      <c r="BJ150" s="168"/>
      <c r="BK150" s="168"/>
      <c r="BL150" s="168"/>
      <c r="BM150" s="168"/>
      <c r="BN150" s="168"/>
      <c r="BO150" s="168"/>
      <c r="BP150" s="168"/>
      <c r="BQ150" s="168"/>
      <c r="BR150" s="168"/>
    </row>
    <row r="151" spans="1:70" s="53" customFormat="1" ht="36.75" customHeight="1">
      <c r="A151" s="180" t="s">
        <v>21</v>
      </c>
      <c r="B151" s="164" t="s">
        <v>111</v>
      </c>
      <c r="C151" s="157" t="s">
        <v>58</v>
      </c>
      <c r="D151" s="65" t="s">
        <v>22</v>
      </c>
      <c r="E151" s="41">
        <f>BA151+BE151+BI151+BM151</f>
        <v>57833.062000000005</v>
      </c>
      <c r="F151" s="41">
        <f>BB151+BF151+BJ151+BN151</f>
        <v>53503.04957</v>
      </c>
      <c r="G151" s="41">
        <f>IF(E151=0,0,F151*100/E151)</f>
        <v>92.51291168017353</v>
      </c>
      <c r="H151" s="41">
        <f>F151-E151</f>
        <v>-4330.0124300000025</v>
      </c>
      <c r="I151" s="41">
        <f>SUM(I152:I157)</f>
        <v>970.59547</v>
      </c>
      <c r="J151" s="41">
        <f>SUM(J152:J157)</f>
        <v>970.59547</v>
      </c>
      <c r="K151" s="41">
        <f>IF(I151=0,0,J151*100/I151)</f>
        <v>100</v>
      </c>
      <c r="L151" s="41">
        <f>J151-I151</f>
        <v>0</v>
      </c>
      <c r="M151" s="41">
        <f>SUM(M152:M157)</f>
        <v>4175.49068</v>
      </c>
      <c r="N151" s="41">
        <f>SUM(N152:N157)</f>
        <v>4175.49068</v>
      </c>
      <c r="O151" s="41">
        <f>IF(M151=0,0,N151*100/M151)</f>
        <v>100</v>
      </c>
      <c r="P151" s="41">
        <f>N151-M151</f>
        <v>0</v>
      </c>
      <c r="Q151" s="40">
        <f>SUM(Q152:Q157)</f>
        <v>4197</v>
      </c>
      <c r="R151" s="40">
        <f>SUM(R152:R157)</f>
        <v>3722.51408</v>
      </c>
      <c r="S151" s="40">
        <f>IF(Q151=0,0,R151*100/Q151)</f>
        <v>88.69464093400047</v>
      </c>
      <c r="T151" s="40">
        <f>R151-Q151</f>
        <v>-474.4859200000001</v>
      </c>
      <c r="U151" s="40">
        <f>I151+M151+Q151</f>
        <v>9343.08615</v>
      </c>
      <c r="V151" s="40">
        <f>J151+N151+R151</f>
        <v>8868.60023</v>
      </c>
      <c r="W151" s="40">
        <f>IF(U151=0,0,V151*100/U151)</f>
        <v>94.92152900677257</v>
      </c>
      <c r="X151" s="40">
        <f>V151-U151</f>
        <v>-474.48591999999917</v>
      </c>
      <c r="Y151" s="40">
        <f>SUM(Y152:Y157)</f>
        <v>4563</v>
      </c>
      <c r="Z151" s="40">
        <f>SUM(Z152:Z157)</f>
        <v>4057.94521</v>
      </c>
      <c r="AA151" s="40">
        <f>IF(Y151=0,0,Z151*100/Y151)</f>
        <v>88.93151895682665</v>
      </c>
      <c r="AB151" s="40">
        <f>Z151-Y151</f>
        <v>-505.05479000000014</v>
      </c>
      <c r="AC151" s="40">
        <f>SUM(AC152:AC157)</f>
        <v>7317</v>
      </c>
      <c r="AD151" s="40">
        <f>SUM(AD152:AD157)</f>
        <v>5476.22632</v>
      </c>
      <c r="AE151" s="40">
        <f>IF(AC151=0,0,AD151*100/AC151)</f>
        <v>74.84250813174798</v>
      </c>
      <c r="AF151" s="40">
        <f>AD151-AC151</f>
        <v>-1840.7736800000002</v>
      </c>
      <c r="AG151" s="40">
        <f>SUM(AG152:AG157)</f>
        <v>6308</v>
      </c>
      <c r="AH151" s="40">
        <f>SUM(AH152:AH157)</f>
        <v>4673.37946</v>
      </c>
      <c r="AI151" s="40">
        <f>IF(AG151=0,0,AH151*100/AG151)</f>
        <v>74.08654819277109</v>
      </c>
      <c r="AJ151" s="40">
        <f>AH151-AG151</f>
        <v>-1634.62054</v>
      </c>
      <c r="AK151" s="40">
        <f>U151+Y151+AC151+AG151</f>
        <v>27531.08615</v>
      </c>
      <c r="AL151" s="40">
        <f>V151+Z151+AD151+AH151</f>
        <v>23076.15122</v>
      </c>
      <c r="AM151" s="40">
        <f>IF(AK151=0,0,AL151*100/AK151)</f>
        <v>83.8185282421195</v>
      </c>
      <c r="AN151" s="62">
        <f>AL151-AK151</f>
        <v>-4454.934929999999</v>
      </c>
      <c r="AO151" s="40">
        <f>SUM(AO152:AO157)</f>
        <v>4594</v>
      </c>
      <c r="AP151" s="40">
        <f>SUM(AP152:AP157)</f>
        <v>4058.95181</v>
      </c>
      <c r="AQ151" s="40">
        <f>IF(AO151=0,0,AP151*100/AO151)</f>
        <v>88.3533262951676</v>
      </c>
      <c r="AR151" s="40">
        <f>AP151-AO151</f>
        <v>-535.04819</v>
      </c>
      <c r="AS151" s="40">
        <f>SUM(AS152:AS157)</f>
        <v>4394.73</v>
      </c>
      <c r="AT151" s="40">
        <f>SUM(AT152:AT157)</f>
        <v>3405.273</v>
      </c>
      <c r="AU151" s="40">
        <f>IF(AS151=0,0,AT151*100/AS151)</f>
        <v>77.48537452812802</v>
      </c>
      <c r="AV151" s="40">
        <f>AT151-AS151</f>
        <v>-989.4569999999994</v>
      </c>
      <c r="AW151" s="40">
        <f>SUM(AW152:AW157)</f>
        <v>4500</v>
      </c>
      <c r="AX151" s="40">
        <f>SUM(AX152:AX157)</f>
        <v>4321.16004</v>
      </c>
      <c r="AY151" s="40">
        <f>IF(AW151=0,0,AX151*100/AW151)</f>
        <v>96.02577866666665</v>
      </c>
      <c r="AZ151" s="40">
        <f>AX151-AW151</f>
        <v>-178.83996000000025</v>
      </c>
      <c r="BA151" s="40">
        <f aca="true" t="shared" si="454" ref="BA151:BA178">AK151+AO151+AS151+AW151</f>
        <v>41019.81615</v>
      </c>
      <c r="BB151" s="40">
        <f aca="true" t="shared" si="455" ref="BB151:BB178">AL151+AP151+AT151+AX151</f>
        <v>34861.53607</v>
      </c>
      <c r="BC151" s="40">
        <f>IF(BA151=0,0,BB151*100/BA151)</f>
        <v>84.98706074771134</v>
      </c>
      <c r="BD151" s="40">
        <f>BB151-BA151</f>
        <v>-6158.280079999997</v>
      </c>
      <c r="BE151" s="40">
        <f>SUM(BE152:BE157)</f>
        <v>4500</v>
      </c>
      <c r="BF151" s="40">
        <f>SUM(BF152:BF157)</f>
        <v>3881.83323</v>
      </c>
      <c r="BG151" s="40">
        <f>IF(BE151=0,0,BF151*100/BE151)</f>
        <v>86.26296066666667</v>
      </c>
      <c r="BH151" s="40">
        <f>BF151-BE151</f>
        <v>-618.1667699999998</v>
      </c>
      <c r="BI151" s="40">
        <f>SUM(BI152:BI157)</f>
        <v>3134.94585</v>
      </c>
      <c r="BJ151" s="40">
        <f>SUM(BJ152:BJ157)</f>
        <v>4388.50507</v>
      </c>
      <c r="BK151" s="40">
        <f>IF(BI151=0,0,BJ151*100/BI151)</f>
        <v>139.98663071006476</v>
      </c>
      <c r="BL151" s="40">
        <f>BJ151-BI151</f>
        <v>1253.55922</v>
      </c>
      <c r="BM151" s="40">
        <f>SUM(BM152:BM157)</f>
        <v>9178.3</v>
      </c>
      <c r="BN151" s="40">
        <f>SUM(BN152:BN157)</f>
        <v>10371.1752</v>
      </c>
      <c r="BO151" s="40">
        <f>IF(BM151=0,0,BN151*100/BM151)</f>
        <v>112.99669001884882</v>
      </c>
      <c r="BP151" s="40">
        <f>BN151-BM151</f>
        <v>1192.8752000000004</v>
      </c>
      <c r="BQ151" s="172" t="s">
        <v>179</v>
      </c>
      <c r="BR151" s="162"/>
    </row>
    <row r="152" spans="1:70" ht="23.25" customHeight="1" hidden="1">
      <c r="A152" s="181"/>
      <c r="B152" s="165"/>
      <c r="C152" s="158"/>
      <c r="D152" s="65" t="s">
        <v>23</v>
      </c>
      <c r="E152" s="49">
        <f aca="true" t="shared" si="456" ref="E152:E164">BA152+BE152+BI152+BM152</f>
        <v>0</v>
      </c>
      <c r="F152" s="19">
        <f aca="true" t="shared" si="457" ref="F152:F164">BB152+BF152+BJ152+BN152</f>
        <v>0</v>
      </c>
      <c r="G152" s="17">
        <f aca="true" t="shared" si="458" ref="G152:G164">IF(E152=0,0,F152*100/E152)</f>
        <v>0</v>
      </c>
      <c r="H152" s="17">
        <f aca="true" t="shared" si="459" ref="H152:H164">F152-E152</f>
        <v>0</v>
      </c>
      <c r="I152" s="17"/>
      <c r="J152" s="17"/>
      <c r="K152" s="17">
        <f aca="true" t="shared" si="460" ref="K152:K164">IF(I152=0,0,J152*100/I152)</f>
        <v>0</v>
      </c>
      <c r="L152" s="17">
        <f aca="true" t="shared" si="461" ref="L152:L164">J152-I152</f>
        <v>0</v>
      </c>
      <c r="M152" s="17"/>
      <c r="N152" s="17"/>
      <c r="O152" s="17">
        <f aca="true" t="shared" si="462" ref="O152:O164">IF(M152=0,0,N152*100/M152)</f>
        <v>0</v>
      </c>
      <c r="P152" s="17">
        <f aca="true" t="shared" si="463" ref="P152:P164">N152-M152</f>
        <v>0</v>
      </c>
      <c r="Q152" s="17"/>
      <c r="R152" s="17"/>
      <c r="S152" s="17">
        <f aca="true" t="shared" si="464" ref="S152:S164">IF(Q152=0,0,R152*100/Q152)</f>
        <v>0</v>
      </c>
      <c r="T152" s="17">
        <f aca="true" t="shared" si="465" ref="T152:T164">R152-Q152</f>
        <v>0</v>
      </c>
      <c r="U152" s="17">
        <f aca="true" t="shared" si="466" ref="U152:U164">I152+M152+Q152</f>
        <v>0</v>
      </c>
      <c r="V152" s="17">
        <f aca="true" t="shared" si="467" ref="V152:V164">J152+N152+R152</f>
        <v>0</v>
      </c>
      <c r="W152" s="17">
        <f aca="true" t="shared" si="468" ref="W152:W164">IF(U152=0,0,V152*100/U152)</f>
        <v>0</v>
      </c>
      <c r="X152" s="17">
        <f aca="true" t="shared" si="469" ref="X152:X164">V152-U152</f>
        <v>0</v>
      </c>
      <c r="Y152" s="17"/>
      <c r="Z152" s="17"/>
      <c r="AA152" s="17">
        <f aca="true" t="shared" si="470" ref="AA152:AA164">IF(Y152=0,0,Z152*100/Y152)</f>
        <v>0</v>
      </c>
      <c r="AB152" s="17">
        <f aca="true" t="shared" si="471" ref="AB152:AB164">Z152-Y152</f>
        <v>0</v>
      </c>
      <c r="AC152" s="17"/>
      <c r="AD152" s="17"/>
      <c r="AE152" s="17">
        <f aca="true" t="shared" si="472" ref="AE152:AE164">IF(AC152=0,0,AD152*100/AC152)</f>
        <v>0</v>
      </c>
      <c r="AF152" s="17">
        <f aca="true" t="shared" si="473" ref="AF152:AF164">AD152-AC152</f>
        <v>0</v>
      </c>
      <c r="AG152" s="17"/>
      <c r="AH152" s="17"/>
      <c r="AI152" s="17">
        <f aca="true" t="shared" si="474" ref="AI152:AI164">IF(AG152=0,0,AH152*100/AG152)</f>
        <v>0</v>
      </c>
      <c r="AJ152" s="17">
        <f aca="true" t="shared" si="475" ref="AJ152:AJ164">AH152-AG152</f>
        <v>0</v>
      </c>
      <c r="AK152" s="17">
        <f aca="true" t="shared" si="476" ref="AK152:AK164">U152+Y152+AC152+AG152</f>
        <v>0</v>
      </c>
      <c r="AL152" s="17">
        <f aca="true" t="shared" si="477" ref="AL152:AL164">V152+Z152+AD152+AH152</f>
        <v>0</v>
      </c>
      <c r="AM152" s="17">
        <f aca="true" t="shared" si="478" ref="AM152:AM164">IF(AK152=0,0,AL152*100/AK152)</f>
        <v>0</v>
      </c>
      <c r="AN152" s="17">
        <f aca="true" t="shared" si="479" ref="AN152:AN164">AL152-AK152</f>
        <v>0</v>
      </c>
      <c r="AO152" s="17"/>
      <c r="AP152" s="17"/>
      <c r="AQ152" s="17">
        <f aca="true" t="shared" si="480" ref="AQ152:AQ164">IF(AO152=0,0,AP152*100/AO152)</f>
        <v>0</v>
      </c>
      <c r="AR152" s="17">
        <f aca="true" t="shared" si="481" ref="AR152:AR164">AP152-AO152</f>
        <v>0</v>
      </c>
      <c r="AS152" s="17"/>
      <c r="AT152" s="17"/>
      <c r="AU152" s="17">
        <f aca="true" t="shared" si="482" ref="AU152:AU164">IF(AS152=0,0,AT152*100/AS152)</f>
        <v>0</v>
      </c>
      <c r="AV152" s="17">
        <f aca="true" t="shared" si="483" ref="AV152:AV164">AT152-AS152</f>
        <v>0</v>
      </c>
      <c r="AW152" s="17"/>
      <c r="AX152" s="17"/>
      <c r="AY152" s="17">
        <f aca="true" t="shared" si="484" ref="AY152:AY164">IF(AW152=0,0,AX152*100/AW152)</f>
        <v>0</v>
      </c>
      <c r="AZ152" s="17">
        <f aca="true" t="shared" si="485" ref="AZ152:AZ164">AX152-AW152</f>
        <v>0</v>
      </c>
      <c r="BA152" s="17">
        <f t="shared" si="454"/>
        <v>0</v>
      </c>
      <c r="BB152" s="17">
        <f t="shared" si="455"/>
        <v>0</v>
      </c>
      <c r="BC152" s="17">
        <f aca="true" t="shared" si="486" ref="BC152:BC164">IF(BA152=0,0,BB152*100/BA152)</f>
        <v>0</v>
      </c>
      <c r="BD152" s="17">
        <f aca="true" t="shared" si="487" ref="BD152:BD164">BB152-BA152</f>
        <v>0</v>
      </c>
      <c r="BE152" s="17"/>
      <c r="BF152" s="17"/>
      <c r="BG152" s="17">
        <f aca="true" t="shared" si="488" ref="BG152:BG164">IF(BE152=0,0,BF152*100/BE152)</f>
        <v>0</v>
      </c>
      <c r="BH152" s="17">
        <f aca="true" t="shared" si="489" ref="BH152:BH164">BF152-BE152</f>
        <v>0</v>
      </c>
      <c r="BI152" s="17"/>
      <c r="BJ152" s="17"/>
      <c r="BK152" s="17">
        <f aca="true" t="shared" si="490" ref="BK152:BK164">IF(BI152=0,0,BJ152*100/BI152)</f>
        <v>0</v>
      </c>
      <c r="BL152" s="17">
        <f aca="true" t="shared" si="491" ref="BL152:BL164">BJ152-BI152</f>
        <v>0</v>
      </c>
      <c r="BM152" s="17"/>
      <c r="BN152" s="17"/>
      <c r="BO152" s="17">
        <f aca="true" t="shared" si="492" ref="BO152:BO164">IF(BM152=0,0,BN152*100/BM152)</f>
        <v>0</v>
      </c>
      <c r="BP152" s="17">
        <f aca="true" t="shared" si="493" ref="BP152:BP164">BN152-BM152</f>
        <v>0</v>
      </c>
      <c r="BQ152" s="173"/>
      <c r="BR152" s="162"/>
    </row>
    <row r="153" spans="1:70" ht="23.25" customHeight="1">
      <c r="A153" s="181"/>
      <c r="B153" s="165"/>
      <c r="C153" s="158"/>
      <c r="D153" s="63" t="s">
        <v>52</v>
      </c>
      <c r="E153" s="49">
        <f t="shared" si="456"/>
        <v>0</v>
      </c>
      <c r="F153" s="19">
        <f t="shared" si="457"/>
        <v>0</v>
      </c>
      <c r="G153" s="17">
        <f t="shared" si="458"/>
        <v>0</v>
      </c>
      <c r="H153" s="17">
        <f t="shared" si="459"/>
        <v>0</v>
      </c>
      <c r="I153" s="17"/>
      <c r="J153" s="17"/>
      <c r="K153" s="17">
        <f t="shared" si="460"/>
        <v>0</v>
      </c>
      <c r="L153" s="17">
        <f t="shared" si="461"/>
        <v>0</v>
      </c>
      <c r="M153" s="17"/>
      <c r="N153" s="17"/>
      <c r="O153" s="17">
        <f t="shared" si="462"/>
        <v>0</v>
      </c>
      <c r="P153" s="17">
        <f t="shared" si="463"/>
        <v>0</v>
      </c>
      <c r="Q153" s="17"/>
      <c r="R153" s="17"/>
      <c r="S153" s="17">
        <f t="shared" si="464"/>
        <v>0</v>
      </c>
      <c r="T153" s="17">
        <f t="shared" si="465"/>
        <v>0</v>
      </c>
      <c r="U153" s="17">
        <f t="shared" si="466"/>
        <v>0</v>
      </c>
      <c r="V153" s="17">
        <f t="shared" si="467"/>
        <v>0</v>
      </c>
      <c r="W153" s="17">
        <f t="shared" si="468"/>
        <v>0</v>
      </c>
      <c r="X153" s="17">
        <f t="shared" si="469"/>
        <v>0</v>
      </c>
      <c r="Y153" s="17"/>
      <c r="Z153" s="17"/>
      <c r="AA153" s="17">
        <f t="shared" si="470"/>
        <v>0</v>
      </c>
      <c r="AB153" s="17">
        <f t="shared" si="471"/>
        <v>0</v>
      </c>
      <c r="AC153" s="17"/>
      <c r="AD153" s="17"/>
      <c r="AE153" s="17">
        <f t="shared" si="472"/>
        <v>0</v>
      </c>
      <c r="AF153" s="17">
        <f t="shared" si="473"/>
        <v>0</v>
      </c>
      <c r="AG153" s="17"/>
      <c r="AH153" s="17"/>
      <c r="AI153" s="17">
        <f t="shared" si="474"/>
        <v>0</v>
      </c>
      <c r="AJ153" s="17">
        <f t="shared" si="475"/>
        <v>0</v>
      </c>
      <c r="AK153" s="17">
        <f t="shared" si="476"/>
        <v>0</v>
      </c>
      <c r="AL153" s="17">
        <f t="shared" si="477"/>
        <v>0</v>
      </c>
      <c r="AM153" s="17">
        <f t="shared" si="478"/>
        <v>0</v>
      </c>
      <c r="AN153" s="17">
        <f t="shared" si="479"/>
        <v>0</v>
      </c>
      <c r="AO153" s="17"/>
      <c r="AP153" s="17"/>
      <c r="AQ153" s="17">
        <f t="shared" si="480"/>
        <v>0</v>
      </c>
      <c r="AR153" s="17">
        <f t="shared" si="481"/>
        <v>0</v>
      </c>
      <c r="AS153" s="17"/>
      <c r="AT153" s="17"/>
      <c r="AU153" s="17">
        <f t="shared" si="482"/>
        <v>0</v>
      </c>
      <c r="AV153" s="17">
        <f t="shared" si="483"/>
        <v>0</v>
      </c>
      <c r="AW153" s="17"/>
      <c r="AX153" s="17"/>
      <c r="AY153" s="17">
        <f t="shared" si="484"/>
        <v>0</v>
      </c>
      <c r="AZ153" s="17">
        <f t="shared" si="485"/>
        <v>0</v>
      </c>
      <c r="BA153" s="17">
        <f t="shared" si="454"/>
        <v>0</v>
      </c>
      <c r="BB153" s="17">
        <f t="shared" si="455"/>
        <v>0</v>
      </c>
      <c r="BC153" s="17">
        <f t="shared" si="486"/>
        <v>0</v>
      </c>
      <c r="BD153" s="17">
        <f t="shared" si="487"/>
        <v>0</v>
      </c>
      <c r="BE153" s="17"/>
      <c r="BF153" s="17"/>
      <c r="BG153" s="17">
        <f t="shared" si="488"/>
        <v>0</v>
      </c>
      <c r="BH153" s="17">
        <f t="shared" si="489"/>
        <v>0</v>
      </c>
      <c r="BI153" s="17"/>
      <c r="BJ153" s="17"/>
      <c r="BK153" s="17">
        <f t="shared" si="490"/>
        <v>0</v>
      </c>
      <c r="BL153" s="17">
        <f t="shared" si="491"/>
        <v>0</v>
      </c>
      <c r="BM153" s="17"/>
      <c r="BN153" s="17"/>
      <c r="BO153" s="17">
        <f t="shared" si="492"/>
        <v>0</v>
      </c>
      <c r="BP153" s="17">
        <f t="shared" si="493"/>
        <v>0</v>
      </c>
      <c r="BQ153" s="173"/>
      <c r="BR153" s="162"/>
    </row>
    <row r="154" spans="1:70" ht="48.75" customHeight="1">
      <c r="A154" s="181"/>
      <c r="B154" s="165"/>
      <c r="C154" s="158"/>
      <c r="D154" s="63" t="s">
        <v>28</v>
      </c>
      <c r="E154" s="18">
        <f t="shared" si="456"/>
        <v>57833.062000000005</v>
      </c>
      <c r="F154" s="18">
        <f t="shared" si="457"/>
        <v>53503.04957</v>
      </c>
      <c r="G154" s="18">
        <f t="shared" si="458"/>
        <v>92.51291168017353</v>
      </c>
      <c r="H154" s="18">
        <f t="shared" si="459"/>
        <v>-4330.0124300000025</v>
      </c>
      <c r="I154" s="18">
        <v>970.59547</v>
      </c>
      <c r="J154" s="18">
        <v>970.59547</v>
      </c>
      <c r="K154" s="18">
        <f t="shared" si="460"/>
        <v>100</v>
      </c>
      <c r="L154" s="18">
        <f t="shared" si="461"/>
        <v>0</v>
      </c>
      <c r="M154" s="18">
        <v>4175.49068</v>
      </c>
      <c r="N154" s="18">
        <v>4175.49068</v>
      </c>
      <c r="O154" s="18">
        <f t="shared" si="462"/>
        <v>100</v>
      </c>
      <c r="P154" s="18">
        <f t="shared" si="463"/>
        <v>0</v>
      </c>
      <c r="Q154" s="18">
        <v>4197</v>
      </c>
      <c r="R154" s="18">
        <v>3722.51408</v>
      </c>
      <c r="S154" s="18">
        <f t="shared" si="464"/>
        <v>88.69464093400047</v>
      </c>
      <c r="T154" s="18">
        <f t="shared" si="465"/>
        <v>-474.4859200000001</v>
      </c>
      <c r="U154" s="18">
        <f t="shared" si="466"/>
        <v>9343.08615</v>
      </c>
      <c r="V154" s="18">
        <f t="shared" si="467"/>
        <v>8868.60023</v>
      </c>
      <c r="W154" s="18">
        <f t="shared" si="468"/>
        <v>94.92152900677257</v>
      </c>
      <c r="X154" s="60">
        <f t="shared" si="469"/>
        <v>-474.48591999999917</v>
      </c>
      <c r="Y154" s="18">
        <v>4563</v>
      </c>
      <c r="Z154" s="18">
        <v>4057.94521</v>
      </c>
      <c r="AA154" s="18">
        <f t="shared" si="470"/>
        <v>88.93151895682665</v>
      </c>
      <c r="AB154" s="18">
        <f t="shared" si="471"/>
        <v>-505.05479000000014</v>
      </c>
      <c r="AC154" s="18">
        <v>7317</v>
      </c>
      <c r="AD154" s="18">
        <v>5476.22632</v>
      </c>
      <c r="AE154" s="18">
        <f t="shared" si="472"/>
        <v>74.84250813174798</v>
      </c>
      <c r="AF154" s="48">
        <f t="shared" si="473"/>
        <v>-1840.7736800000002</v>
      </c>
      <c r="AG154" s="18">
        <v>6308</v>
      </c>
      <c r="AH154" s="18">
        <v>4673.37946</v>
      </c>
      <c r="AI154" s="18">
        <f t="shared" si="474"/>
        <v>74.08654819277109</v>
      </c>
      <c r="AJ154" s="18">
        <f t="shared" si="475"/>
        <v>-1634.62054</v>
      </c>
      <c r="AK154" s="48">
        <f t="shared" si="476"/>
        <v>27531.08615</v>
      </c>
      <c r="AL154" s="18">
        <f t="shared" si="477"/>
        <v>23076.15122</v>
      </c>
      <c r="AM154" s="18">
        <f t="shared" si="478"/>
        <v>83.8185282421195</v>
      </c>
      <c r="AN154" s="18">
        <f t="shared" si="479"/>
        <v>-4454.934929999999</v>
      </c>
      <c r="AO154" s="48">
        <v>4594</v>
      </c>
      <c r="AP154" s="18">
        <v>4058.95181</v>
      </c>
      <c r="AQ154" s="18">
        <f t="shared" si="480"/>
        <v>88.3533262951676</v>
      </c>
      <c r="AR154" s="18">
        <f t="shared" si="481"/>
        <v>-535.04819</v>
      </c>
      <c r="AS154" s="48">
        <v>4394.73</v>
      </c>
      <c r="AT154" s="18">
        <v>3405.273</v>
      </c>
      <c r="AU154" s="18">
        <f t="shared" si="482"/>
        <v>77.48537452812802</v>
      </c>
      <c r="AV154" s="18">
        <f t="shared" si="483"/>
        <v>-989.4569999999994</v>
      </c>
      <c r="AW154" s="18">
        <v>4500</v>
      </c>
      <c r="AX154" s="18">
        <v>4321.16004</v>
      </c>
      <c r="AY154" s="18">
        <f t="shared" si="484"/>
        <v>96.02577866666665</v>
      </c>
      <c r="AZ154" s="18">
        <f t="shared" si="485"/>
        <v>-178.83996000000025</v>
      </c>
      <c r="BA154" s="18">
        <f t="shared" si="454"/>
        <v>41019.81615</v>
      </c>
      <c r="BB154" s="18">
        <f t="shared" si="455"/>
        <v>34861.53607</v>
      </c>
      <c r="BC154" s="18">
        <f t="shared" si="486"/>
        <v>84.98706074771134</v>
      </c>
      <c r="BD154" s="18">
        <f t="shared" si="487"/>
        <v>-6158.280079999997</v>
      </c>
      <c r="BE154" s="18">
        <v>4500</v>
      </c>
      <c r="BF154" s="18">
        <v>3881.83323</v>
      </c>
      <c r="BG154" s="18">
        <f t="shared" si="488"/>
        <v>86.26296066666667</v>
      </c>
      <c r="BH154" s="18">
        <f t="shared" si="489"/>
        <v>-618.1667699999998</v>
      </c>
      <c r="BI154" s="18">
        <v>3134.94585</v>
      </c>
      <c r="BJ154" s="18">
        <v>4388.50507</v>
      </c>
      <c r="BK154" s="18">
        <f t="shared" si="490"/>
        <v>139.98663071006476</v>
      </c>
      <c r="BL154" s="18">
        <f t="shared" si="491"/>
        <v>1253.55922</v>
      </c>
      <c r="BM154" s="18">
        <v>9178.3</v>
      </c>
      <c r="BN154" s="18">
        <v>10371.1752</v>
      </c>
      <c r="BO154" s="18">
        <f t="shared" si="492"/>
        <v>112.99669001884882</v>
      </c>
      <c r="BP154" s="18">
        <f t="shared" si="493"/>
        <v>1192.8752000000004</v>
      </c>
      <c r="BQ154" s="173"/>
      <c r="BR154" s="162"/>
    </row>
    <row r="155" spans="1:70" ht="46.5" customHeight="1" hidden="1">
      <c r="A155" s="181"/>
      <c r="B155" s="165"/>
      <c r="C155" s="158"/>
      <c r="D155" s="65" t="s">
        <v>114</v>
      </c>
      <c r="E155" s="17">
        <f t="shared" si="456"/>
        <v>0</v>
      </c>
      <c r="F155" s="17">
        <f t="shared" si="457"/>
        <v>0</v>
      </c>
      <c r="G155" s="17">
        <f t="shared" si="458"/>
        <v>0</v>
      </c>
      <c r="H155" s="17">
        <f t="shared" si="459"/>
        <v>0</v>
      </c>
      <c r="I155" s="17"/>
      <c r="J155" s="17"/>
      <c r="K155" s="17">
        <f t="shared" si="460"/>
        <v>0</v>
      </c>
      <c r="L155" s="17">
        <f t="shared" si="461"/>
        <v>0</v>
      </c>
      <c r="M155" s="17"/>
      <c r="N155" s="17"/>
      <c r="O155" s="17">
        <f t="shared" si="462"/>
        <v>0</v>
      </c>
      <c r="P155" s="17">
        <f t="shared" si="463"/>
        <v>0</v>
      </c>
      <c r="Q155" s="17"/>
      <c r="R155" s="17"/>
      <c r="S155" s="17">
        <f t="shared" si="464"/>
        <v>0</v>
      </c>
      <c r="T155" s="17">
        <f t="shared" si="465"/>
        <v>0</v>
      </c>
      <c r="U155" s="17">
        <f t="shared" si="466"/>
        <v>0</v>
      </c>
      <c r="V155" s="17">
        <f t="shared" si="467"/>
        <v>0</v>
      </c>
      <c r="W155" s="17">
        <f t="shared" si="468"/>
        <v>0</v>
      </c>
      <c r="X155" s="17">
        <f t="shared" si="469"/>
        <v>0</v>
      </c>
      <c r="Y155" s="17"/>
      <c r="Z155" s="17"/>
      <c r="AA155" s="17">
        <f t="shared" si="470"/>
        <v>0</v>
      </c>
      <c r="AB155" s="17">
        <f t="shared" si="471"/>
        <v>0</v>
      </c>
      <c r="AC155" s="17"/>
      <c r="AD155" s="17"/>
      <c r="AE155" s="17">
        <f t="shared" si="472"/>
        <v>0</v>
      </c>
      <c r="AF155" s="17">
        <f t="shared" si="473"/>
        <v>0</v>
      </c>
      <c r="AG155" s="17"/>
      <c r="AH155" s="17"/>
      <c r="AI155" s="17">
        <f t="shared" si="474"/>
        <v>0</v>
      </c>
      <c r="AJ155" s="17">
        <f t="shared" si="475"/>
        <v>0</v>
      </c>
      <c r="AK155" s="17">
        <f t="shared" si="476"/>
        <v>0</v>
      </c>
      <c r="AL155" s="17">
        <f t="shared" si="477"/>
        <v>0</v>
      </c>
      <c r="AM155" s="17">
        <f t="shared" si="478"/>
        <v>0</v>
      </c>
      <c r="AN155" s="17">
        <f t="shared" si="479"/>
        <v>0</v>
      </c>
      <c r="AO155" s="17"/>
      <c r="AP155" s="17"/>
      <c r="AQ155" s="17">
        <f t="shared" si="480"/>
        <v>0</v>
      </c>
      <c r="AR155" s="17">
        <f t="shared" si="481"/>
        <v>0</v>
      </c>
      <c r="AS155" s="17"/>
      <c r="AT155" s="17"/>
      <c r="AU155" s="17">
        <f t="shared" si="482"/>
        <v>0</v>
      </c>
      <c r="AV155" s="17">
        <f t="shared" si="483"/>
        <v>0</v>
      </c>
      <c r="AW155" s="17"/>
      <c r="AX155" s="17"/>
      <c r="AY155" s="17">
        <f t="shared" si="484"/>
        <v>0</v>
      </c>
      <c r="AZ155" s="17">
        <f t="shared" si="485"/>
        <v>0</v>
      </c>
      <c r="BA155" s="17">
        <f t="shared" si="454"/>
        <v>0</v>
      </c>
      <c r="BB155" s="17">
        <f t="shared" si="455"/>
        <v>0</v>
      </c>
      <c r="BC155" s="17">
        <f t="shared" si="486"/>
        <v>0</v>
      </c>
      <c r="BD155" s="17">
        <f t="shared" si="487"/>
        <v>0</v>
      </c>
      <c r="BE155" s="17"/>
      <c r="BF155" s="17"/>
      <c r="BG155" s="17">
        <f t="shared" si="488"/>
        <v>0</v>
      </c>
      <c r="BH155" s="17">
        <f t="shared" si="489"/>
        <v>0</v>
      </c>
      <c r="BI155" s="17"/>
      <c r="BJ155" s="17"/>
      <c r="BK155" s="17">
        <f t="shared" si="490"/>
        <v>0</v>
      </c>
      <c r="BL155" s="17">
        <f t="shared" si="491"/>
        <v>0</v>
      </c>
      <c r="BM155" s="17"/>
      <c r="BN155" s="17"/>
      <c r="BO155" s="17">
        <f t="shared" si="492"/>
        <v>0</v>
      </c>
      <c r="BP155" s="17">
        <f t="shared" si="493"/>
        <v>0</v>
      </c>
      <c r="BQ155" s="173"/>
      <c r="BR155" s="162"/>
    </row>
    <row r="156" spans="1:70" ht="23.25" customHeight="1" hidden="1">
      <c r="A156" s="181"/>
      <c r="B156" s="165"/>
      <c r="C156" s="158"/>
      <c r="D156" s="66" t="s">
        <v>29</v>
      </c>
      <c r="E156" s="17">
        <f t="shared" si="456"/>
        <v>0</v>
      </c>
      <c r="F156" s="19">
        <f t="shared" si="457"/>
        <v>0</v>
      </c>
      <c r="G156" s="17">
        <f t="shared" si="458"/>
        <v>0</v>
      </c>
      <c r="H156" s="17">
        <f t="shared" si="459"/>
        <v>0</v>
      </c>
      <c r="I156" s="17"/>
      <c r="J156" s="17"/>
      <c r="K156" s="17">
        <f t="shared" si="460"/>
        <v>0</v>
      </c>
      <c r="L156" s="17">
        <f t="shared" si="461"/>
        <v>0</v>
      </c>
      <c r="M156" s="17"/>
      <c r="N156" s="17"/>
      <c r="O156" s="17">
        <f t="shared" si="462"/>
        <v>0</v>
      </c>
      <c r="P156" s="17">
        <f t="shared" si="463"/>
        <v>0</v>
      </c>
      <c r="Q156" s="17"/>
      <c r="R156" s="17"/>
      <c r="S156" s="17">
        <f t="shared" si="464"/>
        <v>0</v>
      </c>
      <c r="T156" s="17">
        <f t="shared" si="465"/>
        <v>0</v>
      </c>
      <c r="U156" s="17">
        <f t="shared" si="466"/>
        <v>0</v>
      </c>
      <c r="V156" s="17">
        <f t="shared" si="467"/>
        <v>0</v>
      </c>
      <c r="W156" s="17">
        <f t="shared" si="468"/>
        <v>0</v>
      </c>
      <c r="X156" s="17">
        <f t="shared" si="469"/>
        <v>0</v>
      </c>
      <c r="Y156" s="17"/>
      <c r="Z156" s="17"/>
      <c r="AA156" s="17">
        <f t="shared" si="470"/>
        <v>0</v>
      </c>
      <c r="AB156" s="17">
        <f t="shared" si="471"/>
        <v>0</v>
      </c>
      <c r="AC156" s="17"/>
      <c r="AD156" s="17"/>
      <c r="AE156" s="17">
        <f t="shared" si="472"/>
        <v>0</v>
      </c>
      <c r="AF156" s="17">
        <f t="shared" si="473"/>
        <v>0</v>
      </c>
      <c r="AG156" s="17"/>
      <c r="AH156" s="17"/>
      <c r="AI156" s="17">
        <f t="shared" si="474"/>
        <v>0</v>
      </c>
      <c r="AJ156" s="17">
        <f t="shared" si="475"/>
        <v>0</v>
      </c>
      <c r="AK156" s="17">
        <f t="shared" si="476"/>
        <v>0</v>
      </c>
      <c r="AL156" s="17">
        <f t="shared" si="477"/>
        <v>0</v>
      </c>
      <c r="AM156" s="17">
        <f t="shared" si="478"/>
        <v>0</v>
      </c>
      <c r="AN156" s="17">
        <f t="shared" si="479"/>
        <v>0</v>
      </c>
      <c r="AO156" s="17"/>
      <c r="AP156" s="17"/>
      <c r="AQ156" s="17">
        <f t="shared" si="480"/>
        <v>0</v>
      </c>
      <c r="AR156" s="17">
        <f t="shared" si="481"/>
        <v>0</v>
      </c>
      <c r="AS156" s="17"/>
      <c r="AT156" s="17"/>
      <c r="AU156" s="17">
        <f t="shared" si="482"/>
        <v>0</v>
      </c>
      <c r="AV156" s="17">
        <f t="shared" si="483"/>
        <v>0</v>
      </c>
      <c r="AW156" s="17"/>
      <c r="AX156" s="17"/>
      <c r="AY156" s="17">
        <f t="shared" si="484"/>
        <v>0</v>
      </c>
      <c r="AZ156" s="17">
        <f t="shared" si="485"/>
        <v>0</v>
      </c>
      <c r="BA156" s="17">
        <f t="shared" si="454"/>
        <v>0</v>
      </c>
      <c r="BB156" s="49">
        <f t="shared" si="455"/>
        <v>0</v>
      </c>
      <c r="BC156" s="17">
        <f t="shared" si="486"/>
        <v>0</v>
      </c>
      <c r="BD156" s="17">
        <f t="shared" si="487"/>
        <v>0</v>
      </c>
      <c r="BE156" s="17"/>
      <c r="BF156" s="17"/>
      <c r="BG156" s="17">
        <f t="shared" si="488"/>
        <v>0</v>
      </c>
      <c r="BH156" s="17">
        <f t="shared" si="489"/>
        <v>0</v>
      </c>
      <c r="BI156" s="17"/>
      <c r="BJ156" s="17"/>
      <c r="BK156" s="17">
        <f t="shared" si="490"/>
        <v>0</v>
      </c>
      <c r="BL156" s="17">
        <f t="shared" si="491"/>
        <v>0</v>
      </c>
      <c r="BM156" s="17"/>
      <c r="BN156" s="17"/>
      <c r="BO156" s="17">
        <f t="shared" si="492"/>
        <v>0</v>
      </c>
      <c r="BP156" s="17">
        <f t="shared" si="493"/>
        <v>0</v>
      </c>
      <c r="BQ156" s="173"/>
      <c r="BR156" s="162"/>
    </row>
    <row r="157" spans="1:70" ht="23.25" customHeight="1" hidden="1">
      <c r="A157" s="182"/>
      <c r="B157" s="213"/>
      <c r="C157" s="159"/>
      <c r="D157" s="67" t="s">
        <v>24</v>
      </c>
      <c r="E157" s="17">
        <f t="shared" si="456"/>
        <v>0</v>
      </c>
      <c r="F157" s="19">
        <f t="shared" si="457"/>
        <v>0</v>
      </c>
      <c r="G157" s="17">
        <f t="shared" si="458"/>
        <v>0</v>
      </c>
      <c r="H157" s="17">
        <f t="shared" si="459"/>
        <v>0</v>
      </c>
      <c r="I157" s="17"/>
      <c r="J157" s="17"/>
      <c r="K157" s="17">
        <f t="shared" si="460"/>
        <v>0</v>
      </c>
      <c r="L157" s="17">
        <f t="shared" si="461"/>
        <v>0</v>
      </c>
      <c r="M157" s="17"/>
      <c r="N157" s="17"/>
      <c r="O157" s="17">
        <f t="shared" si="462"/>
        <v>0</v>
      </c>
      <c r="P157" s="17">
        <f t="shared" si="463"/>
        <v>0</v>
      </c>
      <c r="Q157" s="17"/>
      <c r="R157" s="17"/>
      <c r="S157" s="17">
        <f t="shared" si="464"/>
        <v>0</v>
      </c>
      <c r="T157" s="17">
        <f t="shared" si="465"/>
        <v>0</v>
      </c>
      <c r="U157" s="17">
        <f t="shared" si="466"/>
        <v>0</v>
      </c>
      <c r="V157" s="17">
        <f t="shared" si="467"/>
        <v>0</v>
      </c>
      <c r="W157" s="17">
        <f t="shared" si="468"/>
        <v>0</v>
      </c>
      <c r="X157" s="17">
        <f t="shared" si="469"/>
        <v>0</v>
      </c>
      <c r="Y157" s="17"/>
      <c r="Z157" s="17"/>
      <c r="AA157" s="17">
        <f t="shared" si="470"/>
        <v>0</v>
      </c>
      <c r="AB157" s="17">
        <f t="shared" si="471"/>
        <v>0</v>
      </c>
      <c r="AC157" s="17"/>
      <c r="AD157" s="17"/>
      <c r="AE157" s="17">
        <f t="shared" si="472"/>
        <v>0</v>
      </c>
      <c r="AF157" s="17">
        <f t="shared" si="473"/>
        <v>0</v>
      </c>
      <c r="AG157" s="17"/>
      <c r="AH157" s="17"/>
      <c r="AI157" s="17">
        <f t="shared" si="474"/>
        <v>0</v>
      </c>
      <c r="AJ157" s="17">
        <f t="shared" si="475"/>
        <v>0</v>
      </c>
      <c r="AK157" s="17">
        <f t="shared" si="476"/>
        <v>0</v>
      </c>
      <c r="AL157" s="17">
        <f t="shared" si="477"/>
        <v>0</v>
      </c>
      <c r="AM157" s="17">
        <f t="shared" si="478"/>
        <v>0</v>
      </c>
      <c r="AN157" s="17">
        <f t="shared" si="479"/>
        <v>0</v>
      </c>
      <c r="AO157" s="17"/>
      <c r="AP157" s="17"/>
      <c r="AQ157" s="17">
        <f t="shared" si="480"/>
        <v>0</v>
      </c>
      <c r="AR157" s="17">
        <f t="shared" si="481"/>
        <v>0</v>
      </c>
      <c r="AS157" s="17"/>
      <c r="AT157" s="17"/>
      <c r="AU157" s="17">
        <f t="shared" si="482"/>
        <v>0</v>
      </c>
      <c r="AV157" s="17">
        <f t="shared" si="483"/>
        <v>0</v>
      </c>
      <c r="AW157" s="17"/>
      <c r="AX157" s="17"/>
      <c r="AY157" s="17">
        <f t="shared" si="484"/>
        <v>0</v>
      </c>
      <c r="AZ157" s="17">
        <f t="shared" si="485"/>
        <v>0</v>
      </c>
      <c r="BA157" s="17">
        <f t="shared" si="454"/>
        <v>0</v>
      </c>
      <c r="BB157" s="49">
        <f t="shared" si="455"/>
        <v>0</v>
      </c>
      <c r="BC157" s="17">
        <f t="shared" si="486"/>
        <v>0</v>
      </c>
      <c r="BD157" s="17">
        <f t="shared" si="487"/>
        <v>0</v>
      </c>
      <c r="BE157" s="17"/>
      <c r="BF157" s="17"/>
      <c r="BG157" s="17">
        <f t="shared" si="488"/>
        <v>0</v>
      </c>
      <c r="BH157" s="17">
        <f t="shared" si="489"/>
        <v>0</v>
      </c>
      <c r="BI157" s="17"/>
      <c r="BJ157" s="17"/>
      <c r="BK157" s="17">
        <f t="shared" si="490"/>
        <v>0</v>
      </c>
      <c r="BL157" s="17">
        <f t="shared" si="491"/>
        <v>0</v>
      </c>
      <c r="BM157" s="17"/>
      <c r="BN157" s="17"/>
      <c r="BO157" s="17">
        <f t="shared" si="492"/>
        <v>0</v>
      </c>
      <c r="BP157" s="17">
        <f t="shared" si="493"/>
        <v>0</v>
      </c>
      <c r="BQ157" s="174"/>
      <c r="BR157" s="162"/>
    </row>
    <row r="158" spans="1:81" s="53" customFormat="1" ht="54.75" customHeight="1">
      <c r="A158" s="157" t="s">
        <v>25</v>
      </c>
      <c r="B158" s="164" t="s">
        <v>105</v>
      </c>
      <c r="C158" s="157" t="s">
        <v>58</v>
      </c>
      <c r="D158" s="65" t="s">
        <v>22</v>
      </c>
      <c r="E158" s="41">
        <f t="shared" si="456"/>
        <v>21646.88523</v>
      </c>
      <c r="F158" s="41">
        <f t="shared" si="457"/>
        <v>21646.88523</v>
      </c>
      <c r="G158" s="41">
        <f t="shared" si="458"/>
        <v>100</v>
      </c>
      <c r="H158" s="41">
        <f t="shared" si="459"/>
        <v>0</v>
      </c>
      <c r="I158" s="41">
        <f>SUM(I159:I164)</f>
        <v>0</v>
      </c>
      <c r="J158" s="41">
        <f>SUM(J159:J164)</f>
        <v>0</v>
      </c>
      <c r="K158" s="41">
        <f t="shared" si="460"/>
        <v>0</v>
      </c>
      <c r="L158" s="41">
        <f t="shared" si="461"/>
        <v>0</v>
      </c>
      <c r="M158" s="41">
        <f>SUM(M159:M164)</f>
        <v>0</v>
      </c>
      <c r="N158" s="41">
        <f>SUM(N159:N164)</f>
        <v>0</v>
      </c>
      <c r="O158" s="41">
        <f t="shared" si="462"/>
        <v>0</v>
      </c>
      <c r="P158" s="41">
        <f t="shared" si="463"/>
        <v>0</v>
      </c>
      <c r="Q158" s="41">
        <f>SUM(Q159:Q164)</f>
        <v>0</v>
      </c>
      <c r="R158" s="41">
        <f>SUM(R159:R164)</f>
        <v>0</v>
      </c>
      <c r="S158" s="41">
        <f t="shared" si="464"/>
        <v>0</v>
      </c>
      <c r="T158" s="41">
        <f t="shared" si="465"/>
        <v>0</v>
      </c>
      <c r="U158" s="41">
        <f t="shared" si="466"/>
        <v>0</v>
      </c>
      <c r="V158" s="41">
        <f t="shared" si="467"/>
        <v>0</v>
      </c>
      <c r="W158" s="41">
        <f t="shared" si="468"/>
        <v>0</v>
      </c>
      <c r="X158" s="61">
        <f t="shared" si="469"/>
        <v>0</v>
      </c>
      <c r="Y158" s="41">
        <f>SUM(Y159:Y164)</f>
        <v>0</v>
      </c>
      <c r="Z158" s="41">
        <f>SUM(Z159:Z164)</f>
        <v>0</v>
      </c>
      <c r="AA158" s="41">
        <f t="shared" si="470"/>
        <v>0</v>
      </c>
      <c r="AB158" s="41">
        <f t="shared" si="471"/>
        <v>0</v>
      </c>
      <c r="AC158" s="41">
        <f>SUM(AC159:AC164)</f>
        <v>0</v>
      </c>
      <c r="AD158" s="41">
        <f>SUM(AD159:AD164)</f>
        <v>0</v>
      </c>
      <c r="AE158" s="41">
        <f t="shared" si="472"/>
        <v>0</v>
      </c>
      <c r="AF158" s="41">
        <f t="shared" si="473"/>
        <v>0</v>
      </c>
      <c r="AG158" s="41">
        <f>SUM(AG159:AG164)</f>
        <v>2500</v>
      </c>
      <c r="AH158" s="41">
        <f>SUM(AH159:AH164)</f>
        <v>1364.6555</v>
      </c>
      <c r="AI158" s="41">
        <f t="shared" si="474"/>
        <v>54.586220000000004</v>
      </c>
      <c r="AJ158" s="41">
        <f t="shared" si="475"/>
        <v>-1135.3445</v>
      </c>
      <c r="AK158" s="41">
        <f t="shared" si="476"/>
        <v>2500</v>
      </c>
      <c r="AL158" s="41">
        <f t="shared" si="477"/>
        <v>1364.6555</v>
      </c>
      <c r="AM158" s="41">
        <f t="shared" si="478"/>
        <v>54.586220000000004</v>
      </c>
      <c r="AN158" s="41">
        <f t="shared" si="479"/>
        <v>-1135.3445</v>
      </c>
      <c r="AO158" s="41">
        <f>SUM(AO159:AO164)</f>
        <v>4000</v>
      </c>
      <c r="AP158" s="41">
        <f>SUM(AP159:AP164)</f>
        <v>3290.61401</v>
      </c>
      <c r="AQ158" s="41">
        <f t="shared" si="480"/>
        <v>82.26535024999998</v>
      </c>
      <c r="AR158" s="41">
        <f t="shared" si="481"/>
        <v>-709.3859900000002</v>
      </c>
      <c r="AS158" s="41">
        <f>SUM(AS159:AS164)</f>
        <v>4000</v>
      </c>
      <c r="AT158" s="41">
        <f>SUM(AT159:AT164)</f>
        <v>6489.7163</v>
      </c>
      <c r="AU158" s="41">
        <f t="shared" si="482"/>
        <v>162.2429075</v>
      </c>
      <c r="AV158" s="41">
        <f t="shared" si="483"/>
        <v>2489.7163</v>
      </c>
      <c r="AW158" s="41">
        <f>SUM(AW159:AW164)</f>
        <v>4000</v>
      </c>
      <c r="AX158" s="41">
        <f>SUM(AX159:AX164)</f>
        <v>985.9533</v>
      </c>
      <c r="AY158" s="41">
        <f t="shared" si="484"/>
        <v>24.6488325</v>
      </c>
      <c r="AZ158" s="41">
        <f t="shared" si="485"/>
        <v>-3014.0467</v>
      </c>
      <c r="BA158" s="41">
        <f t="shared" si="454"/>
        <v>14500</v>
      </c>
      <c r="BB158" s="46">
        <f t="shared" si="455"/>
        <v>12130.93911</v>
      </c>
      <c r="BC158" s="41">
        <f t="shared" si="486"/>
        <v>83.66164903448275</v>
      </c>
      <c r="BD158" s="41">
        <f t="shared" si="487"/>
        <v>-2369.0608900000007</v>
      </c>
      <c r="BE158" s="41">
        <f>SUM(BE159:BE164)</f>
        <v>4000</v>
      </c>
      <c r="BF158" s="41">
        <f>SUM(BF159:BF164)</f>
        <v>4692.66055</v>
      </c>
      <c r="BG158" s="41">
        <f t="shared" si="488"/>
        <v>117.31651374999998</v>
      </c>
      <c r="BH158" s="41">
        <f t="shared" si="489"/>
        <v>692.6605499999996</v>
      </c>
      <c r="BI158" s="41">
        <f>SUM(BI159:BI164)</f>
        <v>3146.88523</v>
      </c>
      <c r="BJ158" s="41">
        <f>SUM(BJ159:BJ164)</f>
        <v>4823.28557</v>
      </c>
      <c r="BK158" s="41">
        <f t="shared" si="490"/>
        <v>153.271734349206</v>
      </c>
      <c r="BL158" s="41">
        <f t="shared" si="491"/>
        <v>1676.4003400000001</v>
      </c>
      <c r="BM158" s="41">
        <f>SUM(BM159:BM164)</f>
        <v>0</v>
      </c>
      <c r="BN158" s="41">
        <f>SUM(BN159:BN164)</f>
        <v>0</v>
      </c>
      <c r="BO158" s="41">
        <f t="shared" si="492"/>
        <v>0</v>
      </c>
      <c r="BP158" s="41">
        <f t="shared" si="493"/>
        <v>0</v>
      </c>
      <c r="BQ158" s="172" t="s">
        <v>180</v>
      </c>
      <c r="BR158" s="162"/>
      <c r="BT158" s="113">
        <v>2718600</v>
      </c>
      <c r="BU158" s="113">
        <v>9229670</v>
      </c>
      <c r="BV158" s="113">
        <v>5088869.2</v>
      </c>
      <c r="BW158" s="113">
        <v>3201353.4</v>
      </c>
      <c r="BX158" s="113">
        <v>417012</v>
      </c>
      <c r="BY158" s="113">
        <v>1323500</v>
      </c>
      <c r="BZ158" s="112"/>
      <c r="CA158" s="112"/>
      <c r="CB158" s="112"/>
      <c r="CC158" s="112"/>
    </row>
    <row r="159" spans="1:77" ht="23.25" customHeight="1" hidden="1">
      <c r="A159" s="158"/>
      <c r="B159" s="165"/>
      <c r="C159" s="158"/>
      <c r="D159" s="65" t="s">
        <v>23</v>
      </c>
      <c r="E159" s="17">
        <f t="shared" si="456"/>
        <v>0</v>
      </c>
      <c r="F159" s="19">
        <f t="shared" si="457"/>
        <v>0</v>
      </c>
      <c r="G159" s="17">
        <f t="shared" si="458"/>
        <v>0</v>
      </c>
      <c r="H159" s="17">
        <f t="shared" si="459"/>
        <v>0</v>
      </c>
      <c r="I159" s="17"/>
      <c r="J159" s="17"/>
      <c r="K159" s="17">
        <f t="shared" si="460"/>
        <v>0</v>
      </c>
      <c r="L159" s="17">
        <f t="shared" si="461"/>
        <v>0</v>
      </c>
      <c r="M159" s="17"/>
      <c r="N159" s="17"/>
      <c r="O159" s="17">
        <f t="shared" si="462"/>
        <v>0</v>
      </c>
      <c r="P159" s="17">
        <f t="shared" si="463"/>
        <v>0</v>
      </c>
      <c r="Q159" s="17"/>
      <c r="R159" s="17"/>
      <c r="S159" s="17">
        <f t="shared" si="464"/>
        <v>0</v>
      </c>
      <c r="T159" s="17">
        <f t="shared" si="465"/>
        <v>0</v>
      </c>
      <c r="U159" s="17">
        <f t="shared" si="466"/>
        <v>0</v>
      </c>
      <c r="V159" s="17">
        <f t="shared" si="467"/>
        <v>0</v>
      </c>
      <c r="W159" s="17">
        <f t="shared" si="468"/>
        <v>0</v>
      </c>
      <c r="X159" s="17">
        <f t="shared" si="469"/>
        <v>0</v>
      </c>
      <c r="Y159" s="17"/>
      <c r="Z159" s="17"/>
      <c r="AA159" s="17">
        <f t="shared" si="470"/>
        <v>0</v>
      </c>
      <c r="AB159" s="17">
        <f t="shared" si="471"/>
        <v>0</v>
      </c>
      <c r="AC159" s="17"/>
      <c r="AD159" s="17"/>
      <c r="AE159" s="17">
        <f t="shared" si="472"/>
        <v>0</v>
      </c>
      <c r="AF159" s="17">
        <f t="shared" si="473"/>
        <v>0</v>
      </c>
      <c r="AG159" s="17"/>
      <c r="AH159" s="17"/>
      <c r="AI159" s="17">
        <f t="shared" si="474"/>
        <v>0</v>
      </c>
      <c r="AJ159" s="17">
        <f t="shared" si="475"/>
        <v>0</v>
      </c>
      <c r="AK159" s="17">
        <f t="shared" si="476"/>
        <v>0</v>
      </c>
      <c r="AL159" s="17">
        <f t="shared" si="477"/>
        <v>0</v>
      </c>
      <c r="AM159" s="17">
        <f t="shared" si="478"/>
        <v>0</v>
      </c>
      <c r="AN159" s="17">
        <f t="shared" si="479"/>
        <v>0</v>
      </c>
      <c r="AO159" s="17"/>
      <c r="AP159" s="17"/>
      <c r="AQ159" s="17">
        <f t="shared" si="480"/>
        <v>0</v>
      </c>
      <c r="AR159" s="17">
        <f t="shared" si="481"/>
        <v>0</v>
      </c>
      <c r="AS159" s="17"/>
      <c r="AT159" s="17"/>
      <c r="AU159" s="17">
        <f t="shared" si="482"/>
        <v>0</v>
      </c>
      <c r="AV159" s="17">
        <f t="shared" si="483"/>
        <v>0</v>
      </c>
      <c r="AW159" s="17"/>
      <c r="AX159" s="17"/>
      <c r="AY159" s="17">
        <f t="shared" si="484"/>
        <v>0</v>
      </c>
      <c r="AZ159" s="17">
        <f t="shared" si="485"/>
        <v>0</v>
      </c>
      <c r="BA159" s="17">
        <f t="shared" si="454"/>
        <v>0</v>
      </c>
      <c r="BB159" s="49">
        <f t="shared" si="455"/>
        <v>0</v>
      </c>
      <c r="BC159" s="17">
        <f t="shared" si="486"/>
        <v>0</v>
      </c>
      <c r="BD159" s="17">
        <f t="shared" si="487"/>
        <v>0</v>
      </c>
      <c r="BE159" s="17"/>
      <c r="BF159" s="17"/>
      <c r="BG159" s="17">
        <f t="shared" si="488"/>
        <v>0</v>
      </c>
      <c r="BH159" s="17">
        <f t="shared" si="489"/>
        <v>0</v>
      </c>
      <c r="BI159" s="17"/>
      <c r="BJ159" s="17"/>
      <c r="BK159" s="17">
        <f t="shared" si="490"/>
        <v>0</v>
      </c>
      <c r="BL159" s="17">
        <f t="shared" si="491"/>
        <v>0</v>
      </c>
      <c r="BM159" s="17"/>
      <c r="BN159" s="17"/>
      <c r="BO159" s="17">
        <f t="shared" si="492"/>
        <v>0</v>
      </c>
      <c r="BP159" s="17">
        <f t="shared" si="493"/>
        <v>0</v>
      </c>
      <c r="BQ159" s="173"/>
      <c r="BR159" s="162"/>
      <c r="BT159" s="114"/>
      <c r="BU159" s="114"/>
      <c r="BV159" s="114"/>
      <c r="BW159" s="114"/>
      <c r="BX159" s="114"/>
      <c r="BY159" s="114"/>
    </row>
    <row r="160" spans="1:77" ht="40.5" customHeight="1">
      <c r="A160" s="158"/>
      <c r="B160" s="165"/>
      <c r="C160" s="158"/>
      <c r="D160" s="63" t="s">
        <v>52</v>
      </c>
      <c r="E160" s="18">
        <f t="shared" si="456"/>
        <v>0</v>
      </c>
      <c r="F160" s="18">
        <f t="shared" si="457"/>
        <v>0</v>
      </c>
      <c r="G160" s="17">
        <f t="shared" si="458"/>
        <v>0</v>
      </c>
      <c r="H160" s="18">
        <f t="shared" si="459"/>
        <v>0</v>
      </c>
      <c r="I160" s="17"/>
      <c r="J160" s="17"/>
      <c r="K160" s="17">
        <f t="shared" si="460"/>
        <v>0</v>
      </c>
      <c r="L160" s="17">
        <f t="shared" si="461"/>
        <v>0</v>
      </c>
      <c r="M160" s="17"/>
      <c r="N160" s="17"/>
      <c r="O160" s="17">
        <f t="shared" si="462"/>
        <v>0</v>
      </c>
      <c r="P160" s="17">
        <f t="shared" si="463"/>
        <v>0</v>
      </c>
      <c r="Q160" s="17"/>
      <c r="R160" s="17"/>
      <c r="S160" s="17">
        <f t="shared" si="464"/>
        <v>0</v>
      </c>
      <c r="T160" s="17">
        <f t="shared" si="465"/>
        <v>0</v>
      </c>
      <c r="U160" s="17">
        <f t="shared" si="466"/>
        <v>0</v>
      </c>
      <c r="V160" s="17">
        <f t="shared" si="467"/>
        <v>0</v>
      </c>
      <c r="W160" s="17">
        <f t="shared" si="468"/>
        <v>0</v>
      </c>
      <c r="X160" s="17">
        <f t="shared" si="469"/>
        <v>0</v>
      </c>
      <c r="Y160" s="17"/>
      <c r="Z160" s="17"/>
      <c r="AA160" s="17">
        <f t="shared" si="470"/>
        <v>0</v>
      </c>
      <c r="AB160" s="17">
        <f t="shared" si="471"/>
        <v>0</v>
      </c>
      <c r="AC160" s="17"/>
      <c r="AD160" s="17"/>
      <c r="AE160" s="17">
        <f t="shared" si="472"/>
        <v>0</v>
      </c>
      <c r="AF160" s="17">
        <f t="shared" si="473"/>
        <v>0</v>
      </c>
      <c r="AG160" s="17"/>
      <c r="AH160" s="17"/>
      <c r="AI160" s="17">
        <f t="shared" si="474"/>
        <v>0</v>
      </c>
      <c r="AJ160" s="17">
        <f t="shared" si="475"/>
        <v>0</v>
      </c>
      <c r="AK160" s="17">
        <f t="shared" si="476"/>
        <v>0</v>
      </c>
      <c r="AL160" s="17">
        <f t="shared" si="477"/>
        <v>0</v>
      </c>
      <c r="AM160" s="17">
        <f t="shared" si="478"/>
        <v>0</v>
      </c>
      <c r="AN160" s="17">
        <f t="shared" si="479"/>
        <v>0</v>
      </c>
      <c r="AO160" s="17"/>
      <c r="AP160" s="17"/>
      <c r="AQ160" s="17">
        <f t="shared" si="480"/>
        <v>0</v>
      </c>
      <c r="AR160" s="17">
        <f t="shared" si="481"/>
        <v>0</v>
      </c>
      <c r="AS160" s="17"/>
      <c r="AT160" s="17"/>
      <c r="AU160" s="17">
        <f t="shared" si="482"/>
        <v>0</v>
      </c>
      <c r="AV160" s="17">
        <f t="shared" si="483"/>
        <v>0</v>
      </c>
      <c r="AW160" s="17"/>
      <c r="AX160" s="17"/>
      <c r="AY160" s="17">
        <f t="shared" si="484"/>
        <v>0</v>
      </c>
      <c r="AZ160" s="17">
        <f t="shared" si="485"/>
        <v>0</v>
      </c>
      <c r="BA160" s="17">
        <f t="shared" si="454"/>
        <v>0</v>
      </c>
      <c r="BB160" s="49">
        <f t="shared" si="455"/>
        <v>0</v>
      </c>
      <c r="BC160" s="17">
        <f t="shared" si="486"/>
        <v>0</v>
      </c>
      <c r="BD160" s="17">
        <f t="shared" si="487"/>
        <v>0</v>
      </c>
      <c r="BE160" s="17"/>
      <c r="BF160" s="17"/>
      <c r="BG160" s="17">
        <f t="shared" si="488"/>
        <v>0</v>
      </c>
      <c r="BH160" s="17">
        <f t="shared" si="489"/>
        <v>0</v>
      </c>
      <c r="BI160" s="17"/>
      <c r="BJ160" s="17"/>
      <c r="BK160" s="17">
        <f t="shared" si="490"/>
        <v>0</v>
      </c>
      <c r="BL160" s="17">
        <f t="shared" si="491"/>
        <v>0</v>
      </c>
      <c r="BM160" s="17"/>
      <c r="BN160" s="17"/>
      <c r="BO160" s="17">
        <f t="shared" si="492"/>
        <v>0</v>
      </c>
      <c r="BP160" s="17">
        <f t="shared" si="493"/>
        <v>0</v>
      </c>
      <c r="BQ160" s="173"/>
      <c r="BR160" s="162"/>
      <c r="BT160" s="114"/>
      <c r="BU160" s="114"/>
      <c r="BV160" s="114"/>
      <c r="BW160" s="114"/>
      <c r="BX160" s="114"/>
      <c r="BY160" s="114"/>
    </row>
    <row r="161" spans="1:77" ht="53.25" customHeight="1">
      <c r="A161" s="158"/>
      <c r="B161" s="165"/>
      <c r="C161" s="158"/>
      <c r="D161" s="63" t="s">
        <v>28</v>
      </c>
      <c r="E161" s="18">
        <f t="shared" si="456"/>
        <v>21646.88523</v>
      </c>
      <c r="F161" s="18">
        <f t="shared" si="457"/>
        <v>21646.88523</v>
      </c>
      <c r="G161" s="18">
        <f t="shared" si="458"/>
        <v>100</v>
      </c>
      <c r="H161" s="18">
        <f t="shared" si="459"/>
        <v>0</v>
      </c>
      <c r="I161" s="18"/>
      <c r="J161" s="18"/>
      <c r="K161" s="18">
        <f t="shared" si="460"/>
        <v>0</v>
      </c>
      <c r="L161" s="18">
        <f t="shared" si="461"/>
        <v>0</v>
      </c>
      <c r="M161" s="18"/>
      <c r="N161" s="18"/>
      <c r="O161" s="18">
        <f t="shared" si="462"/>
        <v>0</v>
      </c>
      <c r="P161" s="18">
        <f t="shared" si="463"/>
        <v>0</v>
      </c>
      <c r="Q161" s="18"/>
      <c r="R161" s="18"/>
      <c r="S161" s="18">
        <f t="shared" si="464"/>
        <v>0</v>
      </c>
      <c r="T161" s="18">
        <f t="shared" si="465"/>
        <v>0</v>
      </c>
      <c r="U161" s="18">
        <f t="shared" si="466"/>
        <v>0</v>
      </c>
      <c r="V161" s="18">
        <f t="shared" si="467"/>
        <v>0</v>
      </c>
      <c r="W161" s="18">
        <f t="shared" si="468"/>
        <v>0</v>
      </c>
      <c r="X161" s="60">
        <f t="shared" si="469"/>
        <v>0</v>
      </c>
      <c r="Y161" s="18"/>
      <c r="Z161" s="18"/>
      <c r="AA161" s="18">
        <f t="shared" si="470"/>
        <v>0</v>
      </c>
      <c r="AB161" s="18">
        <f t="shared" si="471"/>
        <v>0</v>
      </c>
      <c r="AC161" s="18"/>
      <c r="AD161" s="18"/>
      <c r="AE161" s="18">
        <f t="shared" si="472"/>
        <v>0</v>
      </c>
      <c r="AF161" s="18">
        <f t="shared" si="473"/>
        <v>0</v>
      </c>
      <c r="AG161" s="18">
        <v>2500</v>
      </c>
      <c r="AH161" s="18">
        <v>1364.6555</v>
      </c>
      <c r="AI161" s="18">
        <f t="shared" si="474"/>
        <v>54.586220000000004</v>
      </c>
      <c r="AJ161" s="18">
        <f t="shared" si="475"/>
        <v>-1135.3445</v>
      </c>
      <c r="AK161" s="18">
        <f t="shared" si="476"/>
        <v>2500</v>
      </c>
      <c r="AL161" s="18">
        <f t="shared" si="477"/>
        <v>1364.6555</v>
      </c>
      <c r="AM161" s="18">
        <f t="shared" si="478"/>
        <v>54.586220000000004</v>
      </c>
      <c r="AN161" s="18">
        <f t="shared" si="479"/>
        <v>-1135.3445</v>
      </c>
      <c r="AO161" s="18">
        <v>4000</v>
      </c>
      <c r="AP161" s="18">
        <v>3290.61401</v>
      </c>
      <c r="AQ161" s="18">
        <f t="shared" si="480"/>
        <v>82.26535024999998</v>
      </c>
      <c r="AR161" s="18">
        <f t="shared" si="481"/>
        <v>-709.3859900000002</v>
      </c>
      <c r="AS161" s="18">
        <v>4000</v>
      </c>
      <c r="AT161" s="18">
        <v>6489.7163</v>
      </c>
      <c r="AU161" s="18">
        <f t="shared" si="482"/>
        <v>162.2429075</v>
      </c>
      <c r="AV161" s="18">
        <f t="shared" si="483"/>
        <v>2489.7163</v>
      </c>
      <c r="AW161" s="18">
        <v>4000</v>
      </c>
      <c r="AX161" s="18">
        <v>985.9533</v>
      </c>
      <c r="AY161" s="18">
        <f t="shared" si="484"/>
        <v>24.6488325</v>
      </c>
      <c r="AZ161" s="18">
        <f t="shared" si="485"/>
        <v>-3014.0467</v>
      </c>
      <c r="BA161" s="18">
        <f t="shared" si="454"/>
        <v>14500</v>
      </c>
      <c r="BB161" s="48">
        <f t="shared" si="455"/>
        <v>12130.93911</v>
      </c>
      <c r="BC161" s="18">
        <f t="shared" si="486"/>
        <v>83.66164903448275</v>
      </c>
      <c r="BD161" s="18">
        <f t="shared" si="487"/>
        <v>-2369.0608900000007</v>
      </c>
      <c r="BE161" s="18">
        <v>4000</v>
      </c>
      <c r="BF161" s="18">
        <v>4692.66055</v>
      </c>
      <c r="BG161" s="18">
        <f t="shared" si="488"/>
        <v>117.31651374999998</v>
      </c>
      <c r="BH161" s="18">
        <f t="shared" si="489"/>
        <v>692.6605499999996</v>
      </c>
      <c r="BI161" s="18">
        <v>3146.88523</v>
      </c>
      <c r="BJ161" s="18">
        <v>4823.28557</v>
      </c>
      <c r="BK161" s="18">
        <f t="shared" si="490"/>
        <v>153.271734349206</v>
      </c>
      <c r="BL161" s="18">
        <f t="shared" si="491"/>
        <v>1676.4003400000001</v>
      </c>
      <c r="BM161" s="18"/>
      <c r="BN161" s="18"/>
      <c r="BO161" s="18">
        <f t="shared" si="492"/>
        <v>0</v>
      </c>
      <c r="BP161" s="18">
        <f t="shared" si="493"/>
        <v>0</v>
      </c>
      <c r="BQ161" s="173"/>
      <c r="BR161" s="162"/>
      <c r="BT161" s="161">
        <f>SUM(BT158:BY158)</f>
        <v>21979004.599999998</v>
      </c>
      <c r="BU161" s="161"/>
      <c r="BV161" s="161"/>
      <c r="BW161" s="161"/>
      <c r="BX161" s="161"/>
      <c r="BY161" s="161"/>
    </row>
    <row r="162" spans="1:70" ht="46.5" customHeight="1" hidden="1">
      <c r="A162" s="158"/>
      <c r="B162" s="165"/>
      <c r="C162" s="158"/>
      <c r="D162" s="65" t="s">
        <v>114</v>
      </c>
      <c r="E162" s="17">
        <f t="shared" si="456"/>
        <v>0</v>
      </c>
      <c r="F162" s="17">
        <f t="shared" si="457"/>
        <v>0</v>
      </c>
      <c r="G162" s="17">
        <f t="shared" si="458"/>
        <v>0</v>
      </c>
      <c r="H162" s="17">
        <f t="shared" si="459"/>
        <v>0</v>
      </c>
      <c r="I162" s="17"/>
      <c r="J162" s="17"/>
      <c r="K162" s="17">
        <f t="shared" si="460"/>
        <v>0</v>
      </c>
      <c r="L162" s="17">
        <f t="shared" si="461"/>
        <v>0</v>
      </c>
      <c r="M162" s="17"/>
      <c r="N162" s="17"/>
      <c r="O162" s="17">
        <f t="shared" si="462"/>
        <v>0</v>
      </c>
      <c r="P162" s="17">
        <f t="shared" si="463"/>
        <v>0</v>
      </c>
      <c r="Q162" s="17"/>
      <c r="R162" s="17"/>
      <c r="S162" s="17">
        <f t="shared" si="464"/>
        <v>0</v>
      </c>
      <c r="T162" s="17">
        <f t="shared" si="465"/>
        <v>0</v>
      </c>
      <c r="U162" s="17">
        <f t="shared" si="466"/>
        <v>0</v>
      </c>
      <c r="V162" s="17">
        <f t="shared" si="467"/>
        <v>0</v>
      </c>
      <c r="W162" s="17">
        <f t="shared" si="468"/>
        <v>0</v>
      </c>
      <c r="X162" s="17">
        <f t="shared" si="469"/>
        <v>0</v>
      </c>
      <c r="Y162" s="17"/>
      <c r="Z162" s="17"/>
      <c r="AA162" s="17">
        <f t="shared" si="470"/>
        <v>0</v>
      </c>
      <c r="AB162" s="17">
        <f t="shared" si="471"/>
        <v>0</v>
      </c>
      <c r="AC162" s="17"/>
      <c r="AD162" s="17"/>
      <c r="AE162" s="17">
        <f t="shared" si="472"/>
        <v>0</v>
      </c>
      <c r="AF162" s="17">
        <f t="shared" si="473"/>
        <v>0</v>
      </c>
      <c r="AG162" s="17"/>
      <c r="AH162" s="17"/>
      <c r="AI162" s="17">
        <f t="shared" si="474"/>
        <v>0</v>
      </c>
      <c r="AJ162" s="17">
        <f t="shared" si="475"/>
        <v>0</v>
      </c>
      <c r="AK162" s="17">
        <f t="shared" si="476"/>
        <v>0</v>
      </c>
      <c r="AL162" s="17">
        <f t="shared" si="477"/>
        <v>0</v>
      </c>
      <c r="AM162" s="17">
        <f t="shared" si="478"/>
        <v>0</v>
      </c>
      <c r="AN162" s="17">
        <f t="shared" si="479"/>
        <v>0</v>
      </c>
      <c r="AO162" s="17"/>
      <c r="AP162" s="17"/>
      <c r="AQ162" s="17">
        <f t="shared" si="480"/>
        <v>0</v>
      </c>
      <c r="AR162" s="17">
        <f t="shared" si="481"/>
        <v>0</v>
      </c>
      <c r="AS162" s="17"/>
      <c r="AT162" s="17"/>
      <c r="AU162" s="17">
        <f t="shared" si="482"/>
        <v>0</v>
      </c>
      <c r="AV162" s="17">
        <f t="shared" si="483"/>
        <v>0</v>
      </c>
      <c r="AW162" s="17"/>
      <c r="AX162" s="17"/>
      <c r="AY162" s="17">
        <f t="shared" si="484"/>
        <v>0</v>
      </c>
      <c r="AZ162" s="17">
        <f t="shared" si="485"/>
        <v>0</v>
      </c>
      <c r="BA162" s="17">
        <f t="shared" si="454"/>
        <v>0</v>
      </c>
      <c r="BB162" s="17">
        <f t="shared" si="455"/>
        <v>0</v>
      </c>
      <c r="BC162" s="17">
        <f t="shared" si="486"/>
        <v>0</v>
      </c>
      <c r="BD162" s="17">
        <f t="shared" si="487"/>
        <v>0</v>
      </c>
      <c r="BE162" s="17"/>
      <c r="BF162" s="17"/>
      <c r="BG162" s="17">
        <f t="shared" si="488"/>
        <v>0</v>
      </c>
      <c r="BH162" s="17">
        <f t="shared" si="489"/>
        <v>0</v>
      </c>
      <c r="BI162" s="17"/>
      <c r="BJ162" s="17"/>
      <c r="BK162" s="17">
        <f t="shared" si="490"/>
        <v>0</v>
      </c>
      <c r="BL162" s="17">
        <f t="shared" si="491"/>
        <v>0</v>
      </c>
      <c r="BM162" s="17"/>
      <c r="BN162" s="17"/>
      <c r="BO162" s="17">
        <f t="shared" si="492"/>
        <v>0</v>
      </c>
      <c r="BP162" s="17">
        <f t="shared" si="493"/>
        <v>0</v>
      </c>
      <c r="BQ162" s="173"/>
      <c r="BR162" s="162"/>
    </row>
    <row r="163" spans="1:70" ht="23.25" customHeight="1" hidden="1">
      <c r="A163" s="158"/>
      <c r="B163" s="165"/>
      <c r="C163" s="158"/>
      <c r="D163" s="66" t="s">
        <v>29</v>
      </c>
      <c r="E163" s="17">
        <f t="shared" si="456"/>
        <v>0</v>
      </c>
      <c r="F163" s="19">
        <f t="shared" si="457"/>
        <v>0</v>
      </c>
      <c r="G163" s="17">
        <f t="shared" si="458"/>
        <v>0</v>
      </c>
      <c r="H163" s="17">
        <f t="shared" si="459"/>
        <v>0</v>
      </c>
      <c r="I163" s="17"/>
      <c r="J163" s="17"/>
      <c r="K163" s="17">
        <f t="shared" si="460"/>
        <v>0</v>
      </c>
      <c r="L163" s="17">
        <f t="shared" si="461"/>
        <v>0</v>
      </c>
      <c r="M163" s="17"/>
      <c r="N163" s="17"/>
      <c r="O163" s="17">
        <f t="shared" si="462"/>
        <v>0</v>
      </c>
      <c r="P163" s="17">
        <f t="shared" si="463"/>
        <v>0</v>
      </c>
      <c r="Q163" s="17"/>
      <c r="R163" s="17"/>
      <c r="S163" s="17">
        <f t="shared" si="464"/>
        <v>0</v>
      </c>
      <c r="T163" s="17">
        <f t="shared" si="465"/>
        <v>0</v>
      </c>
      <c r="U163" s="17">
        <f t="shared" si="466"/>
        <v>0</v>
      </c>
      <c r="V163" s="17">
        <f t="shared" si="467"/>
        <v>0</v>
      </c>
      <c r="W163" s="17">
        <f t="shared" si="468"/>
        <v>0</v>
      </c>
      <c r="X163" s="17">
        <f t="shared" si="469"/>
        <v>0</v>
      </c>
      <c r="Y163" s="17"/>
      <c r="Z163" s="17"/>
      <c r="AA163" s="17">
        <f t="shared" si="470"/>
        <v>0</v>
      </c>
      <c r="AB163" s="17">
        <f t="shared" si="471"/>
        <v>0</v>
      </c>
      <c r="AC163" s="17"/>
      <c r="AD163" s="17"/>
      <c r="AE163" s="17">
        <f t="shared" si="472"/>
        <v>0</v>
      </c>
      <c r="AF163" s="17">
        <f t="shared" si="473"/>
        <v>0</v>
      </c>
      <c r="AG163" s="17"/>
      <c r="AH163" s="17"/>
      <c r="AI163" s="17">
        <f t="shared" si="474"/>
        <v>0</v>
      </c>
      <c r="AJ163" s="17">
        <f t="shared" si="475"/>
        <v>0</v>
      </c>
      <c r="AK163" s="17">
        <f t="shared" si="476"/>
        <v>0</v>
      </c>
      <c r="AL163" s="17">
        <f t="shared" si="477"/>
        <v>0</v>
      </c>
      <c r="AM163" s="17">
        <f t="shared" si="478"/>
        <v>0</v>
      </c>
      <c r="AN163" s="17">
        <f t="shared" si="479"/>
        <v>0</v>
      </c>
      <c r="AO163" s="17"/>
      <c r="AP163" s="17"/>
      <c r="AQ163" s="17">
        <f t="shared" si="480"/>
        <v>0</v>
      </c>
      <c r="AR163" s="17">
        <f t="shared" si="481"/>
        <v>0</v>
      </c>
      <c r="AS163" s="17"/>
      <c r="AT163" s="17"/>
      <c r="AU163" s="17">
        <f t="shared" si="482"/>
        <v>0</v>
      </c>
      <c r="AV163" s="17">
        <f t="shared" si="483"/>
        <v>0</v>
      </c>
      <c r="AW163" s="17"/>
      <c r="AX163" s="17"/>
      <c r="AY163" s="17">
        <f t="shared" si="484"/>
        <v>0</v>
      </c>
      <c r="AZ163" s="17">
        <f t="shared" si="485"/>
        <v>0</v>
      </c>
      <c r="BA163" s="17">
        <f t="shared" si="454"/>
        <v>0</v>
      </c>
      <c r="BB163" s="49">
        <f t="shared" si="455"/>
        <v>0</v>
      </c>
      <c r="BC163" s="17">
        <f t="shared" si="486"/>
        <v>0</v>
      </c>
      <c r="BD163" s="17">
        <f t="shared" si="487"/>
        <v>0</v>
      </c>
      <c r="BE163" s="17"/>
      <c r="BF163" s="17"/>
      <c r="BG163" s="17">
        <f t="shared" si="488"/>
        <v>0</v>
      </c>
      <c r="BH163" s="17">
        <f t="shared" si="489"/>
        <v>0</v>
      </c>
      <c r="BI163" s="17"/>
      <c r="BJ163" s="17"/>
      <c r="BK163" s="17">
        <f t="shared" si="490"/>
        <v>0</v>
      </c>
      <c r="BL163" s="17">
        <f t="shared" si="491"/>
        <v>0</v>
      </c>
      <c r="BM163" s="17"/>
      <c r="BN163" s="17"/>
      <c r="BO163" s="17">
        <f t="shared" si="492"/>
        <v>0</v>
      </c>
      <c r="BP163" s="17">
        <f t="shared" si="493"/>
        <v>0</v>
      </c>
      <c r="BQ163" s="173"/>
      <c r="BR163" s="162"/>
    </row>
    <row r="164" spans="1:70" ht="23.25" customHeight="1" hidden="1">
      <c r="A164" s="158"/>
      <c r="B164" s="165"/>
      <c r="C164" s="159"/>
      <c r="D164" s="67" t="s">
        <v>24</v>
      </c>
      <c r="E164" s="17">
        <f t="shared" si="456"/>
        <v>0</v>
      </c>
      <c r="F164" s="19">
        <f t="shared" si="457"/>
        <v>0</v>
      </c>
      <c r="G164" s="17">
        <f t="shared" si="458"/>
        <v>0</v>
      </c>
      <c r="H164" s="17">
        <f t="shared" si="459"/>
        <v>0</v>
      </c>
      <c r="I164" s="17"/>
      <c r="J164" s="17"/>
      <c r="K164" s="17">
        <f t="shared" si="460"/>
        <v>0</v>
      </c>
      <c r="L164" s="17">
        <f t="shared" si="461"/>
        <v>0</v>
      </c>
      <c r="M164" s="17"/>
      <c r="N164" s="17"/>
      <c r="O164" s="17">
        <f t="shared" si="462"/>
        <v>0</v>
      </c>
      <c r="P164" s="17">
        <f t="shared" si="463"/>
        <v>0</v>
      </c>
      <c r="Q164" s="17"/>
      <c r="R164" s="17"/>
      <c r="S164" s="17">
        <f t="shared" si="464"/>
        <v>0</v>
      </c>
      <c r="T164" s="17">
        <f t="shared" si="465"/>
        <v>0</v>
      </c>
      <c r="U164" s="17">
        <f t="shared" si="466"/>
        <v>0</v>
      </c>
      <c r="V164" s="17">
        <f t="shared" si="467"/>
        <v>0</v>
      </c>
      <c r="W164" s="17">
        <f t="shared" si="468"/>
        <v>0</v>
      </c>
      <c r="X164" s="17">
        <f t="shared" si="469"/>
        <v>0</v>
      </c>
      <c r="Y164" s="17"/>
      <c r="Z164" s="17"/>
      <c r="AA164" s="17">
        <f t="shared" si="470"/>
        <v>0</v>
      </c>
      <c r="AB164" s="17">
        <f t="shared" si="471"/>
        <v>0</v>
      </c>
      <c r="AC164" s="17"/>
      <c r="AD164" s="17"/>
      <c r="AE164" s="17">
        <f t="shared" si="472"/>
        <v>0</v>
      </c>
      <c r="AF164" s="17">
        <f t="shared" si="473"/>
        <v>0</v>
      </c>
      <c r="AG164" s="17"/>
      <c r="AH164" s="17"/>
      <c r="AI164" s="17">
        <f t="shared" si="474"/>
        <v>0</v>
      </c>
      <c r="AJ164" s="17">
        <f t="shared" si="475"/>
        <v>0</v>
      </c>
      <c r="AK164" s="17">
        <f t="shared" si="476"/>
        <v>0</v>
      </c>
      <c r="AL164" s="17">
        <f t="shared" si="477"/>
        <v>0</v>
      </c>
      <c r="AM164" s="17">
        <f t="shared" si="478"/>
        <v>0</v>
      </c>
      <c r="AN164" s="17">
        <f t="shared" si="479"/>
        <v>0</v>
      </c>
      <c r="AO164" s="17"/>
      <c r="AP164" s="17"/>
      <c r="AQ164" s="17">
        <f t="shared" si="480"/>
        <v>0</v>
      </c>
      <c r="AR164" s="17">
        <f t="shared" si="481"/>
        <v>0</v>
      </c>
      <c r="AS164" s="17"/>
      <c r="AT164" s="17"/>
      <c r="AU164" s="17">
        <f t="shared" si="482"/>
        <v>0</v>
      </c>
      <c r="AV164" s="17">
        <f t="shared" si="483"/>
        <v>0</v>
      </c>
      <c r="AW164" s="17"/>
      <c r="AX164" s="17"/>
      <c r="AY164" s="17">
        <f t="shared" si="484"/>
        <v>0</v>
      </c>
      <c r="AZ164" s="17">
        <f t="shared" si="485"/>
        <v>0</v>
      </c>
      <c r="BA164" s="17">
        <f t="shared" si="454"/>
        <v>0</v>
      </c>
      <c r="BB164" s="49">
        <f t="shared" si="455"/>
        <v>0</v>
      </c>
      <c r="BC164" s="17">
        <f t="shared" si="486"/>
        <v>0</v>
      </c>
      <c r="BD164" s="17">
        <f t="shared" si="487"/>
        <v>0</v>
      </c>
      <c r="BE164" s="17"/>
      <c r="BF164" s="17"/>
      <c r="BG164" s="17">
        <f t="shared" si="488"/>
        <v>0</v>
      </c>
      <c r="BH164" s="17">
        <f t="shared" si="489"/>
        <v>0</v>
      </c>
      <c r="BI164" s="17"/>
      <c r="BJ164" s="17"/>
      <c r="BK164" s="17">
        <f t="shared" si="490"/>
        <v>0</v>
      </c>
      <c r="BL164" s="17">
        <f t="shared" si="491"/>
        <v>0</v>
      </c>
      <c r="BM164" s="17"/>
      <c r="BN164" s="17"/>
      <c r="BO164" s="17">
        <f t="shared" si="492"/>
        <v>0</v>
      </c>
      <c r="BP164" s="17">
        <f t="shared" si="493"/>
        <v>0</v>
      </c>
      <c r="BQ164" s="174"/>
      <c r="BR164" s="162"/>
    </row>
    <row r="165" spans="1:70" s="53" customFormat="1" ht="23.25" customHeight="1" hidden="1">
      <c r="A165" s="157" t="s">
        <v>68</v>
      </c>
      <c r="B165" s="164"/>
      <c r="C165" s="157" t="s">
        <v>58</v>
      </c>
      <c r="D165" s="68" t="s">
        <v>22</v>
      </c>
      <c r="E165" s="41">
        <f aca="true" t="shared" si="494" ref="E165:E178">BA165+BE165+BI165+BM165</f>
        <v>0</v>
      </c>
      <c r="F165" s="41">
        <f aca="true" t="shared" si="495" ref="F165:F178">BB165+BF165+BJ165+BN165</f>
        <v>0</v>
      </c>
      <c r="G165" s="41">
        <f aca="true" t="shared" si="496" ref="G165:G178">IF(E165=0,0,F165*100/E165)</f>
        <v>0</v>
      </c>
      <c r="H165" s="41">
        <f aca="true" t="shared" si="497" ref="H165:H178">F165-E165</f>
        <v>0</v>
      </c>
      <c r="I165" s="41">
        <f>SUM(I166:I171)</f>
        <v>0</v>
      </c>
      <c r="J165" s="41">
        <f>SUM(J166:J171)</f>
        <v>0</v>
      </c>
      <c r="K165" s="41">
        <f aca="true" t="shared" si="498" ref="K165:K171">IF(I165=0,0,J165*100/I165)</f>
        <v>0</v>
      </c>
      <c r="L165" s="41">
        <f aca="true" t="shared" si="499" ref="L165:L171">J165-I165</f>
        <v>0</v>
      </c>
      <c r="M165" s="41">
        <f>SUM(M166:M171)</f>
        <v>0</v>
      </c>
      <c r="N165" s="41">
        <f>SUM(N166:N171)</f>
        <v>0</v>
      </c>
      <c r="O165" s="41">
        <f aca="true" t="shared" si="500" ref="O165:O171">IF(M165=0,0,N165*100/M165)</f>
        <v>0</v>
      </c>
      <c r="P165" s="41">
        <f aca="true" t="shared" si="501" ref="P165:P171">N165-M165</f>
        <v>0</v>
      </c>
      <c r="Q165" s="41">
        <f>SUM(Q166:Q171)</f>
        <v>0</v>
      </c>
      <c r="R165" s="41">
        <f>SUM(R166:R171)</f>
        <v>0</v>
      </c>
      <c r="S165" s="41">
        <f aca="true" t="shared" si="502" ref="S165:S171">IF(Q165=0,0,R165*100/Q165)</f>
        <v>0</v>
      </c>
      <c r="T165" s="41">
        <f aca="true" t="shared" si="503" ref="T165:T171">R165-Q165</f>
        <v>0</v>
      </c>
      <c r="U165" s="41">
        <f aca="true" t="shared" si="504" ref="U165:U171">I165+M165+Q165</f>
        <v>0</v>
      </c>
      <c r="V165" s="41">
        <f aca="true" t="shared" si="505" ref="V165:V171">J165+N165+R165</f>
        <v>0</v>
      </c>
      <c r="W165" s="41">
        <f aca="true" t="shared" si="506" ref="W165:W171">IF(U165=0,0,V165*100/U165)</f>
        <v>0</v>
      </c>
      <c r="X165" s="61">
        <f aca="true" t="shared" si="507" ref="X165:X171">V165-U165</f>
        <v>0</v>
      </c>
      <c r="Y165" s="41">
        <f>SUM(Y166:Y171)</f>
        <v>0</v>
      </c>
      <c r="Z165" s="41">
        <f>SUM(Z166:Z171)</f>
        <v>0</v>
      </c>
      <c r="AA165" s="41">
        <f aca="true" t="shared" si="508" ref="AA165:AA171">IF(Y165=0,0,Z165*100/Y165)</f>
        <v>0</v>
      </c>
      <c r="AB165" s="41">
        <f aca="true" t="shared" si="509" ref="AB165:AB171">Z165-Y165</f>
        <v>0</v>
      </c>
      <c r="AC165" s="41">
        <f>SUM(AC166:AC171)</f>
        <v>0</v>
      </c>
      <c r="AD165" s="41">
        <f>SUM(AD166:AD171)</f>
        <v>0</v>
      </c>
      <c r="AE165" s="41">
        <f aca="true" t="shared" si="510" ref="AE165:AE171">IF(AC165=0,0,AD165*100/AC165)</f>
        <v>0</v>
      </c>
      <c r="AF165" s="41">
        <f aca="true" t="shared" si="511" ref="AF165:AF171">AD165-AC165</f>
        <v>0</v>
      </c>
      <c r="AG165" s="41">
        <f>SUM(AG166:AG171)</f>
        <v>0</v>
      </c>
      <c r="AH165" s="41">
        <f>SUM(AH166:AH171)</f>
        <v>0</v>
      </c>
      <c r="AI165" s="41">
        <f aca="true" t="shared" si="512" ref="AI165:AI171">IF(AG165=0,0,AH165*100/AG165)</f>
        <v>0</v>
      </c>
      <c r="AJ165" s="41">
        <f aca="true" t="shared" si="513" ref="AJ165:AJ171">AH165-AG165</f>
        <v>0</v>
      </c>
      <c r="AK165" s="41">
        <f aca="true" t="shared" si="514" ref="AK165:AK171">U165+Y165+AC165+AG165</f>
        <v>0</v>
      </c>
      <c r="AL165" s="41">
        <f aca="true" t="shared" si="515" ref="AL165:AL171">V165+Z165+AD165+AH165</f>
        <v>0</v>
      </c>
      <c r="AM165" s="41">
        <f aca="true" t="shared" si="516" ref="AM165:AM171">IF(AK165=0,0,AL165*100/AK165)</f>
        <v>0</v>
      </c>
      <c r="AN165" s="41">
        <f aca="true" t="shared" si="517" ref="AN165:AN171">AL165-AK165</f>
        <v>0</v>
      </c>
      <c r="AO165" s="41">
        <f>SUM(AO166:AO171)</f>
        <v>0</v>
      </c>
      <c r="AP165" s="41">
        <f>SUM(AP166:AP171)</f>
        <v>0</v>
      </c>
      <c r="AQ165" s="41">
        <f aca="true" t="shared" si="518" ref="AQ165:AQ171">IF(AO165=0,0,AP165*100/AO165)</f>
        <v>0</v>
      </c>
      <c r="AR165" s="41">
        <f aca="true" t="shared" si="519" ref="AR165:AR171">AP165-AO165</f>
        <v>0</v>
      </c>
      <c r="AS165" s="41">
        <f>SUM(AS166:AS171)</f>
        <v>0</v>
      </c>
      <c r="AT165" s="41">
        <f>SUM(AT166:AT171)</f>
        <v>0</v>
      </c>
      <c r="AU165" s="41">
        <f aca="true" t="shared" si="520" ref="AU165:AU171">IF(AS165=0,0,AT165*100/AS165)</f>
        <v>0</v>
      </c>
      <c r="AV165" s="41">
        <f aca="true" t="shared" si="521" ref="AV165:AV171">AT165-AS165</f>
        <v>0</v>
      </c>
      <c r="AW165" s="41">
        <f>SUM(AW166:AW171)</f>
        <v>0</v>
      </c>
      <c r="AX165" s="41">
        <f>SUM(AX166:AX171)</f>
        <v>0</v>
      </c>
      <c r="AY165" s="41">
        <f aca="true" t="shared" si="522" ref="AY165:AY171">IF(AW165=0,0,AX165*100/AW165)</f>
        <v>0</v>
      </c>
      <c r="AZ165" s="41">
        <f aca="true" t="shared" si="523" ref="AZ165:AZ171">AX165-AW165</f>
        <v>0</v>
      </c>
      <c r="BA165" s="41">
        <f t="shared" si="454"/>
        <v>0</v>
      </c>
      <c r="BB165" s="46">
        <f t="shared" si="455"/>
        <v>0</v>
      </c>
      <c r="BC165" s="41">
        <f aca="true" t="shared" si="524" ref="BC165:BC171">IF(BA165=0,0,BB165*100/BA165)</f>
        <v>0</v>
      </c>
      <c r="BD165" s="41">
        <f aca="true" t="shared" si="525" ref="BD165:BD171">BB165-BA165</f>
        <v>0</v>
      </c>
      <c r="BE165" s="41">
        <f>SUM(BE166:BE171)</f>
        <v>0</v>
      </c>
      <c r="BF165" s="41">
        <f>SUM(BF166:BF171)</f>
        <v>0</v>
      </c>
      <c r="BG165" s="41">
        <f aca="true" t="shared" si="526" ref="BG165:BG171">IF(BE165=0,0,BF165*100/BE165)</f>
        <v>0</v>
      </c>
      <c r="BH165" s="41">
        <f aca="true" t="shared" si="527" ref="BH165:BH171">BF165-BE165</f>
        <v>0</v>
      </c>
      <c r="BI165" s="41">
        <f>SUM(BI166:BI171)</f>
        <v>0</v>
      </c>
      <c r="BJ165" s="41">
        <f>SUM(BJ166:BJ171)</f>
        <v>0</v>
      </c>
      <c r="BK165" s="41">
        <f aca="true" t="shared" si="528" ref="BK165:BK171">IF(BI165=0,0,BJ165*100/BI165)</f>
        <v>0</v>
      </c>
      <c r="BL165" s="41">
        <f aca="true" t="shared" si="529" ref="BL165:BL171">BJ165-BI165</f>
        <v>0</v>
      </c>
      <c r="BM165" s="41">
        <f>SUM(BM166:BM171)</f>
        <v>0</v>
      </c>
      <c r="BN165" s="41">
        <f>SUM(BN166:BN171)</f>
        <v>0</v>
      </c>
      <c r="BO165" s="41">
        <f aca="true" t="shared" si="530" ref="BO165:BO171">IF(BM165=0,0,BN165*100/BM165)</f>
        <v>0</v>
      </c>
      <c r="BP165" s="41">
        <f aca="true" t="shared" si="531" ref="BP165:BP171">BN165-BM165</f>
        <v>0</v>
      </c>
      <c r="BQ165" s="130"/>
      <c r="BR165" s="130"/>
    </row>
    <row r="166" spans="1:70" ht="23.25" customHeight="1" hidden="1">
      <c r="A166" s="158"/>
      <c r="B166" s="165"/>
      <c r="C166" s="158"/>
      <c r="D166" s="65" t="s">
        <v>23</v>
      </c>
      <c r="E166" s="17">
        <f t="shared" si="494"/>
        <v>0</v>
      </c>
      <c r="F166" s="19">
        <f t="shared" si="495"/>
        <v>0</v>
      </c>
      <c r="G166" s="17">
        <f t="shared" si="496"/>
        <v>0</v>
      </c>
      <c r="H166" s="17">
        <f t="shared" si="497"/>
        <v>0</v>
      </c>
      <c r="I166" s="17"/>
      <c r="J166" s="17"/>
      <c r="K166" s="17">
        <f t="shared" si="498"/>
        <v>0</v>
      </c>
      <c r="L166" s="17">
        <f t="shared" si="499"/>
        <v>0</v>
      </c>
      <c r="M166" s="17"/>
      <c r="N166" s="17"/>
      <c r="O166" s="17">
        <f t="shared" si="500"/>
        <v>0</v>
      </c>
      <c r="P166" s="17">
        <f t="shared" si="501"/>
        <v>0</v>
      </c>
      <c r="Q166" s="17"/>
      <c r="R166" s="17"/>
      <c r="S166" s="17">
        <f t="shared" si="502"/>
        <v>0</v>
      </c>
      <c r="T166" s="17">
        <f t="shared" si="503"/>
        <v>0</v>
      </c>
      <c r="U166" s="17">
        <f t="shared" si="504"/>
        <v>0</v>
      </c>
      <c r="V166" s="17">
        <f t="shared" si="505"/>
        <v>0</v>
      </c>
      <c r="W166" s="17">
        <f t="shared" si="506"/>
        <v>0</v>
      </c>
      <c r="X166" s="17">
        <f t="shared" si="507"/>
        <v>0</v>
      </c>
      <c r="Y166" s="17"/>
      <c r="Z166" s="17"/>
      <c r="AA166" s="17">
        <f t="shared" si="508"/>
        <v>0</v>
      </c>
      <c r="AB166" s="17">
        <f t="shared" si="509"/>
        <v>0</v>
      </c>
      <c r="AC166" s="17"/>
      <c r="AD166" s="17"/>
      <c r="AE166" s="17">
        <f t="shared" si="510"/>
        <v>0</v>
      </c>
      <c r="AF166" s="17">
        <f t="shared" si="511"/>
        <v>0</v>
      </c>
      <c r="AG166" s="17"/>
      <c r="AH166" s="17"/>
      <c r="AI166" s="17">
        <f t="shared" si="512"/>
        <v>0</v>
      </c>
      <c r="AJ166" s="17">
        <f t="shared" si="513"/>
        <v>0</v>
      </c>
      <c r="AK166" s="17">
        <f t="shared" si="514"/>
        <v>0</v>
      </c>
      <c r="AL166" s="17">
        <f t="shared" si="515"/>
        <v>0</v>
      </c>
      <c r="AM166" s="17">
        <f t="shared" si="516"/>
        <v>0</v>
      </c>
      <c r="AN166" s="17">
        <f t="shared" si="517"/>
        <v>0</v>
      </c>
      <c r="AO166" s="17"/>
      <c r="AP166" s="17"/>
      <c r="AQ166" s="17">
        <f t="shared" si="518"/>
        <v>0</v>
      </c>
      <c r="AR166" s="17">
        <f t="shared" si="519"/>
        <v>0</v>
      </c>
      <c r="AS166" s="17"/>
      <c r="AT166" s="17"/>
      <c r="AU166" s="17">
        <f t="shared" si="520"/>
        <v>0</v>
      </c>
      <c r="AV166" s="17">
        <f t="shared" si="521"/>
        <v>0</v>
      </c>
      <c r="AW166" s="17"/>
      <c r="AX166" s="17"/>
      <c r="AY166" s="17">
        <f t="shared" si="522"/>
        <v>0</v>
      </c>
      <c r="AZ166" s="17">
        <f t="shared" si="523"/>
        <v>0</v>
      </c>
      <c r="BA166" s="17">
        <f t="shared" si="454"/>
        <v>0</v>
      </c>
      <c r="BB166" s="49">
        <f t="shared" si="455"/>
        <v>0</v>
      </c>
      <c r="BC166" s="17">
        <f t="shared" si="524"/>
        <v>0</v>
      </c>
      <c r="BD166" s="17">
        <f t="shared" si="525"/>
        <v>0</v>
      </c>
      <c r="BE166" s="17"/>
      <c r="BF166" s="17"/>
      <c r="BG166" s="17">
        <f t="shared" si="526"/>
        <v>0</v>
      </c>
      <c r="BH166" s="17">
        <f t="shared" si="527"/>
        <v>0</v>
      </c>
      <c r="BI166" s="17"/>
      <c r="BJ166" s="17"/>
      <c r="BK166" s="17">
        <f t="shared" si="528"/>
        <v>0</v>
      </c>
      <c r="BL166" s="17">
        <f t="shared" si="529"/>
        <v>0</v>
      </c>
      <c r="BM166" s="17"/>
      <c r="BN166" s="17"/>
      <c r="BO166" s="17">
        <f t="shared" si="530"/>
        <v>0</v>
      </c>
      <c r="BP166" s="17">
        <f t="shared" si="531"/>
        <v>0</v>
      </c>
      <c r="BQ166" s="131"/>
      <c r="BR166" s="131"/>
    </row>
    <row r="167" spans="1:70" ht="23.25" customHeight="1" hidden="1">
      <c r="A167" s="158"/>
      <c r="B167" s="165"/>
      <c r="C167" s="158"/>
      <c r="D167" s="63" t="s">
        <v>52</v>
      </c>
      <c r="E167" s="17">
        <f t="shared" si="494"/>
        <v>0</v>
      </c>
      <c r="F167" s="19">
        <f t="shared" si="495"/>
        <v>0</v>
      </c>
      <c r="G167" s="17">
        <f t="shared" si="496"/>
        <v>0</v>
      </c>
      <c r="H167" s="17">
        <f t="shared" si="497"/>
        <v>0</v>
      </c>
      <c r="I167" s="17"/>
      <c r="J167" s="17"/>
      <c r="K167" s="17">
        <f t="shared" si="498"/>
        <v>0</v>
      </c>
      <c r="L167" s="17">
        <f t="shared" si="499"/>
        <v>0</v>
      </c>
      <c r="M167" s="17"/>
      <c r="N167" s="17"/>
      <c r="O167" s="17">
        <f t="shared" si="500"/>
        <v>0</v>
      </c>
      <c r="P167" s="17">
        <f t="shared" si="501"/>
        <v>0</v>
      </c>
      <c r="Q167" s="17"/>
      <c r="R167" s="17"/>
      <c r="S167" s="17">
        <f t="shared" si="502"/>
        <v>0</v>
      </c>
      <c r="T167" s="17">
        <f t="shared" si="503"/>
        <v>0</v>
      </c>
      <c r="U167" s="17">
        <f t="shared" si="504"/>
        <v>0</v>
      </c>
      <c r="V167" s="17">
        <f t="shared" si="505"/>
        <v>0</v>
      </c>
      <c r="W167" s="17">
        <f t="shared" si="506"/>
        <v>0</v>
      </c>
      <c r="X167" s="17">
        <f t="shared" si="507"/>
        <v>0</v>
      </c>
      <c r="Y167" s="17"/>
      <c r="Z167" s="17"/>
      <c r="AA167" s="17">
        <f t="shared" si="508"/>
        <v>0</v>
      </c>
      <c r="AB167" s="17">
        <f t="shared" si="509"/>
        <v>0</v>
      </c>
      <c r="AC167" s="17"/>
      <c r="AD167" s="17"/>
      <c r="AE167" s="17">
        <f t="shared" si="510"/>
        <v>0</v>
      </c>
      <c r="AF167" s="17">
        <f t="shared" si="511"/>
        <v>0</v>
      </c>
      <c r="AG167" s="17"/>
      <c r="AH167" s="17"/>
      <c r="AI167" s="17">
        <f t="shared" si="512"/>
        <v>0</v>
      </c>
      <c r="AJ167" s="17">
        <f t="shared" si="513"/>
        <v>0</v>
      </c>
      <c r="AK167" s="17">
        <f t="shared" si="514"/>
        <v>0</v>
      </c>
      <c r="AL167" s="17">
        <f t="shared" si="515"/>
        <v>0</v>
      </c>
      <c r="AM167" s="17">
        <f t="shared" si="516"/>
        <v>0</v>
      </c>
      <c r="AN167" s="17">
        <f t="shared" si="517"/>
        <v>0</v>
      </c>
      <c r="AO167" s="17"/>
      <c r="AP167" s="17"/>
      <c r="AQ167" s="17">
        <f t="shared" si="518"/>
        <v>0</v>
      </c>
      <c r="AR167" s="17">
        <f t="shared" si="519"/>
        <v>0</v>
      </c>
      <c r="AS167" s="17"/>
      <c r="AT167" s="17"/>
      <c r="AU167" s="17">
        <f t="shared" si="520"/>
        <v>0</v>
      </c>
      <c r="AV167" s="17">
        <f t="shared" si="521"/>
        <v>0</v>
      </c>
      <c r="AW167" s="17"/>
      <c r="AX167" s="17"/>
      <c r="AY167" s="17">
        <f t="shared" si="522"/>
        <v>0</v>
      </c>
      <c r="AZ167" s="17">
        <f t="shared" si="523"/>
        <v>0</v>
      </c>
      <c r="BA167" s="17">
        <f t="shared" si="454"/>
        <v>0</v>
      </c>
      <c r="BB167" s="49">
        <f t="shared" si="455"/>
        <v>0</v>
      </c>
      <c r="BC167" s="17">
        <f t="shared" si="524"/>
        <v>0</v>
      </c>
      <c r="BD167" s="17">
        <f t="shared" si="525"/>
        <v>0</v>
      </c>
      <c r="BE167" s="17"/>
      <c r="BF167" s="17"/>
      <c r="BG167" s="17">
        <f t="shared" si="526"/>
        <v>0</v>
      </c>
      <c r="BH167" s="17">
        <f t="shared" si="527"/>
        <v>0</v>
      </c>
      <c r="BI167" s="17"/>
      <c r="BJ167" s="17"/>
      <c r="BK167" s="17">
        <f t="shared" si="528"/>
        <v>0</v>
      </c>
      <c r="BL167" s="17">
        <f t="shared" si="529"/>
        <v>0</v>
      </c>
      <c r="BM167" s="17"/>
      <c r="BN167" s="17"/>
      <c r="BO167" s="17">
        <f t="shared" si="530"/>
        <v>0</v>
      </c>
      <c r="BP167" s="17">
        <f t="shared" si="531"/>
        <v>0</v>
      </c>
      <c r="BQ167" s="131"/>
      <c r="BR167" s="131"/>
    </row>
    <row r="168" spans="1:70" ht="26.25" customHeight="1" hidden="1">
      <c r="A168" s="158"/>
      <c r="B168" s="165"/>
      <c r="C168" s="158"/>
      <c r="D168" s="63" t="s">
        <v>28</v>
      </c>
      <c r="E168" s="48">
        <f t="shared" si="494"/>
        <v>0</v>
      </c>
      <c r="F168" s="18">
        <f t="shared" si="495"/>
        <v>0</v>
      </c>
      <c r="G168" s="18">
        <f t="shared" si="496"/>
        <v>0</v>
      </c>
      <c r="H168" s="18">
        <f t="shared" si="497"/>
        <v>0</v>
      </c>
      <c r="I168" s="18"/>
      <c r="J168" s="18"/>
      <c r="K168" s="18">
        <f t="shared" si="498"/>
        <v>0</v>
      </c>
      <c r="L168" s="18">
        <f t="shared" si="499"/>
        <v>0</v>
      </c>
      <c r="M168" s="18"/>
      <c r="N168" s="18"/>
      <c r="O168" s="18">
        <f t="shared" si="500"/>
        <v>0</v>
      </c>
      <c r="P168" s="18">
        <f t="shared" si="501"/>
        <v>0</v>
      </c>
      <c r="Q168" s="18"/>
      <c r="R168" s="18"/>
      <c r="S168" s="18">
        <f t="shared" si="502"/>
        <v>0</v>
      </c>
      <c r="T168" s="18">
        <f t="shared" si="503"/>
        <v>0</v>
      </c>
      <c r="U168" s="18">
        <f t="shared" si="504"/>
        <v>0</v>
      </c>
      <c r="V168" s="18">
        <f t="shared" si="505"/>
        <v>0</v>
      </c>
      <c r="W168" s="18">
        <f t="shared" si="506"/>
        <v>0</v>
      </c>
      <c r="X168" s="60">
        <f t="shared" si="507"/>
        <v>0</v>
      </c>
      <c r="Y168" s="18"/>
      <c r="Z168" s="18"/>
      <c r="AA168" s="18">
        <f t="shared" si="508"/>
        <v>0</v>
      </c>
      <c r="AB168" s="18">
        <f t="shared" si="509"/>
        <v>0</v>
      </c>
      <c r="AC168" s="18"/>
      <c r="AD168" s="18"/>
      <c r="AE168" s="18">
        <f t="shared" si="510"/>
        <v>0</v>
      </c>
      <c r="AF168" s="18">
        <f t="shared" si="511"/>
        <v>0</v>
      </c>
      <c r="AG168" s="18"/>
      <c r="AH168" s="18"/>
      <c r="AI168" s="18">
        <f t="shared" si="512"/>
        <v>0</v>
      </c>
      <c r="AJ168" s="18">
        <f t="shared" si="513"/>
        <v>0</v>
      </c>
      <c r="AK168" s="18">
        <f t="shared" si="514"/>
        <v>0</v>
      </c>
      <c r="AL168" s="18">
        <f t="shared" si="515"/>
        <v>0</v>
      </c>
      <c r="AM168" s="18">
        <f t="shared" si="516"/>
        <v>0</v>
      </c>
      <c r="AN168" s="18">
        <f t="shared" si="517"/>
        <v>0</v>
      </c>
      <c r="AO168" s="18"/>
      <c r="AP168" s="18"/>
      <c r="AQ168" s="18">
        <f t="shared" si="518"/>
        <v>0</v>
      </c>
      <c r="AR168" s="18">
        <f t="shared" si="519"/>
        <v>0</v>
      </c>
      <c r="AS168" s="18"/>
      <c r="AT168" s="18"/>
      <c r="AU168" s="18">
        <f t="shared" si="520"/>
        <v>0</v>
      </c>
      <c r="AV168" s="18">
        <f t="shared" si="521"/>
        <v>0</v>
      </c>
      <c r="AW168" s="18"/>
      <c r="AX168" s="18"/>
      <c r="AY168" s="18">
        <f t="shared" si="522"/>
        <v>0</v>
      </c>
      <c r="AZ168" s="18">
        <f t="shared" si="523"/>
        <v>0</v>
      </c>
      <c r="BA168" s="18">
        <f t="shared" si="454"/>
        <v>0</v>
      </c>
      <c r="BB168" s="48">
        <f t="shared" si="455"/>
        <v>0</v>
      </c>
      <c r="BC168" s="18">
        <f t="shared" si="524"/>
        <v>0</v>
      </c>
      <c r="BD168" s="18">
        <f t="shared" si="525"/>
        <v>0</v>
      </c>
      <c r="BE168" s="18"/>
      <c r="BF168" s="18"/>
      <c r="BG168" s="18">
        <f t="shared" si="526"/>
        <v>0</v>
      </c>
      <c r="BH168" s="18">
        <f t="shared" si="527"/>
        <v>0</v>
      </c>
      <c r="BI168" s="18"/>
      <c r="BJ168" s="18"/>
      <c r="BK168" s="18">
        <f t="shared" si="528"/>
        <v>0</v>
      </c>
      <c r="BL168" s="18">
        <f t="shared" si="529"/>
        <v>0</v>
      </c>
      <c r="BM168" s="18"/>
      <c r="BN168" s="18"/>
      <c r="BO168" s="18">
        <f t="shared" si="530"/>
        <v>0</v>
      </c>
      <c r="BP168" s="18">
        <f t="shared" si="531"/>
        <v>0</v>
      </c>
      <c r="BQ168" s="131"/>
      <c r="BR168" s="131"/>
    </row>
    <row r="169" spans="1:70" ht="46.5" customHeight="1" hidden="1">
      <c r="A169" s="158"/>
      <c r="B169" s="165"/>
      <c r="C169" s="158"/>
      <c r="D169" s="65" t="s">
        <v>114</v>
      </c>
      <c r="E169" s="17">
        <f t="shared" si="494"/>
        <v>0</v>
      </c>
      <c r="F169" s="17">
        <f t="shared" si="495"/>
        <v>0</v>
      </c>
      <c r="G169" s="17">
        <f t="shared" si="496"/>
        <v>0</v>
      </c>
      <c r="H169" s="17">
        <f t="shared" si="497"/>
        <v>0</v>
      </c>
      <c r="I169" s="17"/>
      <c r="J169" s="17"/>
      <c r="K169" s="17">
        <f t="shared" si="498"/>
        <v>0</v>
      </c>
      <c r="L169" s="17">
        <f t="shared" si="499"/>
        <v>0</v>
      </c>
      <c r="M169" s="17"/>
      <c r="N169" s="17"/>
      <c r="O169" s="17">
        <f t="shared" si="500"/>
        <v>0</v>
      </c>
      <c r="P169" s="17">
        <f t="shared" si="501"/>
        <v>0</v>
      </c>
      <c r="Q169" s="17"/>
      <c r="R169" s="17"/>
      <c r="S169" s="17">
        <f t="shared" si="502"/>
        <v>0</v>
      </c>
      <c r="T169" s="17">
        <f t="shared" si="503"/>
        <v>0</v>
      </c>
      <c r="U169" s="17">
        <f t="shared" si="504"/>
        <v>0</v>
      </c>
      <c r="V169" s="17">
        <f t="shared" si="505"/>
        <v>0</v>
      </c>
      <c r="W169" s="17">
        <f t="shared" si="506"/>
        <v>0</v>
      </c>
      <c r="X169" s="17">
        <f t="shared" si="507"/>
        <v>0</v>
      </c>
      <c r="Y169" s="17"/>
      <c r="Z169" s="17"/>
      <c r="AA169" s="17">
        <f t="shared" si="508"/>
        <v>0</v>
      </c>
      <c r="AB169" s="17">
        <f t="shared" si="509"/>
        <v>0</v>
      </c>
      <c r="AC169" s="17"/>
      <c r="AD169" s="17"/>
      <c r="AE169" s="17">
        <f t="shared" si="510"/>
        <v>0</v>
      </c>
      <c r="AF169" s="17">
        <f t="shared" si="511"/>
        <v>0</v>
      </c>
      <c r="AG169" s="17"/>
      <c r="AH169" s="17"/>
      <c r="AI169" s="17">
        <f t="shared" si="512"/>
        <v>0</v>
      </c>
      <c r="AJ169" s="17">
        <f t="shared" si="513"/>
        <v>0</v>
      </c>
      <c r="AK169" s="17">
        <f t="shared" si="514"/>
        <v>0</v>
      </c>
      <c r="AL169" s="17">
        <f t="shared" si="515"/>
        <v>0</v>
      </c>
      <c r="AM169" s="17">
        <f t="shared" si="516"/>
        <v>0</v>
      </c>
      <c r="AN169" s="17">
        <f t="shared" si="517"/>
        <v>0</v>
      </c>
      <c r="AO169" s="17"/>
      <c r="AP169" s="17"/>
      <c r="AQ169" s="17">
        <f t="shared" si="518"/>
        <v>0</v>
      </c>
      <c r="AR169" s="17">
        <f t="shared" si="519"/>
        <v>0</v>
      </c>
      <c r="AS169" s="17"/>
      <c r="AT169" s="17"/>
      <c r="AU169" s="17">
        <f t="shared" si="520"/>
        <v>0</v>
      </c>
      <c r="AV169" s="17">
        <f t="shared" si="521"/>
        <v>0</v>
      </c>
      <c r="AW169" s="17"/>
      <c r="AX169" s="17"/>
      <c r="AY169" s="17">
        <f t="shared" si="522"/>
        <v>0</v>
      </c>
      <c r="AZ169" s="17">
        <f t="shared" si="523"/>
        <v>0</v>
      </c>
      <c r="BA169" s="17">
        <f t="shared" si="454"/>
        <v>0</v>
      </c>
      <c r="BB169" s="17">
        <f t="shared" si="455"/>
        <v>0</v>
      </c>
      <c r="BC169" s="17">
        <f t="shared" si="524"/>
        <v>0</v>
      </c>
      <c r="BD169" s="17">
        <f t="shared" si="525"/>
        <v>0</v>
      </c>
      <c r="BE169" s="17"/>
      <c r="BF169" s="17"/>
      <c r="BG169" s="17">
        <f t="shared" si="526"/>
        <v>0</v>
      </c>
      <c r="BH169" s="17">
        <f t="shared" si="527"/>
        <v>0</v>
      </c>
      <c r="BI169" s="17"/>
      <c r="BJ169" s="17"/>
      <c r="BK169" s="17">
        <f t="shared" si="528"/>
        <v>0</v>
      </c>
      <c r="BL169" s="17">
        <f t="shared" si="529"/>
        <v>0</v>
      </c>
      <c r="BM169" s="17"/>
      <c r="BN169" s="17"/>
      <c r="BO169" s="17">
        <f t="shared" si="530"/>
        <v>0</v>
      </c>
      <c r="BP169" s="17">
        <f t="shared" si="531"/>
        <v>0</v>
      </c>
      <c r="BQ169" s="131"/>
      <c r="BR169" s="131"/>
    </row>
    <row r="170" spans="1:70" ht="23.25" customHeight="1" hidden="1">
      <c r="A170" s="158"/>
      <c r="B170" s="165"/>
      <c r="C170" s="158"/>
      <c r="D170" s="66" t="s">
        <v>29</v>
      </c>
      <c r="E170" s="17">
        <f t="shared" si="494"/>
        <v>0</v>
      </c>
      <c r="F170" s="17">
        <f t="shared" si="495"/>
        <v>0</v>
      </c>
      <c r="G170" s="17">
        <f t="shared" si="496"/>
        <v>0</v>
      </c>
      <c r="H170" s="17">
        <f t="shared" si="497"/>
        <v>0</v>
      </c>
      <c r="I170" s="17"/>
      <c r="J170" s="17"/>
      <c r="K170" s="17">
        <f t="shared" si="498"/>
        <v>0</v>
      </c>
      <c r="L170" s="17">
        <f t="shared" si="499"/>
        <v>0</v>
      </c>
      <c r="M170" s="17"/>
      <c r="N170" s="17"/>
      <c r="O170" s="17">
        <f t="shared" si="500"/>
        <v>0</v>
      </c>
      <c r="P170" s="17">
        <f t="shared" si="501"/>
        <v>0</v>
      </c>
      <c r="Q170" s="17"/>
      <c r="R170" s="17"/>
      <c r="S170" s="17">
        <f t="shared" si="502"/>
        <v>0</v>
      </c>
      <c r="T170" s="17">
        <f t="shared" si="503"/>
        <v>0</v>
      </c>
      <c r="U170" s="17">
        <f t="shared" si="504"/>
        <v>0</v>
      </c>
      <c r="V170" s="17">
        <f t="shared" si="505"/>
        <v>0</v>
      </c>
      <c r="W170" s="17">
        <f t="shared" si="506"/>
        <v>0</v>
      </c>
      <c r="X170" s="17">
        <f t="shared" si="507"/>
        <v>0</v>
      </c>
      <c r="Y170" s="17"/>
      <c r="Z170" s="17"/>
      <c r="AA170" s="17">
        <f t="shared" si="508"/>
        <v>0</v>
      </c>
      <c r="AB170" s="17">
        <f t="shared" si="509"/>
        <v>0</v>
      </c>
      <c r="AC170" s="17"/>
      <c r="AD170" s="17"/>
      <c r="AE170" s="17">
        <f t="shared" si="510"/>
        <v>0</v>
      </c>
      <c r="AF170" s="17">
        <f t="shared" si="511"/>
        <v>0</v>
      </c>
      <c r="AG170" s="17"/>
      <c r="AH170" s="17"/>
      <c r="AI170" s="17">
        <f t="shared" si="512"/>
        <v>0</v>
      </c>
      <c r="AJ170" s="17">
        <f t="shared" si="513"/>
        <v>0</v>
      </c>
      <c r="AK170" s="17">
        <f t="shared" si="514"/>
        <v>0</v>
      </c>
      <c r="AL170" s="17">
        <f t="shared" si="515"/>
        <v>0</v>
      </c>
      <c r="AM170" s="17">
        <f t="shared" si="516"/>
        <v>0</v>
      </c>
      <c r="AN170" s="17">
        <f t="shared" si="517"/>
        <v>0</v>
      </c>
      <c r="AO170" s="17"/>
      <c r="AP170" s="17"/>
      <c r="AQ170" s="17">
        <f t="shared" si="518"/>
        <v>0</v>
      </c>
      <c r="AR170" s="17">
        <f t="shared" si="519"/>
        <v>0</v>
      </c>
      <c r="AS170" s="17"/>
      <c r="AT170" s="17"/>
      <c r="AU170" s="17">
        <f t="shared" si="520"/>
        <v>0</v>
      </c>
      <c r="AV170" s="17">
        <f t="shared" si="521"/>
        <v>0</v>
      </c>
      <c r="AW170" s="17"/>
      <c r="AX170" s="17"/>
      <c r="AY170" s="17">
        <f t="shared" si="522"/>
        <v>0</v>
      </c>
      <c r="AZ170" s="17">
        <f t="shared" si="523"/>
        <v>0</v>
      </c>
      <c r="BA170" s="17">
        <f t="shared" si="454"/>
        <v>0</v>
      </c>
      <c r="BB170" s="49">
        <f t="shared" si="455"/>
        <v>0</v>
      </c>
      <c r="BC170" s="17">
        <f t="shared" si="524"/>
        <v>0</v>
      </c>
      <c r="BD170" s="17">
        <f t="shared" si="525"/>
        <v>0</v>
      </c>
      <c r="BE170" s="17"/>
      <c r="BF170" s="17"/>
      <c r="BG170" s="17">
        <f t="shared" si="526"/>
        <v>0</v>
      </c>
      <c r="BH170" s="17">
        <f t="shared" si="527"/>
        <v>0</v>
      </c>
      <c r="BI170" s="17"/>
      <c r="BJ170" s="17"/>
      <c r="BK170" s="17">
        <f t="shared" si="528"/>
        <v>0</v>
      </c>
      <c r="BL170" s="17">
        <f t="shared" si="529"/>
        <v>0</v>
      </c>
      <c r="BM170" s="17"/>
      <c r="BN170" s="17"/>
      <c r="BO170" s="17">
        <f t="shared" si="530"/>
        <v>0</v>
      </c>
      <c r="BP170" s="17">
        <f t="shared" si="531"/>
        <v>0</v>
      </c>
      <c r="BQ170" s="131"/>
      <c r="BR170" s="131"/>
    </row>
    <row r="171" spans="1:70" ht="23.25" customHeight="1" hidden="1">
      <c r="A171" s="158"/>
      <c r="B171" s="165"/>
      <c r="C171" s="159"/>
      <c r="D171" s="67" t="s">
        <v>24</v>
      </c>
      <c r="E171" s="17">
        <f t="shared" si="494"/>
        <v>0</v>
      </c>
      <c r="F171" s="17">
        <f t="shared" si="495"/>
        <v>0</v>
      </c>
      <c r="G171" s="17">
        <f t="shared" si="496"/>
        <v>0</v>
      </c>
      <c r="H171" s="17">
        <f t="shared" si="497"/>
        <v>0</v>
      </c>
      <c r="I171" s="17"/>
      <c r="J171" s="17"/>
      <c r="K171" s="17">
        <f t="shared" si="498"/>
        <v>0</v>
      </c>
      <c r="L171" s="17">
        <f t="shared" si="499"/>
        <v>0</v>
      </c>
      <c r="M171" s="17"/>
      <c r="N171" s="17"/>
      <c r="O171" s="17">
        <f t="shared" si="500"/>
        <v>0</v>
      </c>
      <c r="P171" s="17">
        <f t="shared" si="501"/>
        <v>0</v>
      </c>
      <c r="Q171" s="17"/>
      <c r="R171" s="17"/>
      <c r="S171" s="17">
        <f t="shared" si="502"/>
        <v>0</v>
      </c>
      <c r="T171" s="17">
        <f t="shared" si="503"/>
        <v>0</v>
      </c>
      <c r="U171" s="17">
        <f t="shared" si="504"/>
        <v>0</v>
      </c>
      <c r="V171" s="17">
        <f t="shared" si="505"/>
        <v>0</v>
      </c>
      <c r="W171" s="17">
        <f t="shared" si="506"/>
        <v>0</v>
      </c>
      <c r="X171" s="17">
        <f t="shared" si="507"/>
        <v>0</v>
      </c>
      <c r="Y171" s="17"/>
      <c r="Z171" s="17"/>
      <c r="AA171" s="17">
        <f t="shared" si="508"/>
        <v>0</v>
      </c>
      <c r="AB171" s="17">
        <f t="shared" si="509"/>
        <v>0</v>
      </c>
      <c r="AC171" s="17"/>
      <c r="AD171" s="17"/>
      <c r="AE171" s="17">
        <f t="shared" si="510"/>
        <v>0</v>
      </c>
      <c r="AF171" s="17">
        <f t="shared" si="511"/>
        <v>0</v>
      </c>
      <c r="AG171" s="17"/>
      <c r="AH171" s="17"/>
      <c r="AI171" s="17">
        <f t="shared" si="512"/>
        <v>0</v>
      </c>
      <c r="AJ171" s="17">
        <f t="shared" si="513"/>
        <v>0</v>
      </c>
      <c r="AK171" s="17">
        <f t="shared" si="514"/>
        <v>0</v>
      </c>
      <c r="AL171" s="17">
        <f t="shared" si="515"/>
        <v>0</v>
      </c>
      <c r="AM171" s="17">
        <f t="shared" si="516"/>
        <v>0</v>
      </c>
      <c r="AN171" s="17">
        <f t="shared" si="517"/>
        <v>0</v>
      </c>
      <c r="AO171" s="17"/>
      <c r="AP171" s="17"/>
      <c r="AQ171" s="17">
        <f t="shared" si="518"/>
        <v>0</v>
      </c>
      <c r="AR171" s="17">
        <f t="shared" si="519"/>
        <v>0</v>
      </c>
      <c r="AS171" s="17"/>
      <c r="AT171" s="17"/>
      <c r="AU171" s="17">
        <f t="shared" si="520"/>
        <v>0</v>
      </c>
      <c r="AV171" s="17">
        <f t="shared" si="521"/>
        <v>0</v>
      </c>
      <c r="AW171" s="17"/>
      <c r="AX171" s="17"/>
      <c r="AY171" s="17">
        <f t="shared" si="522"/>
        <v>0</v>
      </c>
      <c r="AZ171" s="17">
        <f t="shared" si="523"/>
        <v>0</v>
      </c>
      <c r="BA171" s="17">
        <f t="shared" si="454"/>
        <v>0</v>
      </c>
      <c r="BB171" s="49">
        <f t="shared" si="455"/>
        <v>0</v>
      </c>
      <c r="BC171" s="17">
        <f t="shared" si="524"/>
        <v>0</v>
      </c>
      <c r="BD171" s="17">
        <f t="shared" si="525"/>
        <v>0</v>
      </c>
      <c r="BE171" s="17"/>
      <c r="BF171" s="17"/>
      <c r="BG171" s="17">
        <f t="shared" si="526"/>
        <v>0</v>
      </c>
      <c r="BH171" s="17">
        <f t="shared" si="527"/>
        <v>0</v>
      </c>
      <c r="BI171" s="17"/>
      <c r="BJ171" s="17"/>
      <c r="BK171" s="17">
        <f t="shared" si="528"/>
        <v>0</v>
      </c>
      <c r="BL171" s="17">
        <f t="shared" si="529"/>
        <v>0</v>
      </c>
      <c r="BM171" s="17"/>
      <c r="BN171" s="17"/>
      <c r="BO171" s="17">
        <f t="shared" si="530"/>
        <v>0</v>
      </c>
      <c r="BP171" s="17">
        <f t="shared" si="531"/>
        <v>0</v>
      </c>
      <c r="BQ171" s="132"/>
      <c r="BR171" s="132"/>
    </row>
    <row r="172" spans="1:70" ht="23.25" customHeight="1">
      <c r="A172" s="145" t="s">
        <v>168</v>
      </c>
      <c r="B172" s="146"/>
      <c r="C172" s="157" t="s">
        <v>58</v>
      </c>
      <c r="D172" s="65" t="s">
        <v>22</v>
      </c>
      <c r="E172" s="46">
        <f t="shared" si="494"/>
        <v>79479.94723</v>
      </c>
      <c r="F172" s="41">
        <f t="shared" si="495"/>
        <v>75149.9348</v>
      </c>
      <c r="G172" s="41">
        <f t="shared" si="496"/>
        <v>94.55206931948538</v>
      </c>
      <c r="H172" s="41">
        <f t="shared" si="497"/>
        <v>-4330.0124300000025</v>
      </c>
      <c r="I172" s="41">
        <f aca="true" t="shared" si="532" ref="I172:J178">I151+I158+I165</f>
        <v>970.59547</v>
      </c>
      <c r="J172" s="41">
        <f t="shared" si="532"/>
        <v>970.59547</v>
      </c>
      <c r="K172" s="41">
        <f aca="true" t="shared" si="533" ref="K172:K178">IF(I172=0,0,J172*100/I172)</f>
        <v>100</v>
      </c>
      <c r="L172" s="41">
        <f aca="true" t="shared" si="534" ref="L172:L178">J172-I172</f>
        <v>0</v>
      </c>
      <c r="M172" s="41">
        <f aca="true" t="shared" si="535" ref="M172:N178">M151+M158+M165</f>
        <v>4175.49068</v>
      </c>
      <c r="N172" s="41">
        <f t="shared" si="535"/>
        <v>4175.49068</v>
      </c>
      <c r="O172" s="41">
        <f aca="true" t="shared" si="536" ref="O172:O178">IF(M172=0,0,N172*100/M172)</f>
        <v>100</v>
      </c>
      <c r="P172" s="41">
        <f aca="true" t="shared" si="537" ref="P172:P178">N172-M172</f>
        <v>0</v>
      </c>
      <c r="Q172" s="41">
        <f aca="true" t="shared" si="538" ref="Q172:R178">Q151+Q158+Q165</f>
        <v>4197</v>
      </c>
      <c r="R172" s="41">
        <f t="shared" si="538"/>
        <v>3722.51408</v>
      </c>
      <c r="S172" s="41">
        <f aca="true" t="shared" si="539" ref="S172:S178">IF(Q172=0,0,R172*100/Q172)</f>
        <v>88.69464093400047</v>
      </c>
      <c r="T172" s="41">
        <f aca="true" t="shared" si="540" ref="T172:T178">R172-Q172</f>
        <v>-474.4859200000001</v>
      </c>
      <c r="U172" s="41">
        <f aca="true" t="shared" si="541" ref="U172:U178">I172+M172+Q172</f>
        <v>9343.08615</v>
      </c>
      <c r="V172" s="41">
        <f aca="true" t="shared" si="542" ref="V172:V178">J172+N172+R172</f>
        <v>8868.60023</v>
      </c>
      <c r="W172" s="41">
        <f aca="true" t="shared" si="543" ref="W172:W178">IF(U172=0,0,V172*100/U172)</f>
        <v>94.92152900677257</v>
      </c>
      <c r="X172" s="61">
        <f aca="true" t="shared" si="544" ref="X172:X178">V172-U172</f>
        <v>-474.48591999999917</v>
      </c>
      <c r="Y172" s="41">
        <f aca="true" t="shared" si="545" ref="Y172:Z178">Y151+Y158+Y165</f>
        <v>4563</v>
      </c>
      <c r="Z172" s="41">
        <f t="shared" si="545"/>
        <v>4057.94521</v>
      </c>
      <c r="AA172" s="41">
        <f aca="true" t="shared" si="546" ref="AA172:AA178">IF(Y172=0,0,Z172*100/Y172)</f>
        <v>88.93151895682665</v>
      </c>
      <c r="AB172" s="41">
        <f aca="true" t="shared" si="547" ref="AB172:AB178">Z172-Y172</f>
        <v>-505.05479000000014</v>
      </c>
      <c r="AC172" s="41">
        <f aca="true" t="shared" si="548" ref="AC172:AD178">AC151+AC158+AC165</f>
        <v>7317</v>
      </c>
      <c r="AD172" s="41">
        <f t="shared" si="548"/>
        <v>5476.22632</v>
      </c>
      <c r="AE172" s="41">
        <f aca="true" t="shared" si="549" ref="AE172:AE178">IF(AC172=0,0,AD172*100/AC172)</f>
        <v>74.84250813174798</v>
      </c>
      <c r="AF172" s="41">
        <f aca="true" t="shared" si="550" ref="AF172:AF178">AD172-AC172</f>
        <v>-1840.7736800000002</v>
      </c>
      <c r="AG172" s="41">
        <f aca="true" t="shared" si="551" ref="AG172:AH178">AG151+AG158+AG165</f>
        <v>8808</v>
      </c>
      <c r="AH172" s="41">
        <f t="shared" si="551"/>
        <v>6038.03496</v>
      </c>
      <c r="AI172" s="41">
        <f aca="true" t="shared" si="552" ref="AI172:AI178">IF(AG172=0,0,AH172*100/AG172)</f>
        <v>68.55171389645777</v>
      </c>
      <c r="AJ172" s="41">
        <f aca="true" t="shared" si="553" ref="AJ172:AJ178">AH172-AG172</f>
        <v>-2769.96504</v>
      </c>
      <c r="AK172" s="41">
        <f aca="true" t="shared" si="554" ref="AK172:AK178">U172+Y172+AC172+AG172</f>
        <v>30031.08615</v>
      </c>
      <c r="AL172" s="41">
        <f aca="true" t="shared" si="555" ref="AL172:AL178">V172+Z172+AD172+AH172</f>
        <v>24440.80672</v>
      </c>
      <c r="AM172" s="41">
        <f aca="true" t="shared" si="556" ref="AM172:AM178">IF(AK172=0,0,AL172*100/AK172)</f>
        <v>81.3850241643691</v>
      </c>
      <c r="AN172" s="41">
        <f aca="true" t="shared" si="557" ref="AN172:AN178">AL172-AK172</f>
        <v>-5590.279429999999</v>
      </c>
      <c r="AO172" s="41">
        <f aca="true" t="shared" si="558" ref="AO172:AP178">AO151+AO158+AO165</f>
        <v>8594</v>
      </c>
      <c r="AP172" s="41">
        <f t="shared" si="558"/>
        <v>7349.56582</v>
      </c>
      <c r="AQ172" s="41">
        <f aca="true" t="shared" si="559" ref="AQ172:AQ178">IF(AO172=0,0,AP172*100/AO172)</f>
        <v>85.51973260414242</v>
      </c>
      <c r="AR172" s="41">
        <f aca="true" t="shared" si="560" ref="AR172:AR178">AP172-AO172</f>
        <v>-1244.4341800000002</v>
      </c>
      <c r="AS172" s="41">
        <f aca="true" t="shared" si="561" ref="AS172:AT178">AS151+AS158+AS165</f>
        <v>8394.73</v>
      </c>
      <c r="AT172" s="41">
        <f t="shared" si="561"/>
        <v>9894.989300000001</v>
      </c>
      <c r="AU172" s="41">
        <f aca="true" t="shared" si="562" ref="AU172:AU178">IF(AS172=0,0,AT172*100/AS172)</f>
        <v>117.8714419641847</v>
      </c>
      <c r="AV172" s="41">
        <f aca="true" t="shared" si="563" ref="AV172:AV178">AT172-AS172</f>
        <v>1500.2593000000015</v>
      </c>
      <c r="AW172" s="41">
        <f aca="true" t="shared" si="564" ref="AW172:AX178">AW151+AW158+AW165</f>
        <v>8500</v>
      </c>
      <c r="AX172" s="41">
        <f t="shared" si="564"/>
        <v>5307.11334</v>
      </c>
      <c r="AY172" s="41">
        <f aca="true" t="shared" si="565" ref="AY172:AY178">IF(AW172=0,0,AX172*100/AW172)</f>
        <v>62.436627529411766</v>
      </c>
      <c r="AZ172" s="41">
        <f aca="true" t="shared" si="566" ref="AZ172:AZ178">AX172-AW172</f>
        <v>-3192.88666</v>
      </c>
      <c r="BA172" s="41">
        <f t="shared" si="454"/>
        <v>55519.81615</v>
      </c>
      <c r="BB172" s="46">
        <f t="shared" si="455"/>
        <v>46992.475179999994</v>
      </c>
      <c r="BC172" s="41">
        <f aca="true" t="shared" si="567" ref="BC172:BC178">IF(BA172=0,0,BB172*100/BA172)</f>
        <v>84.64090560573658</v>
      </c>
      <c r="BD172" s="41">
        <f aca="true" t="shared" si="568" ref="BD172:BD178">BB172-BA172</f>
        <v>-8527.340970000005</v>
      </c>
      <c r="BE172" s="41">
        <f aca="true" t="shared" si="569" ref="BE172:BF178">BE151+BE158+BE165</f>
        <v>8500</v>
      </c>
      <c r="BF172" s="41">
        <f t="shared" si="569"/>
        <v>8574.49378</v>
      </c>
      <c r="BG172" s="41">
        <f aca="true" t="shared" si="570" ref="BG172:BG178">IF(BE172=0,0,BF172*100/BE172)</f>
        <v>100.87639741176471</v>
      </c>
      <c r="BH172" s="41">
        <f aca="true" t="shared" si="571" ref="BH172:BH178">BF172-BE172</f>
        <v>74.4937800000007</v>
      </c>
      <c r="BI172" s="41">
        <f aca="true" t="shared" si="572" ref="BI172:BJ178">BI151+BI158+BI165</f>
        <v>6281.83108</v>
      </c>
      <c r="BJ172" s="41">
        <f t="shared" si="572"/>
        <v>9211.79064</v>
      </c>
      <c r="BK172" s="41">
        <f aca="true" t="shared" si="573" ref="BK172:BK178">IF(BI172=0,0,BJ172*100/BI172)</f>
        <v>146.64180750304413</v>
      </c>
      <c r="BL172" s="41">
        <f aca="true" t="shared" si="574" ref="BL172:BL178">BJ172-BI172</f>
        <v>2929.9595599999993</v>
      </c>
      <c r="BM172" s="41">
        <f aca="true" t="shared" si="575" ref="BM172:BN178">BM151+BM158+BM165</f>
        <v>9178.3</v>
      </c>
      <c r="BN172" s="41">
        <f t="shared" si="575"/>
        <v>10371.1752</v>
      </c>
      <c r="BO172" s="41">
        <f aca="true" t="shared" si="576" ref="BO172:BO178">IF(BM172=0,0,BN172*100/BM172)</f>
        <v>112.99669001884882</v>
      </c>
      <c r="BP172" s="41">
        <f aca="true" t="shared" si="577" ref="BP172:BP178">BN172-BM172</f>
        <v>1192.8752000000004</v>
      </c>
      <c r="BQ172" s="167"/>
      <c r="BR172" s="167"/>
    </row>
    <row r="173" spans="1:70" ht="23.25" customHeight="1" hidden="1">
      <c r="A173" s="147"/>
      <c r="B173" s="148"/>
      <c r="C173" s="158"/>
      <c r="D173" s="65" t="s">
        <v>23</v>
      </c>
      <c r="E173" s="18">
        <f t="shared" si="494"/>
        <v>0</v>
      </c>
      <c r="F173" s="18">
        <f t="shared" si="495"/>
        <v>0</v>
      </c>
      <c r="G173" s="18">
        <f t="shared" si="496"/>
        <v>0</v>
      </c>
      <c r="H173" s="18">
        <f t="shared" si="497"/>
        <v>0</v>
      </c>
      <c r="I173" s="18">
        <f t="shared" si="532"/>
        <v>0</v>
      </c>
      <c r="J173" s="18">
        <f t="shared" si="532"/>
        <v>0</v>
      </c>
      <c r="K173" s="18">
        <f t="shared" si="533"/>
        <v>0</v>
      </c>
      <c r="L173" s="18">
        <f t="shared" si="534"/>
        <v>0</v>
      </c>
      <c r="M173" s="18">
        <f t="shared" si="535"/>
        <v>0</v>
      </c>
      <c r="N173" s="18">
        <f t="shared" si="535"/>
        <v>0</v>
      </c>
      <c r="O173" s="18">
        <f t="shared" si="536"/>
        <v>0</v>
      </c>
      <c r="P173" s="18">
        <f t="shared" si="537"/>
        <v>0</v>
      </c>
      <c r="Q173" s="18">
        <f t="shared" si="538"/>
        <v>0</v>
      </c>
      <c r="R173" s="18">
        <f t="shared" si="538"/>
        <v>0</v>
      </c>
      <c r="S173" s="18">
        <f t="shared" si="539"/>
        <v>0</v>
      </c>
      <c r="T173" s="18">
        <f t="shared" si="540"/>
        <v>0</v>
      </c>
      <c r="U173" s="18">
        <f t="shared" si="541"/>
        <v>0</v>
      </c>
      <c r="V173" s="18">
        <f t="shared" si="542"/>
        <v>0</v>
      </c>
      <c r="W173" s="18">
        <f t="shared" si="543"/>
        <v>0</v>
      </c>
      <c r="X173" s="60">
        <f t="shared" si="544"/>
        <v>0</v>
      </c>
      <c r="Y173" s="18">
        <f t="shared" si="545"/>
        <v>0</v>
      </c>
      <c r="Z173" s="18">
        <f t="shared" si="545"/>
        <v>0</v>
      </c>
      <c r="AA173" s="18">
        <f t="shared" si="546"/>
        <v>0</v>
      </c>
      <c r="AB173" s="18">
        <f t="shared" si="547"/>
        <v>0</v>
      </c>
      <c r="AC173" s="18">
        <f t="shared" si="548"/>
        <v>0</v>
      </c>
      <c r="AD173" s="18">
        <f t="shared" si="548"/>
        <v>0</v>
      </c>
      <c r="AE173" s="18">
        <f t="shared" si="549"/>
        <v>0</v>
      </c>
      <c r="AF173" s="18">
        <f t="shared" si="550"/>
        <v>0</v>
      </c>
      <c r="AG173" s="18">
        <f t="shared" si="551"/>
        <v>0</v>
      </c>
      <c r="AH173" s="18">
        <f t="shared" si="551"/>
        <v>0</v>
      </c>
      <c r="AI173" s="18">
        <f t="shared" si="552"/>
        <v>0</v>
      </c>
      <c r="AJ173" s="18">
        <f t="shared" si="553"/>
        <v>0</v>
      </c>
      <c r="AK173" s="18">
        <f t="shared" si="554"/>
        <v>0</v>
      </c>
      <c r="AL173" s="18">
        <f t="shared" si="555"/>
        <v>0</v>
      </c>
      <c r="AM173" s="18">
        <f t="shared" si="556"/>
        <v>0</v>
      </c>
      <c r="AN173" s="18">
        <f t="shared" si="557"/>
        <v>0</v>
      </c>
      <c r="AO173" s="18">
        <f t="shared" si="558"/>
        <v>0</v>
      </c>
      <c r="AP173" s="18">
        <f t="shared" si="558"/>
        <v>0</v>
      </c>
      <c r="AQ173" s="18">
        <f t="shared" si="559"/>
        <v>0</v>
      </c>
      <c r="AR173" s="18">
        <f t="shared" si="560"/>
        <v>0</v>
      </c>
      <c r="AS173" s="18">
        <f t="shared" si="561"/>
        <v>0</v>
      </c>
      <c r="AT173" s="18">
        <f t="shared" si="561"/>
        <v>0</v>
      </c>
      <c r="AU173" s="18">
        <f t="shared" si="562"/>
        <v>0</v>
      </c>
      <c r="AV173" s="18">
        <f t="shared" si="563"/>
        <v>0</v>
      </c>
      <c r="AW173" s="18">
        <f t="shared" si="564"/>
        <v>0</v>
      </c>
      <c r="AX173" s="18">
        <f t="shared" si="564"/>
        <v>0</v>
      </c>
      <c r="AY173" s="18">
        <f t="shared" si="565"/>
        <v>0</v>
      </c>
      <c r="AZ173" s="18">
        <f t="shared" si="566"/>
        <v>0</v>
      </c>
      <c r="BA173" s="18">
        <f t="shared" si="454"/>
        <v>0</v>
      </c>
      <c r="BB173" s="48">
        <f t="shared" si="455"/>
        <v>0</v>
      </c>
      <c r="BC173" s="18">
        <f t="shared" si="567"/>
        <v>0</v>
      </c>
      <c r="BD173" s="18">
        <f t="shared" si="568"/>
        <v>0</v>
      </c>
      <c r="BE173" s="18">
        <f t="shared" si="569"/>
        <v>0</v>
      </c>
      <c r="BF173" s="18">
        <f t="shared" si="569"/>
        <v>0</v>
      </c>
      <c r="BG173" s="18">
        <f t="shared" si="570"/>
        <v>0</v>
      </c>
      <c r="BH173" s="18">
        <f t="shared" si="571"/>
        <v>0</v>
      </c>
      <c r="BI173" s="18">
        <f t="shared" si="572"/>
        <v>0</v>
      </c>
      <c r="BJ173" s="18">
        <f t="shared" si="572"/>
        <v>0</v>
      </c>
      <c r="BK173" s="18">
        <f t="shared" si="573"/>
        <v>0</v>
      </c>
      <c r="BL173" s="18">
        <f t="shared" si="574"/>
        <v>0</v>
      </c>
      <c r="BM173" s="18">
        <f t="shared" si="575"/>
        <v>0</v>
      </c>
      <c r="BN173" s="18">
        <f t="shared" si="575"/>
        <v>0</v>
      </c>
      <c r="BO173" s="18">
        <f t="shared" si="576"/>
        <v>0</v>
      </c>
      <c r="BP173" s="18">
        <f t="shared" si="577"/>
        <v>0</v>
      </c>
      <c r="BQ173" s="167"/>
      <c r="BR173" s="167"/>
    </row>
    <row r="174" spans="1:70" ht="23.25" customHeight="1">
      <c r="A174" s="147"/>
      <c r="B174" s="148"/>
      <c r="C174" s="158"/>
      <c r="D174" s="63" t="s">
        <v>52</v>
      </c>
      <c r="E174" s="18">
        <f t="shared" si="494"/>
        <v>0</v>
      </c>
      <c r="F174" s="18">
        <f t="shared" si="495"/>
        <v>0</v>
      </c>
      <c r="G174" s="18">
        <f t="shared" si="496"/>
        <v>0</v>
      </c>
      <c r="H174" s="18">
        <f t="shared" si="497"/>
        <v>0</v>
      </c>
      <c r="I174" s="18">
        <f t="shared" si="532"/>
        <v>0</v>
      </c>
      <c r="J174" s="18">
        <f t="shared" si="532"/>
        <v>0</v>
      </c>
      <c r="K174" s="18">
        <f t="shared" si="533"/>
        <v>0</v>
      </c>
      <c r="L174" s="18">
        <f t="shared" si="534"/>
        <v>0</v>
      </c>
      <c r="M174" s="18">
        <f t="shared" si="535"/>
        <v>0</v>
      </c>
      <c r="N174" s="18">
        <f t="shared" si="535"/>
        <v>0</v>
      </c>
      <c r="O174" s="18">
        <f t="shared" si="536"/>
        <v>0</v>
      </c>
      <c r="P174" s="18">
        <f t="shared" si="537"/>
        <v>0</v>
      </c>
      <c r="Q174" s="18">
        <f t="shared" si="538"/>
        <v>0</v>
      </c>
      <c r="R174" s="18">
        <f t="shared" si="538"/>
        <v>0</v>
      </c>
      <c r="S174" s="18">
        <f t="shared" si="539"/>
        <v>0</v>
      </c>
      <c r="T174" s="18">
        <f t="shared" si="540"/>
        <v>0</v>
      </c>
      <c r="U174" s="18">
        <f t="shared" si="541"/>
        <v>0</v>
      </c>
      <c r="V174" s="18">
        <f t="shared" si="542"/>
        <v>0</v>
      </c>
      <c r="W174" s="18">
        <f t="shared" si="543"/>
        <v>0</v>
      </c>
      <c r="X174" s="60">
        <f t="shared" si="544"/>
        <v>0</v>
      </c>
      <c r="Y174" s="18">
        <f t="shared" si="545"/>
        <v>0</v>
      </c>
      <c r="Z174" s="18">
        <f t="shared" si="545"/>
        <v>0</v>
      </c>
      <c r="AA174" s="18">
        <f t="shared" si="546"/>
        <v>0</v>
      </c>
      <c r="AB174" s="18">
        <f t="shared" si="547"/>
        <v>0</v>
      </c>
      <c r="AC174" s="18">
        <f t="shared" si="548"/>
        <v>0</v>
      </c>
      <c r="AD174" s="18">
        <f t="shared" si="548"/>
        <v>0</v>
      </c>
      <c r="AE174" s="18">
        <f t="shared" si="549"/>
        <v>0</v>
      </c>
      <c r="AF174" s="18">
        <f t="shared" si="550"/>
        <v>0</v>
      </c>
      <c r="AG174" s="18">
        <f t="shared" si="551"/>
        <v>0</v>
      </c>
      <c r="AH174" s="18">
        <f t="shared" si="551"/>
        <v>0</v>
      </c>
      <c r="AI174" s="18">
        <f t="shared" si="552"/>
        <v>0</v>
      </c>
      <c r="AJ174" s="18">
        <f t="shared" si="553"/>
        <v>0</v>
      </c>
      <c r="AK174" s="18">
        <f t="shared" si="554"/>
        <v>0</v>
      </c>
      <c r="AL174" s="18">
        <f t="shared" si="555"/>
        <v>0</v>
      </c>
      <c r="AM174" s="18">
        <f t="shared" si="556"/>
        <v>0</v>
      </c>
      <c r="AN174" s="18">
        <f t="shared" si="557"/>
        <v>0</v>
      </c>
      <c r="AO174" s="18">
        <f t="shared" si="558"/>
        <v>0</v>
      </c>
      <c r="AP174" s="18">
        <f t="shared" si="558"/>
        <v>0</v>
      </c>
      <c r="AQ174" s="18">
        <f t="shared" si="559"/>
        <v>0</v>
      </c>
      <c r="AR174" s="18">
        <f t="shared" si="560"/>
        <v>0</v>
      </c>
      <c r="AS174" s="18">
        <f t="shared" si="561"/>
        <v>0</v>
      </c>
      <c r="AT174" s="18">
        <f t="shared" si="561"/>
        <v>0</v>
      </c>
      <c r="AU174" s="18">
        <f t="shared" si="562"/>
        <v>0</v>
      </c>
      <c r="AV174" s="18">
        <f t="shared" si="563"/>
        <v>0</v>
      </c>
      <c r="AW174" s="18">
        <f t="shared" si="564"/>
        <v>0</v>
      </c>
      <c r="AX174" s="18">
        <f t="shared" si="564"/>
        <v>0</v>
      </c>
      <c r="AY174" s="18">
        <f t="shared" si="565"/>
        <v>0</v>
      </c>
      <c r="AZ174" s="18">
        <f t="shared" si="566"/>
        <v>0</v>
      </c>
      <c r="BA174" s="18">
        <f t="shared" si="454"/>
        <v>0</v>
      </c>
      <c r="BB174" s="48">
        <f t="shared" si="455"/>
        <v>0</v>
      </c>
      <c r="BC174" s="18">
        <f t="shared" si="567"/>
        <v>0</v>
      </c>
      <c r="BD174" s="18">
        <f t="shared" si="568"/>
        <v>0</v>
      </c>
      <c r="BE174" s="18">
        <f t="shared" si="569"/>
        <v>0</v>
      </c>
      <c r="BF174" s="18">
        <f t="shared" si="569"/>
        <v>0</v>
      </c>
      <c r="BG174" s="18">
        <f t="shared" si="570"/>
        <v>0</v>
      </c>
      <c r="BH174" s="18">
        <f t="shared" si="571"/>
        <v>0</v>
      </c>
      <c r="BI174" s="18">
        <f t="shared" si="572"/>
        <v>0</v>
      </c>
      <c r="BJ174" s="18">
        <f t="shared" si="572"/>
        <v>0</v>
      </c>
      <c r="BK174" s="18">
        <f t="shared" si="573"/>
        <v>0</v>
      </c>
      <c r="BL174" s="18">
        <f t="shared" si="574"/>
        <v>0</v>
      </c>
      <c r="BM174" s="18">
        <f t="shared" si="575"/>
        <v>0</v>
      </c>
      <c r="BN174" s="18">
        <f t="shared" si="575"/>
        <v>0</v>
      </c>
      <c r="BO174" s="18">
        <f t="shared" si="576"/>
        <v>0</v>
      </c>
      <c r="BP174" s="18">
        <f t="shared" si="577"/>
        <v>0</v>
      </c>
      <c r="BQ174" s="167"/>
      <c r="BR174" s="167"/>
    </row>
    <row r="175" spans="1:70" ht="23.25" customHeight="1">
      <c r="A175" s="147"/>
      <c r="B175" s="148"/>
      <c r="C175" s="158"/>
      <c r="D175" s="63" t="s">
        <v>28</v>
      </c>
      <c r="E175" s="18">
        <f t="shared" si="494"/>
        <v>79479.94723</v>
      </c>
      <c r="F175" s="18">
        <f t="shared" si="495"/>
        <v>75149.9348</v>
      </c>
      <c r="G175" s="18">
        <f t="shared" si="496"/>
        <v>94.55206931948538</v>
      </c>
      <c r="H175" s="18">
        <f t="shared" si="497"/>
        <v>-4330.0124300000025</v>
      </c>
      <c r="I175" s="18">
        <f t="shared" si="532"/>
        <v>970.59547</v>
      </c>
      <c r="J175" s="18">
        <f t="shared" si="532"/>
        <v>970.59547</v>
      </c>
      <c r="K175" s="18">
        <f t="shared" si="533"/>
        <v>100</v>
      </c>
      <c r="L175" s="18">
        <f t="shared" si="534"/>
        <v>0</v>
      </c>
      <c r="M175" s="18">
        <f t="shared" si="535"/>
        <v>4175.49068</v>
      </c>
      <c r="N175" s="18">
        <f t="shared" si="535"/>
        <v>4175.49068</v>
      </c>
      <c r="O175" s="18">
        <f t="shared" si="536"/>
        <v>100</v>
      </c>
      <c r="P175" s="18">
        <f t="shared" si="537"/>
        <v>0</v>
      </c>
      <c r="Q175" s="18">
        <f t="shared" si="538"/>
        <v>4197</v>
      </c>
      <c r="R175" s="18">
        <f t="shared" si="538"/>
        <v>3722.51408</v>
      </c>
      <c r="S175" s="18">
        <f t="shared" si="539"/>
        <v>88.69464093400047</v>
      </c>
      <c r="T175" s="18">
        <f t="shared" si="540"/>
        <v>-474.4859200000001</v>
      </c>
      <c r="U175" s="18">
        <f t="shared" si="541"/>
        <v>9343.08615</v>
      </c>
      <c r="V175" s="18">
        <f t="shared" si="542"/>
        <v>8868.60023</v>
      </c>
      <c r="W175" s="18">
        <f t="shared" si="543"/>
        <v>94.92152900677257</v>
      </c>
      <c r="X175" s="60">
        <f t="shared" si="544"/>
        <v>-474.48591999999917</v>
      </c>
      <c r="Y175" s="18">
        <f t="shared" si="545"/>
        <v>4563</v>
      </c>
      <c r="Z175" s="18">
        <f t="shared" si="545"/>
        <v>4057.94521</v>
      </c>
      <c r="AA175" s="18">
        <f t="shared" si="546"/>
        <v>88.93151895682665</v>
      </c>
      <c r="AB175" s="18">
        <f t="shared" si="547"/>
        <v>-505.05479000000014</v>
      </c>
      <c r="AC175" s="18">
        <f t="shared" si="548"/>
        <v>7317</v>
      </c>
      <c r="AD175" s="18">
        <f t="shared" si="548"/>
        <v>5476.22632</v>
      </c>
      <c r="AE175" s="18">
        <f t="shared" si="549"/>
        <v>74.84250813174798</v>
      </c>
      <c r="AF175" s="18">
        <f t="shared" si="550"/>
        <v>-1840.7736800000002</v>
      </c>
      <c r="AG175" s="18">
        <f t="shared" si="551"/>
        <v>8808</v>
      </c>
      <c r="AH175" s="18">
        <f t="shared" si="551"/>
        <v>6038.03496</v>
      </c>
      <c r="AI175" s="18">
        <f t="shared" si="552"/>
        <v>68.55171389645777</v>
      </c>
      <c r="AJ175" s="18">
        <f t="shared" si="553"/>
        <v>-2769.96504</v>
      </c>
      <c r="AK175" s="18">
        <f t="shared" si="554"/>
        <v>30031.08615</v>
      </c>
      <c r="AL175" s="18">
        <f t="shared" si="555"/>
        <v>24440.80672</v>
      </c>
      <c r="AM175" s="18">
        <f t="shared" si="556"/>
        <v>81.3850241643691</v>
      </c>
      <c r="AN175" s="18">
        <f t="shared" si="557"/>
        <v>-5590.279429999999</v>
      </c>
      <c r="AO175" s="18">
        <f t="shared" si="558"/>
        <v>8594</v>
      </c>
      <c r="AP175" s="18">
        <f t="shared" si="558"/>
        <v>7349.56582</v>
      </c>
      <c r="AQ175" s="18">
        <f t="shared" si="559"/>
        <v>85.51973260414242</v>
      </c>
      <c r="AR175" s="18">
        <f t="shared" si="560"/>
        <v>-1244.4341800000002</v>
      </c>
      <c r="AS175" s="18">
        <f t="shared" si="561"/>
        <v>8394.73</v>
      </c>
      <c r="AT175" s="18">
        <f t="shared" si="561"/>
        <v>9894.989300000001</v>
      </c>
      <c r="AU175" s="18">
        <f t="shared" si="562"/>
        <v>117.8714419641847</v>
      </c>
      <c r="AV175" s="18">
        <f t="shared" si="563"/>
        <v>1500.2593000000015</v>
      </c>
      <c r="AW175" s="18">
        <f t="shared" si="564"/>
        <v>8500</v>
      </c>
      <c r="AX175" s="18">
        <f t="shared" si="564"/>
        <v>5307.11334</v>
      </c>
      <c r="AY175" s="18">
        <f t="shared" si="565"/>
        <v>62.436627529411766</v>
      </c>
      <c r="AZ175" s="18">
        <f t="shared" si="566"/>
        <v>-3192.88666</v>
      </c>
      <c r="BA175" s="18">
        <f t="shared" si="454"/>
        <v>55519.81615</v>
      </c>
      <c r="BB175" s="48">
        <f t="shared" si="455"/>
        <v>46992.475179999994</v>
      </c>
      <c r="BC175" s="18">
        <f t="shared" si="567"/>
        <v>84.64090560573658</v>
      </c>
      <c r="BD175" s="18">
        <f t="shared" si="568"/>
        <v>-8527.340970000005</v>
      </c>
      <c r="BE175" s="18">
        <f t="shared" si="569"/>
        <v>8500</v>
      </c>
      <c r="BF175" s="18">
        <f t="shared" si="569"/>
        <v>8574.49378</v>
      </c>
      <c r="BG175" s="18">
        <f t="shared" si="570"/>
        <v>100.87639741176471</v>
      </c>
      <c r="BH175" s="18">
        <f t="shared" si="571"/>
        <v>74.4937800000007</v>
      </c>
      <c r="BI175" s="18">
        <f t="shared" si="572"/>
        <v>6281.83108</v>
      </c>
      <c r="BJ175" s="18">
        <f t="shared" si="572"/>
        <v>9211.79064</v>
      </c>
      <c r="BK175" s="18">
        <f t="shared" si="573"/>
        <v>146.64180750304413</v>
      </c>
      <c r="BL175" s="18">
        <f t="shared" si="574"/>
        <v>2929.9595599999993</v>
      </c>
      <c r="BM175" s="18">
        <f t="shared" si="575"/>
        <v>9178.3</v>
      </c>
      <c r="BN175" s="18">
        <f t="shared" si="575"/>
        <v>10371.1752</v>
      </c>
      <c r="BO175" s="18">
        <f t="shared" si="576"/>
        <v>112.99669001884882</v>
      </c>
      <c r="BP175" s="18">
        <f t="shared" si="577"/>
        <v>1192.8752000000004</v>
      </c>
      <c r="BQ175" s="167"/>
      <c r="BR175" s="167"/>
    </row>
    <row r="176" spans="1:70" ht="46.5" customHeight="1" hidden="1">
      <c r="A176" s="147"/>
      <c r="B176" s="148"/>
      <c r="C176" s="158"/>
      <c r="D176" s="65" t="s">
        <v>114</v>
      </c>
      <c r="E176" s="18">
        <f>BA176+BE176+BI176+BM176</f>
        <v>0</v>
      </c>
      <c r="F176" s="18">
        <f>BB176+BF176+BJ176+BN176</f>
        <v>0</v>
      </c>
      <c r="G176" s="18">
        <f>IF(E176=0,0,F176*100/E176)</f>
        <v>0</v>
      </c>
      <c r="H176" s="18">
        <f>F176-E176</f>
        <v>0</v>
      </c>
      <c r="I176" s="18">
        <f t="shared" si="532"/>
        <v>0</v>
      </c>
      <c r="J176" s="18">
        <f t="shared" si="532"/>
        <v>0</v>
      </c>
      <c r="K176" s="18">
        <f>IF(I176=0,0,J176*100/I176)</f>
        <v>0</v>
      </c>
      <c r="L176" s="18">
        <f>J176-I176</f>
        <v>0</v>
      </c>
      <c r="M176" s="18">
        <f t="shared" si="535"/>
        <v>0</v>
      </c>
      <c r="N176" s="18">
        <f t="shared" si="535"/>
        <v>0</v>
      </c>
      <c r="O176" s="18">
        <f>IF(M176=0,0,N176*100/M176)</f>
        <v>0</v>
      </c>
      <c r="P176" s="18">
        <f>N176-M176</f>
        <v>0</v>
      </c>
      <c r="Q176" s="18">
        <f t="shared" si="538"/>
        <v>0</v>
      </c>
      <c r="R176" s="18">
        <f t="shared" si="538"/>
        <v>0</v>
      </c>
      <c r="S176" s="18">
        <f>IF(Q176=0,0,R176*100/Q176)</f>
        <v>0</v>
      </c>
      <c r="T176" s="18">
        <f>R176-Q176</f>
        <v>0</v>
      </c>
      <c r="U176" s="18">
        <f>I176+M176+Q176</f>
        <v>0</v>
      </c>
      <c r="V176" s="18">
        <f>J176+N176+R176</f>
        <v>0</v>
      </c>
      <c r="W176" s="18">
        <f>IF(U176=0,0,V176*100/U176)</f>
        <v>0</v>
      </c>
      <c r="X176" s="60">
        <f>V176-U176</f>
        <v>0</v>
      </c>
      <c r="Y176" s="18">
        <f t="shared" si="545"/>
        <v>0</v>
      </c>
      <c r="Z176" s="18">
        <f t="shared" si="545"/>
        <v>0</v>
      </c>
      <c r="AA176" s="18">
        <f>IF(Y176=0,0,Z176*100/Y176)</f>
        <v>0</v>
      </c>
      <c r="AB176" s="18">
        <f>Z176-Y176</f>
        <v>0</v>
      </c>
      <c r="AC176" s="18">
        <f t="shared" si="548"/>
        <v>0</v>
      </c>
      <c r="AD176" s="18">
        <f t="shared" si="548"/>
        <v>0</v>
      </c>
      <c r="AE176" s="18">
        <f>IF(AC176=0,0,AD176*100/AC176)</f>
        <v>0</v>
      </c>
      <c r="AF176" s="18">
        <f>AD176-AC176</f>
        <v>0</v>
      </c>
      <c r="AG176" s="18">
        <f t="shared" si="551"/>
        <v>0</v>
      </c>
      <c r="AH176" s="18">
        <f t="shared" si="551"/>
        <v>0</v>
      </c>
      <c r="AI176" s="18">
        <f>IF(AG176=0,0,AH176*100/AG176)</f>
        <v>0</v>
      </c>
      <c r="AJ176" s="18">
        <f>AH176-AG176</f>
        <v>0</v>
      </c>
      <c r="AK176" s="18">
        <f>U176+Y176+AC176+AG176</f>
        <v>0</v>
      </c>
      <c r="AL176" s="18">
        <f>V176+Z176+AD176+AH176</f>
        <v>0</v>
      </c>
      <c r="AM176" s="18">
        <f>IF(AK176=0,0,AL176*100/AK176)</f>
        <v>0</v>
      </c>
      <c r="AN176" s="18">
        <f>AL176-AK176</f>
        <v>0</v>
      </c>
      <c r="AO176" s="18">
        <f t="shared" si="558"/>
        <v>0</v>
      </c>
      <c r="AP176" s="18">
        <f t="shared" si="558"/>
        <v>0</v>
      </c>
      <c r="AQ176" s="18">
        <f>IF(AO176=0,0,AP176*100/AO176)</f>
        <v>0</v>
      </c>
      <c r="AR176" s="18">
        <f>AP176-AO176</f>
        <v>0</v>
      </c>
      <c r="AS176" s="18">
        <f t="shared" si="561"/>
        <v>0</v>
      </c>
      <c r="AT176" s="18">
        <f t="shared" si="561"/>
        <v>0</v>
      </c>
      <c r="AU176" s="18">
        <f>IF(AS176=0,0,AT176*100/AS176)</f>
        <v>0</v>
      </c>
      <c r="AV176" s="18">
        <f>AT176-AS176</f>
        <v>0</v>
      </c>
      <c r="AW176" s="18">
        <f t="shared" si="564"/>
        <v>0</v>
      </c>
      <c r="AX176" s="18">
        <f t="shared" si="564"/>
        <v>0</v>
      </c>
      <c r="AY176" s="18">
        <f>IF(AW176=0,0,AX176*100/AW176)</f>
        <v>0</v>
      </c>
      <c r="AZ176" s="18">
        <f>AX176-AW176</f>
        <v>0</v>
      </c>
      <c r="BA176" s="18">
        <f>AK176+AO176+AS176+AW176</f>
        <v>0</v>
      </c>
      <c r="BB176" s="48">
        <f>AL176+AP176+AT176+AX176</f>
        <v>0</v>
      </c>
      <c r="BC176" s="18">
        <f>IF(BA176=0,0,BB176*100/BA176)</f>
        <v>0</v>
      </c>
      <c r="BD176" s="18">
        <f>BB176-BA176</f>
        <v>0</v>
      </c>
      <c r="BE176" s="18">
        <f t="shared" si="569"/>
        <v>0</v>
      </c>
      <c r="BF176" s="18">
        <f t="shared" si="569"/>
        <v>0</v>
      </c>
      <c r="BG176" s="18">
        <f>IF(BE176=0,0,BF176*100/BE176)</f>
        <v>0</v>
      </c>
      <c r="BH176" s="18">
        <f>BF176-BE176</f>
        <v>0</v>
      </c>
      <c r="BI176" s="18">
        <f t="shared" si="572"/>
        <v>0</v>
      </c>
      <c r="BJ176" s="18">
        <f t="shared" si="572"/>
        <v>0</v>
      </c>
      <c r="BK176" s="18">
        <f>IF(BI176=0,0,BJ176*100/BI176)</f>
        <v>0</v>
      </c>
      <c r="BL176" s="18">
        <f>BJ176-BI176</f>
        <v>0</v>
      </c>
      <c r="BM176" s="18">
        <f t="shared" si="575"/>
        <v>0</v>
      </c>
      <c r="BN176" s="18">
        <f t="shared" si="575"/>
        <v>0</v>
      </c>
      <c r="BO176" s="18">
        <f>IF(BM176=0,0,BN176*100/BM176)</f>
        <v>0</v>
      </c>
      <c r="BP176" s="18">
        <f>BN176-BM176</f>
        <v>0</v>
      </c>
      <c r="BQ176" s="167"/>
      <c r="BR176" s="167"/>
    </row>
    <row r="177" spans="1:70" ht="23.25" customHeight="1" hidden="1">
      <c r="A177" s="147"/>
      <c r="B177" s="148"/>
      <c r="C177" s="158"/>
      <c r="D177" s="66" t="s">
        <v>29</v>
      </c>
      <c r="E177" s="18">
        <f t="shared" si="494"/>
        <v>0</v>
      </c>
      <c r="F177" s="18">
        <f t="shared" si="495"/>
        <v>0</v>
      </c>
      <c r="G177" s="18">
        <f t="shared" si="496"/>
        <v>0</v>
      </c>
      <c r="H177" s="18">
        <f t="shared" si="497"/>
        <v>0</v>
      </c>
      <c r="I177" s="17">
        <f t="shared" si="532"/>
        <v>0</v>
      </c>
      <c r="J177" s="17">
        <f t="shared" si="532"/>
        <v>0</v>
      </c>
      <c r="K177" s="17">
        <f t="shared" si="533"/>
        <v>0</v>
      </c>
      <c r="L177" s="17">
        <f t="shared" si="534"/>
        <v>0</v>
      </c>
      <c r="M177" s="17">
        <f t="shared" si="535"/>
        <v>0</v>
      </c>
      <c r="N177" s="17">
        <f t="shared" si="535"/>
        <v>0</v>
      </c>
      <c r="O177" s="17">
        <f t="shared" si="536"/>
        <v>0</v>
      </c>
      <c r="P177" s="17">
        <f t="shared" si="537"/>
        <v>0</v>
      </c>
      <c r="Q177" s="17">
        <f t="shared" si="538"/>
        <v>0</v>
      </c>
      <c r="R177" s="17">
        <f t="shared" si="538"/>
        <v>0</v>
      </c>
      <c r="S177" s="17">
        <f t="shared" si="539"/>
        <v>0</v>
      </c>
      <c r="T177" s="17">
        <f t="shared" si="540"/>
        <v>0</v>
      </c>
      <c r="U177" s="17">
        <f t="shared" si="541"/>
        <v>0</v>
      </c>
      <c r="V177" s="17">
        <f t="shared" si="542"/>
        <v>0</v>
      </c>
      <c r="W177" s="17">
        <f t="shared" si="543"/>
        <v>0</v>
      </c>
      <c r="X177" s="17">
        <f t="shared" si="544"/>
        <v>0</v>
      </c>
      <c r="Y177" s="17">
        <f t="shared" si="545"/>
        <v>0</v>
      </c>
      <c r="Z177" s="17">
        <f t="shared" si="545"/>
        <v>0</v>
      </c>
      <c r="AA177" s="17">
        <f t="shared" si="546"/>
        <v>0</v>
      </c>
      <c r="AB177" s="17">
        <f t="shared" si="547"/>
        <v>0</v>
      </c>
      <c r="AC177" s="17">
        <f t="shared" si="548"/>
        <v>0</v>
      </c>
      <c r="AD177" s="17">
        <f t="shared" si="548"/>
        <v>0</v>
      </c>
      <c r="AE177" s="17">
        <f t="shared" si="549"/>
        <v>0</v>
      </c>
      <c r="AF177" s="17">
        <f t="shared" si="550"/>
        <v>0</v>
      </c>
      <c r="AG177" s="17">
        <f t="shared" si="551"/>
        <v>0</v>
      </c>
      <c r="AH177" s="17">
        <f t="shared" si="551"/>
        <v>0</v>
      </c>
      <c r="AI177" s="17">
        <f t="shared" si="552"/>
        <v>0</v>
      </c>
      <c r="AJ177" s="17">
        <f t="shared" si="553"/>
        <v>0</v>
      </c>
      <c r="AK177" s="17">
        <f t="shared" si="554"/>
        <v>0</v>
      </c>
      <c r="AL177" s="17">
        <f t="shared" si="555"/>
        <v>0</v>
      </c>
      <c r="AM177" s="17">
        <f t="shared" si="556"/>
        <v>0</v>
      </c>
      <c r="AN177" s="17">
        <f t="shared" si="557"/>
        <v>0</v>
      </c>
      <c r="AO177" s="17">
        <f t="shared" si="558"/>
        <v>0</v>
      </c>
      <c r="AP177" s="17">
        <f t="shared" si="558"/>
        <v>0</v>
      </c>
      <c r="AQ177" s="17">
        <f t="shared" si="559"/>
        <v>0</v>
      </c>
      <c r="AR177" s="17">
        <f t="shared" si="560"/>
        <v>0</v>
      </c>
      <c r="AS177" s="17">
        <f t="shared" si="561"/>
        <v>0</v>
      </c>
      <c r="AT177" s="17">
        <f t="shared" si="561"/>
        <v>0</v>
      </c>
      <c r="AU177" s="17">
        <f t="shared" si="562"/>
        <v>0</v>
      </c>
      <c r="AV177" s="17">
        <f t="shared" si="563"/>
        <v>0</v>
      </c>
      <c r="AW177" s="17">
        <f t="shared" si="564"/>
        <v>0</v>
      </c>
      <c r="AX177" s="17">
        <f t="shared" si="564"/>
        <v>0</v>
      </c>
      <c r="AY177" s="17">
        <f t="shared" si="565"/>
        <v>0</v>
      </c>
      <c r="AZ177" s="17">
        <f t="shared" si="566"/>
        <v>0</v>
      </c>
      <c r="BA177" s="17">
        <f t="shared" si="454"/>
        <v>0</v>
      </c>
      <c r="BB177" s="49">
        <f t="shared" si="455"/>
        <v>0</v>
      </c>
      <c r="BC177" s="17">
        <f t="shared" si="567"/>
        <v>0</v>
      </c>
      <c r="BD177" s="17">
        <f t="shared" si="568"/>
        <v>0</v>
      </c>
      <c r="BE177" s="17">
        <f t="shared" si="569"/>
        <v>0</v>
      </c>
      <c r="BF177" s="17">
        <f t="shared" si="569"/>
        <v>0</v>
      </c>
      <c r="BG177" s="17">
        <f t="shared" si="570"/>
        <v>0</v>
      </c>
      <c r="BH177" s="17">
        <f t="shared" si="571"/>
        <v>0</v>
      </c>
      <c r="BI177" s="17">
        <f t="shared" si="572"/>
        <v>0</v>
      </c>
      <c r="BJ177" s="17">
        <f t="shared" si="572"/>
        <v>0</v>
      </c>
      <c r="BK177" s="17">
        <f t="shared" si="573"/>
        <v>0</v>
      </c>
      <c r="BL177" s="17">
        <f t="shared" si="574"/>
        <v>0</v>
      </c>
      <c r="BM177" s="17">
        <f t="shared" si="575"/>
        <v>0</v>
      </c>
      <c r="BN177" s="17">
        <f t="shared" si="575"/>
        <v>0</v>
      </c>
      <c r="BO177" s="17">
        <f t="shared" si="576"/>
        <v>0</v>
      </c>
      <c r="BP177" s="17">
        <f t="shared" si="577"/>
        <v>0</v>
      </c>
      <c r="BQ177" s="167"/>
      <c r="BR177" s="167"/>
    </row>
    <row r="178" spans="1:70" ht="23.25" customHeight="1" hidden="1">
      <c r="A178" s="149"/>
      <c r="B178" s="150"/>
      <c r="C178" s="159"/>
      <c r="D178" s="67" t="s">
        <v>24</v>
      </c>
      <c r="E178" s="17">
        <f t="shared" si="494"/>
        <v>0</v>
      </c>
      <c r="F178" s="17">
        <f t="shared" si="495"/>
        <v>0</v>
      </c>
      <c r="G178" s="18">
        <f t="shared" si="496"/>
        <v>0</v>
      </c>
      <c r="H178" s="17">
        <f t="shared" si="497"/>
        <v>0</v>
      </c>
      <c r="I178" s="17">
        <f t="shared" si="532"/>
        <v>0</v>
      </c>
      <c r="J178" s="17">
        <f t="shared" si="532"/>
        <v>0</v>
      </c>
      <c r="K178" s="17">
        <f t="shared" si="533"/>
        <v>0</v>
      </c>
      <c r="L178" s="17">
        <f t="shared" si="534"/>
        <v>0</v>
      </c>
      <c r="M178" s="17">
        <f t="shared" si="535"/>
        <v>0</v>
      </c>
      <c r="N178" s="17">
        <f t="shared" si="535"/>
        <v>0</v>
      </c>
      <c r="O178" s="17">
        <f t="shared" si="536"/>
        <v>0</v>
      </c>
      <c r="P178" s="17">
        <f t="shared" si="537"/>
        <v>0</v>
      </c>
      <c r="Q178" s="17">
        <f t="shared" si="538"/>
        <v>0</v>
      </c>
      <c r="R178" s="17">
        <f t="shared" si="538"/>
        <v>0</v>
      </c>
      <c r="S178" s="17">
        <f t="shared" si="539"/>
        <v>0</v>
      </c>
      <c r="T178" s="17">
        <f t="shared" si="540"/>
        <v>0</v>
      </c>
      <c r="U178" s="17">
        <f t="shared" si="541"/>
        <v>0</v>
      </c>
      <c r="V178" s="17">
        <f t="shared" si="542"/>
        <v>0</v>
      </c>
      <c r="W178" s="17">
        <f t="shared" si="543"/>
        <v>0</v>
      </c>
      <c r="X178" s="17">
        <f t="shared" si="544"/>
        <v>0</v>
      </c>
      <c r="Y178" s="17">
        <f t="shared" si="545"/>
        <v>0</v>
      </c>
      <c r="Z178" s="17">
        <f t="shared" si="545"/>
        <v>0</v>
      </c>
      <c r="AA178" s="17">
        <f t="shared" si="546"/>
        <v>0</v>
      </c>
      <c r="AB178" s="17">
        <f t="shared" si="547"/>
        <v>0</v>
      </c>
      <c r="AC178" s="17">
        <f t="shared" si="548"/>
        <v>0</v>
      </c>
      <c r="AD178" s="17">
        <f t="shared" si="548"/>
        <v>0</v>
      </c>
      <c r="AE178" s="17">
        <f t="shared" si="549"/>
        <v>0</v>
      </c>
      <c r="AF178" s="17">
        <f t="shared" si="550"/>
        <v>0</v>
      </c>
      <c r="AG178" s="17">
        <f t="shared" si="551"/>
        <v>0</v>
      </c>
      <c r="AH178" s="17">
        <f t="shared" si="551"/>
        <v>0</v>
      </c>
      <c r="AI178" s="17">
        <f t="shared" si="552"/>
        <v>0</v>
      </c>
      <c r="AJ178" s="17">
        <f t="shared" si="553"/>
        <v>0</v>
      </c>
      <c r="AK178" s="17">
        <f t="shared" si="554"/>
        <v>0</v>
      </c>
      <c r="AL178" s="17">
        <f t="shared" si="555"/>
        <v>0</v>
      </c>
      <c r="AM178" s="17">
        <f t="shared" si="556"/>
        <v>0</v>
      </c>
      <c r="AN178" s="17">
        <f t="shared" si="557"/>
        <v>0</v>
      </c>
      <c r="AO178" s="17">
        <f t="shared" si="558"/>
        <v>0</v>
      </c>
      <c r="AP178" s="17">
        <f t="shared" si="558"/>
        <v>0</v>
      </c>
      <c r="AQ178" s="17">
        <f t="shared" si="559"/>
        <v>0</v>
      </c>
      <c r="AR178" s="17">
        <f t="shared" si="560"/>
        <v>0</v>
      </c>
      <c r="AS178" s="17">
        <f t="shared" si="561"/>
        <v>0</v>
      </c>
      <c r="AT178" s="17">
        <f t="shared" si="561"/>
        <v>0</v>
      </c>
      <c r="AU178" s="17">
        <f t="shared" si="562"/>
        <v>0</v>
      </c>
      <c r="AV178" s="17">
        <f t="shared" si="563"/>
        <v>0</v>
      </c>
      <c r="AW178" s="17">
        <f t="shared" si="564"/>
        <v>0</v>
      </c>
      <c r="AX178" s="17">
        <f t="shared" si="564"/>
        <v>0</v>
      </c>
      <c r="AY178" s="17">
        <f t="shared" si="565"/>
        <v>0</v>
      </c>
      <c r="AZ178" s="17">
        <f t="shared" si="566"/>
        <v>0</v>
      </c>
      <c r="BA178" s="17">
        <f t="shared" si="454"/>
        <v>0</v>
      </c>
      <c r="BB178" s="49">
        <f t="shared" si="455"/>
        <v>0</v>
      </c>
      <c r="BC178" s="17">
        <f t="shared" si="567"/>
        <v>0</v>
      </c>
      <c r="BD178" s="17">
        <f t="shared" si="568"/>
        <v>0</v>
      </c>
      <c r="BE178" s="17">
        <f t="shared" si="569"/>
        <v>0</v>
      </c>
      <c r="BF178" s="17">
        <f t="shared" si="569"/>
        <v>0</v>
      </c>
      <c r="BG178" s="17">
        <f t="shared" si="570"/>
        <v>0</v>
      </c>
      <c r="BH178" s="17">
        <f t="shared" si="571"/>
        <v>0</v>
      </c>
      <c r="BI178" s="17">
        <f t="shared" si="572"/>
        <v>0</v>
      </c>
      <c r="BJ178" s="17">
        <f t="shared" si="572"/>
        <v>0</v>
      </c>
      <c r="BK178" s="17">
        <f t="shared" si="573"/>
        <v>0</v>
      </c>
      <c r="BL178" s="17">
        <f t="shared" si="574"/>
        <v>0</v>
      </c>
      <c r="BM178" s="17">
        <f t="shared" si="575"/>
        <v>0</v>
      </c>
      <c r="BN178" s="17">
        <f t="shared" si="575"/>
        <v>0</v>
      </c>
      <c r="BO178" s="17">
        <f t="shared" si="576"/>
        <v>0</v>
      </c>
      <c r="BP178" s="17">
        <f t="shared" si="577"/>
        <v>0</v>
      </c>
      <c r="BQ178" s="167"/>
      <c r="BR178" s="167"/>
    </row>
    <row r="179" spans="1:70" s="53" customFormat="1" ht="24.75" customHeight="1">
      <c r="A179" s="168" t="s">
        <v>169</v>
      </c>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8"/>
      <c r="BC179" s="168"/>
      <c r="BD179" s="168"/>
      <c r="BE179" s="168"/>
      <c r="BF179" s="168"/>
      <c r="BG179" s="168"/>
      <c r="BH179" s="168"/>
      <c r="BI179" s="168"/>
      <c r="BJ179" s="168"/>
      <c r="BK179" s="168"/>
      <c r="BL179" s="168"/>
      <c r="BM179" s="168"/>
      <c r="BN179" s="168"/>
      <c r="BO179" s="168"/>
      <c r="BP179" s="168"/>
      <c r="BQ179" s="168"/>
      <c r="BR179" s="168"/>
    </row>
    <row r="180" spans="1:70" s="53" customFormat="1" ht="24.75" customHeight="1">
      <c r="A180" s="168" t="s">
        <v>170</v>
      </c>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168"/>
      <c r="BA180" s="168"/>
      <c r="BB180" s="168"/>
      <c r="BC180" s="168"/>
      <c r="BD180" s="168"/>
      <c r="BE180" s="168"/>
      <c r="BF180" s="168"/>
      <c r="BG180" s="168"/>
      <c r="BH180" s="168"/>
      <c r="BI180" s="168"/>
      <c r="BJ180" s="168"/>
      <c r="BK180" s="168"/>
      <c r="BL180" s="168"/>
      <c r="BM180" s="168"/>
      <c r="BN180" s="168"/>
      <c r="BO180" s="168"/>
      <c r="BP180" s="168"/>
      <c r="BQ180" s="168"/>
      <c r="BR180" s="168"/>
    </row>
    <row r="181" spans="1:70" s="53" customFormat="1" ht="24.75" customHeight="1">
      <c r="A181" s="168" t="s">
        <v>67</v>
      </c>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68"/>
      <c r="BA181" s="168"/>
      <c r="BB181" s="168"/>
      <c r="BC181" s="168"/>
      <c r="BD181" s="168"/>
      <c r="BE181" s="168"/>
      <c r="BF181" s="168"/>
      <c r="BG181" s="168"/>
      <c r="BH181" s="168"/>
      <c r="BI181" s="168"/>
      <c r="BJ181" s="168"/>
      <c r="BK181" s="168"/>
      <c r="BL181" s="168"/>
      <c r="BM181" s="168"/>
      <c r="BN181" s="168"/>
      <c r="BO181" s="168"/>
      <c r="BP181" s="168"/>
      <c r="BQ181" s="168"/>
      <c r="BR181" s="168"/>
    </row>
    <row r="182" spans="1:70" s="53" customFormat="1" ht="24.75" customHeight="1">
      <c r="A182" s="168" t="s">
        <v>171</v>
      </c>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c r="AZ182" s="168"/>
      <c r="BA182" s="168"/>
      <c r="BB182" s="168"/>
      <c r="BC182" s="168"/>
      <c r="BD182" s="168"/>
      <c r="BE182" s="168"/>
      <c r="BF182" s="168"/>
      <c r="BG182" s="168"/>
      <c r="BH182" s="168"/>
      <c r="BI182" s="168"/>
      <c r="BJ182" s="168"/>
      <c r="BK182" s="168"/>
      <c r="BL182" s="168"/>
      <c r="BM182" s="168"/>
      <c r="BN182" s="168"/>
      <c r="BO182" s="168"/>
      <c r="BP182" s="168"/>
      <c r="BQ182" s="168"/>
      <c r="BR182" s="168"/>
    </row>
    <row r="183" spans="1:70" s="53" customFormat="1" ht="42" customHeight="1">
      <c r="A183" s="181" t="s">
        <v>42</v>
      </c>
      <c r="B183" s="183" t="s">
        <v>59</v>
      </c>
      <c r="C183" s="157" t="s">
        <v>58</v>
      </c>
      <c r="D183" s="65" t="s">
        <v>22</v>
      </c>
      <c r="E183" s="41">
        <f>BA183+BE183+BI183+BM183</f>
        <v>1795.4769999999999</v>
      </c>
      <c r="F183" s="41">
        <f>BB183+BF183+BJ183+BN183</f>
        <v>1795.477</v>
      </c>
      <c r="G183" s="41">
        <f>IF(E183=0,0,F183*100/E183)</f>
        <v>100.00000000000001</v>
      </c>
      <c r="H183" s="41">
        <f>F183-E183</f>
        <v>0</v>
      </c>
      <c r="I183" s="41">
        <f>SUM(I184:I189)</f>
        <v>0</v>
      </c>
      <c r="J183" s="41">
        <f>SUM(J184:J189)</f>
        <v>0</v>
      </c>
      <c r="K183" s="41">
        <f>IF(I183=0,0,J183*100/I183)</f>
        <v>0</v>
      </c>
      <c r="L183" s="41">
        <f>J183-I183</f>
        <v>0</v>
      </c>
      <c r="M183" s="41">
        <f>SUM(M184:M189)</f>
        <v>0</v>
      </c>
      <c r="N183" s="41">
        <f>SUM(N184:N189)</f>
        <v>0</v>
      </c>
      <c r="O183" s="41">
        <f>IF(M183=0,0,N183*100/M183)</f>
        <v>0</v>
      </c>
      <c r="P183" s="41">
        <f>N183-M183</f>
        <v>0</v>
      </c>
      <c r="Q183" s="41">
        <f>SUM(Q184:Q189)</f>
        <v>0</v>
      </c>
      <c r="R183" s="41">
        <f>SUM(R184:R189)</f>
        <v>0</v>
      </c>
      <c r="S183" s="41">
        <f>IF(Q183=0,0,R183*100/Q183)</f>
        <v>0</v>
      </c>
      <c r="T183" s="41">
        <f>R183-Q183</f>
        <v>0</v>
      </c>
      <c r="U183" s="41">
        <f>I183+M183+Q183</f>
        <v>0</v>
      </c>
      <c r="V183" s="41">
        <f>J183+N183+R183</f>
        <v>0</v>
      </c>
      <c r="W183" s="41">
        <f>IF(U183=0,0,V183*100/U183)</f>
        <v>0</v>
      </c>
      <c r="X183" s="41">
        <f>V183-U183</f>
        <v>0</v>
      </c>
      <c r="Y183" s="41">
        <f>SUM(Y184:Y189)</f>
        <v>0</v>
      </c>
      <c r="Z183" s="41">
        <f>SUM(Z184:Z189)</f>
        <v>0</v>
      </c>
      <c r="AA183" s="41">
        <f>IF(Y183=0,0,Z183*100/Y183)</f>
        <v>0</v>
      </c>
      <c r="AB183" s="41">
        <f>Z183-Y183</f>
        <v>0</v>
      </c>
      <c r="AC183" s="41">
        <f>SUM(AC184:AC189)</f>
        <v>2090</v>
      </c>
      <c r="AD183" s="41">
        <f>SUM(AD184:AD189)</f>
        <v>0</v>
      </c>
      <c r="AE183" s="41">
        <f>IF(AC183=0,0,AD183*100/AC183)</f>
        <v>0</v>
      </c>
      <c r="AF183" s="41">
        <f>AD183-AC183</f>
        <v>-2090</v>
      </c>
      <c r="AG183" s="41">
        <f>SUM(AG184:AG189)</f>
        <v>0</v>
      </c>
      <c r="AH183" s="41">
        <f>SUM(AH184:AH189)</f>
        <v>0</v>
      </c>
      <c r="AI183" s="41">
        <f>IF(AG183=0,0,AH183*100/AG183)</f>
        <v>0</v>
      </c>
      <c r="AJ183" s="41">
        <f>AH183-AG183</f>
        <v>0</v>
      </c>
      <c r="AK183" s="41">
        <f>U183+Y183+AC183+AG183</f>
        <v>2090</v>
      </c>
      <c r="AL183" s="41">
        <f>V183+Z183+AD183+AH183</f>
        <v>0</v>
      </c>
      <c r="AM183" s="41">
        <f>IF(AK183=0,0,AL183*100/AK183)</f>
        <v>0</v>
      </c>
      <c r="AN183" s="52">
        <f>AL183-AK183</f>
        <v>-2090</v>
      </c>
      <c r="AO183" s="41">
        <f>SUM(AO184:AO189)</f>
        <v>-294.523</v>
      </c>
      <c r="AP183" s="41">
        <f>SUM(AP184:AP189)</f>
        <v>1795.477</v>
      </c>
      <c r="AQ183" s="41">
        <f>IF(AO183=0,0,AP183*100/AO183)</f>
        <v>-609.6219989610319</v>
      </c>
      <c r="AR183" s="41">
        <f>AP183-AO183</f>
        <v>2090</v>
      </c>
      <c r="AS183" s="41">
        <f>SUM(AS184:AS189)</f>
        <v>0</v>
      </c>
      <c r="AT183" s="41">
        <f>SUM(AT184:AT189)</f>
        <v>0</v>
      </c>
      <c r="AU183" s="52">
        <f>IF(AS183=0,0,AT183*100/AS183)</f>
        <v>0</v>
      </c>
      <c r="AV183" s="41">
        <f>AT183-AS183</f>
        <v>0</v>
      </c>
      <c r="AW183" s="41">
        <f>SUM(AW184:AW189)</f>
        <v>0</v>
      </c>
      <c r="AX183" s="41">
        <f>SUM(AX184:AX189)</f>
        <v>0</v>
      </c>
      <c r="AY183" s="41">
        <f>IF(AW183=0,0,AX183*100/AW183)</f>
        <v>0</v>
      </c>
      <c r="AZ183" s="41">
        <f>AX183-AW183</f>
        <v>0</v>
      </c>
      <c r="BA183" s="41">
        <f aca="true" t="shared" si="578" ref="BA183:BA210">AK183+AO183+AS183+AW183</f>
        <v>1795.4769999999999</v>
      </c>
      <c r="BB183" s="41">
        <f aca="true" t="shared" si="579" ref="BB183:BB210">AL183+AP183+AT183+AX183</f>
        <v>1795.477</v>
      </c>
      <c r="BC183" s="41">
        <f>IF(BA183=0,0,BB183*100/BA183)</f>
        <v>100.00000000000001</v>
      </c>
      <c r="BD183" s="41">
        <f>BB183-BA183</f>
        <v>0</v>
      </c>
      <c r="BE183" s="41">
        <f>SUM(BE184:BE189)</f>
        <v>0</v>
      </c>
      <c r="BF183" s="41">
        <f>SUM(BF184:BF189)</f>
        <v>0</v>
      </c>
      <c r="BG183" s="41">
        <f>IF(BE183=0,0,BF183*100/BE183)</f>
        <v>0</v>
      </c>
      <c r="BH183" s="41">
        <f>BF183-BE183</f>
        <v>0</v>
      </c>
      <c r="BI183" s="41">
        <f>SUM(BI184:BI189)</f>
        <v>0</v>
      </c>
      <c r="BJ183" s="41">
        <f>SUM(BJ184:BJ189)</f>
        <v>0</v>
      </c>
      <c r="BK183" s="41">
        <f>IF(BI183=0,0,BJ183*100/BI183)</f>
        <v>0</v>
      </c>
      <c r="BL183" s="41">
        <f>BJ183-BI183</f>
        <v>0</v>
      </c>
      <c r="BM183" s="41">
        <f>SUM(BM184:BM189)</f>
        <v>0</v>
      </c>
      <c r="BN183" s="41">
        <f>SUM(BN184:BN189)</f>
        <v>0</v>
      </c>
      <c r="BO183" s="41">
        <f>IF(BM183=0,0,BN183*100/BM183)</f>
        <v>0</v>
      </c>
      <c r="BP183" s="41">
        <f>BN183-BM183</f>
        <v>0</v>
      </c>
      <c r="BQ183" s="133" t="s">
        <v>152</v>
      </c>
      <c r="BR183" s="162"/>
    </row>
    <row r="184" spans="1:70" ht="23.25" customHeight="1" hidden="1">
      <c r="A184" s="181"/>
      <c r="B184" s="184"/>
      <c r="C184" s="158"/>
      <c r="D184" s="65" t="s">
        <v>23</v>
      </c>
      <c r="E184" s="17">
        <f aca="true" t="shared" si="580" ref="E184:E210">BA184+BE184+BI184+BM184</f>
        <v>0</v>
      </c>
      <c r="F184" s="17">
        <f aca="true" t="shared" si="581" ref="F184:F210">BB184+BF184+BJ184+BN184</f>
        <v>0</v>
      </c>
      <c r="G184" s="17">
        <f aca="true" t="shared" si="582" ref="G184:G210">IF(E184=0,0,F184*100/E184)</f>
        <v>0</v>
      </c>
      <c r="H184" s="17">
        <f aca="true" t="shared" si="583" ref="H184:H210">F184-E184</f>
        <v>0</v>
      </c>
      <c r="I184" s="17"/>
      <c r="J184" s="17"/>
      <c r="K184" s="17">
        <f aca="true" t="shared" si="584" ref="K184:K210">IF(I184=0,0,J184*100/I184)</f>
        <v>0</v>
      </c>
      <c r="L184" s="17">
        <f aca="true" t="shared" si="585" ref="L184:L210">J184-I184</f>
        <v>0</v>
      </c>
      <c r="M184" s="17"/>
      <c r="N184" s="17"/>
      <c r="O184" s="17">
        <f aca="true" t="shared" si="586" ref="O184:O210">IF(M184=0,0,N184*100/M184)</f>
        <v>0</v>
      </c>
      <c r="P184" s="17">
        <f aca="true" t="shared" si="587" ref="P184:P210">N184-M184</f>
        <v>0</v>
      </c>
      <c r="Q184" s="17"/>
      <c r="R184" s="17"/>
      <c r="S184" s="17">
        <f aca="true" t="shared" si="588" ref="S184:S210">IF(Q184=0,0,R184*100/Q184)</f>
        <v>0</v>
      </c>
      <c r="T184" s="17">
        <f aca="true" t="shared" si="589" ref="T184:T210">R184-Q184</f>
        <v>0</v>
      </c>
      <c r="U184" s="17">
        <f aca="true" t="shared" si="590" ref="U184:U210">I184+M184+Q184</f>
        <v>0</v>
      </c>
      <c r="V184" s="17">
        <f aca="true" t="shared" si="591" ref="V184:V210">J184+N184+R184</f>
        <v>0</v>
      </c>
      <c r="W184" s="17">
        <f aca="true" t="shared" si="592" ref="W184:W210">IF(U184=0,0,V184*100/U184)</f>
        <v>0</v>
      </c>
      <c r="X184" s="17">
        <f aca="true" t="shared" si="593" ref="X184:X210">V184-U184</f>
        <v>0</v>
      </c>
      <c r="Y184" s="17"/>
      <c r="Z184" s="17"/>
      <c r="AA184" s="17">
        <f aca="true" t="shared" si="594" ref="AA184:AA210">IF(Y184=0,0,Z184*100/Y184)</f>
        <v>0</v>
      </c>
      <c r="AB184" s="17">
        <f aca="true" t="shared" si="595" ref="AB184:AB210">Z184-Y184</f>
        <v>0</v>
      </c>
      <c r="AC184" s="17"/>
      <c r="AD184" s="17"/>
      <c r="AE184" s="17">
        <f aca="true" t="shared" si="596" ref="AE184:AE210">IF(AC184=0,0,AD184*100/AC184)</f>
        <v>0</v>
      </c>
      <c r="AF184" s="17">
        <f aca="true" t="shared" si="597" ref="AF184:AF210">AD184-AC184</f>
        <v>0</v>
      </c>
      <c r="AG184" s="17"/>
      <c r="AH184" s="17"/>
      <c r="AI184" s="17">
        <f aca="true" t="shared" si="598" ref="AI184:AI210">IF(AG184=0,0,AH184*100/AG184)</f>
        <v>0</v>
      </c>
      <c r="AJ184" s="17">
        <f aca="true" t="shared" si="599" ref="AJ184:AJ210">AH184-AG184</f>
        <v>0</v>
      </c>
      <c r="AK184" s="17">
        <f aca="true" t="shared" si="600" ref="AK184:AK210">U184+Y184+AC184+AG184</f>
        <v>0</v>
      </c>
      <c r="AL184" s="17">
        <f aca="true" t="shared" si="601" ref="AL184:AL210">V184+Z184+AD184+AH184</f>
        <v>0</v>
      </c>
      <c r="AM184" s="17">
        <f aca="true" t="shared" si="602" ref="AM184:AM210">IF(AK184=0,0,AL184*100/AK184)</f>
        <v>0</v>
      </c>
      <c r="AN184" s="51">
        <f aca="true" t="shared" si="603" ref="AN184:AN210">AL184-AK184</f>
        <v>0</v>
      </c>
      <c r="AO184" s="17"/>
      <c r="AP184" s="17"/>
      <c r="AQ184" s="17">
        <f aca="true" t="shared" si="604" ref="AQ184:AQ210">IF(AO184=0,0,AP184*100/AO184)</f>
        <v>0</v>
      </c>
      <c r="AR184" s="17">
        <f aca="true" t="shared" si="605" ref="AR184:AR210">AP184-AO184</f>
        <v>0</v>
      </c>
      <c r="AS184" s="17"/>
      <c r="AT184" s="17"/>
      <c r="AU184" s="51">
        <f aca="true" t="shared" si="606" ref="AU184:AU210">IF(AS184=0,0,AT184*100/AS184)</f>
        <v>0</v>
      </c>
      <c r="AV184" s="17">
        <f aca="true" t="shared" si="607" ref="AV184:AV210">AT184-AS184</f>
        <v>0</v>
      </c>
      <c r="AW184" s="17"/>
      <c r="AX184" s="17"/>
      <c r="AY184" s="17">
        <f aca="true" t="shared" si="608" ref="AY184:AY210">IF(AW184=0,0,AX184*100/AW184)</f>
        <v>0</v>
      </c>
      <c r="AZ184" s="17">
        <f aca="true" t="shared" si="609" ref="AZ184:AZ210">AX184-AW184</f>
        <v>0</v>
      </c>
      <c r="BA184" s="17">
        <f t="shared" si="578"/>
        <v>0</v>
      </c>
      <c r="BB184" s="17">
        <f t="shared" si="579"/>
        <v>0</v>
      </c>
      <c r="BC184" s="17">
        <f aca="true" t="shared" si="610" ref="BC184:BC210">IF(BA184=0,0,BB184*100/BA184)</f>
        <v>0</v>
      </c>
      <c r="BD184" s="17">
        <f aca="true" t="shared" si="611" ref="BD184:BD210">BB184-BA184</f>
        <v>0</v>
      </c>
      <c r="BE184" s="17"/>
      <c r="BF184" s="17"/>
      <c r="BG184" s="17">
        <f aca="true" t="shared" si="612" ref="BG184:BG210">IF(BE184=0,0,BF184*100/BE184)</f>
        <v>0</v>
      </c>
      <c r="BH184" s="17">
        <f aca="true" t="shared" si="613" ref="BH184:BH210">BF184-BE184</f>
        <v>0</v>
      </c>
      <c r="BI184" s="17"/>
      <c r="BJ184" s="17"/>
      <c r="BK184" s="17">
        <f aca="true" t="shared" si="614" ref="BK184:BK210">IF(BI184=0,0,BJ184*100/BI184)</f>
        <v>0</v>
      </c>
      <c r="BL184" s="17">
        <f aca="true" t="shared" si="615" ref="BL184:BL210">BJ184-BI184</f>
        <v>0</v>
      </c>
      <c r="BM184" s="17"/>
      <c r="BN184" s="17"/>
      <c r="BO184" s="17">
        <f aca="true" t="shared" si="616" ref="BO184:BO210">IF(BM184=0,0,BN184*100/BM184)</f>
        <v>0</v>
      </c>
      <c r="BP184" s="17">
        <f aca="true" t="shared" si="617" ref="BP184:BP210">BN184-BM184</f>
        <v>0</v>
      </c>
      <c r="BQ184" s="134"/>
      <c r="BR184" s="162"/>
    </row>
    <row r="185" spans="1:70" ht="30" customHeight="1">
      <c r="A185" s="181"/>
      <c r="B185" s="184"/>
      <c r="C185" s="158"/>
      <c r="D185" s="63" t="s">
        <v>52</v>
      </c>
      <c r="E185" s="17">
        <f t="shared" si="580"/>
        <v>0</v>
      </c>
      <c r="F185" s="17">
        <f t="shared" si="581"/>
        <v>0</v>
      </c>
      <c r="G185" s="17">
        <f t="shared" si="582"/>
        <v>0</v>
      </c>
      <c r="H185" s="17">
        <f t="shared" si="583"/>
        <v>0</v>
      </c>
      <c r="I185" s="17"/>
      <c r="J185" s="17"/>
      <c r="K185" s="17">
        <f t="shared" si="584"/>
        <v>0</v>
      </c>
      <c r="L185" s="17">
        <f t="shared" si="585"/>
        <v>0</v>
      </c>
      <c r="M185" s="17"/>
      <c r="N185" s="17"/>
      <c r="O185" s="17">
        <f t="shared" si="586"/>
        <v>0</v>
      </c>
      <c r="P185" s="17">
        <f t="shared" si="587"/>
        <v>0</v>
      </c>
      <c r="Q185" s="17"/>
      <c r="R185" s="17"/>
      <c r="S185" s="17">
        <f t="shared" si="588"/>
        <v>0</v>
      </c>
      <c r="T185" s="17">
        <f t="shared" si="589"/>
        <v>0</v>
      </c>
      <c r="U185" s="17">
        <f t="shared" si="590"/>
        <v>0</v>
      </c>
      <c r="V185" s="17">
        <f t="shared" si="591"/>
        <v>0</v>
      </c>
      <c r="W185" s="17">
        <f t="shared" si="592"/>
        <v>0</v>
      </c>
      <c r="X185" s="17">
        <f t="shared" si="593"/>
        <v>0</v>
      </c>
      <c r="Y185" s="17"/>
      <c r="Z185" s="17"/>
      <c r="AA185" s="17">
        <f t="shared" si="594"/>
        <v>0</v>
      </c>
      <c r="AB185" s="17">
        <f t="shared" si="595"/>
        <v>0</v>
      </c>
      <c r="AC185" s="17"/>
      <c r="AD185" s="17"/>
      <c r="AE185" s="17">
        <f t="shared" si="596"/>
        <v>0</v>
      </c>
      <c r="AF185" s="17">
        <f t="shared" si="597"/>
        <v>0</v>
      </c>
      <c r="AG185" s="17"/>
      <c r="AH185" s="17"/>
      <c r="AI185" s="17">
        <f t="shared" si="598"/>
        <v>0</v>
      </c>
      <c r="AJ185" s="17">
        <f t="shared" si="599"/>
        <v>0</v>
      </c>
      <c r="AK185" s="17">
        <f t="shared" si="600"/>
        <v>0</v>
      </c>
      <c r="AL185" s="17">
        <f t="shared" si="601"/>
        <v>0</v>
      </c>
      <c r="AM185" s="17">
        <f t="shared" si="602"/>
        <v>0</v>
      </c>
      <c r="AN185" s="51">
        <f t="shared" si="603"/>
        <v>0</v>
      </c>
      <c r="AO185" s="17"/>
      <c r="AP185" s="17"/>
      <c r="AQ185" s="17">
        <f t="shared" si="604"/>
        <v>0</v>
      </c>
      <c r="AR185" s="17">
        <f t="shared" si="605"/>
        <v>0</v>
      </c>
      <c r="AS185" s="17"/>
      <c r="AT185" s="17"/>
      <c r="AU185" s="51">
        <f t="shared" si="606"/>
        <v>0</v>
      </c>
      <c r="AV185" s="17">
        <f t="shared" si="607"/>
        <v>0</v>
      </c>
      <c r="AW185" s="17"/>
      <c r="AX185" s="17"/>
      <c r="AY185" s="17">
        <f t="shared" si="608"/>
        <v>0</v>
      </c>
      <c r="AZ185" s="17">
        <f t="shared" si="609"/>
        <v>0</v>
      </c>
      <c r="BA185" s="17">
        <f t="shared" si="578"/>
        <v>0</v>
      </c>
      <c r="BB185" s="17">
        <f t="shared" si="579"/>
        <v>0</v>
      </c>
      <c r="BC185" s="17">
        <f t="shared" si="610"/>
        <v>0</v>
      </c>
      <c r="BD185" s="17">
        <f t="shared" si="611"/>
        <v>0</v>
      </c>
      <c r="BE185" s="17"/>
      <c r="BF185" s="17"/>
      <c r="BG185" s="17">
        <f t="shared" si="612"/>
        <v>0</v>
      </c>
      <c r="BH185" s="17">
        <f t="shared" si="613"/>
        <v>0</v>
      </c>
      <c r="BI185" s="17"/>
      <c r="BJ185" s="17"/>
      <c r="BK185" s="17">
        <f t="shared" si="614"/>
        <v>0</v>
      </c>
      <c r="BL185" s="17">
        <f t="shared" si="615"/>
        <v>0</v>
      </c>
      <c r="BM185" s="17"/>
      <c r="BN185" s="17"/>
      <c r="BO185" s="17">
        <f t="shared" si="616"/>
        <v>0</v>
      </c>
      <c r="BP185" s="17">
        <f t="shared" si="617"/>
        <v>0</v>
      </c>
      <c r="BQ185" s="134"/>
      <c r="BR185" s="162"/>
    </row>
    <row r="186" spans="1:70" ht="45" customHeight="1">
      <c r="A186" s="181"/>
      <c r="B186" s="184"/>
      <c r="C186" s="158"/>
      <c r="D186" s="63" t="s">
        <v>28</v>
      </c>
      <c r="E186" s="18">
        <f t="shared" si="580"/>
        <v>1795.4769999999999</v>
      </c>
      <c r="F186" s="18">
        <f t="shared" si="581"/>
        <v>1795.477</v>
      </c>
      <c r="G186" s="18">
        <f t="shared" si="582"/>
        <v>100.00000000000001</v>
      </c>
      <c r="H186" s="18">
        <f t="shared" si="583"/>
        <v>0</v>
      </c>
      <c r="I186" s="18"/>
      <c r="J186" s="18"/>
      <c r="K186" s="18">
        <f t="shared" si="584"/>
        <v>0</v>
      </c>
      <c r="L186" s="18">
        <f t="shared" si="585"/>
        <v>0</v>
      </c>
      <c r="M186" s="18"/>
      <c r="N186" s="18"/>
      <c r="O186" s="18">
        <f t="shared" si="586"/>
        <v>0</v>
      </c>
      <c r="P186" s="18">
        <f t="shared" si="587"/>
        <v>0</v>
      </c>
      <c r="Q186" s="18"/>
      <c r="R186" s="18"/>
      <c r="S186" s="18">
        <f t="shared" si="588"/>
        <v>0</v>
      </c>
      <c r="T186" s="18">
        <f t="shared" si="589"/>
        <v>0</v>
      </c>
      <c r="U186" s="18">
        <f t="shared" si="590"/>
        <v>0</v>
      </c>
      <c r="V186" s="18">
        <f t="shared" si="591"/>
        <v>0</v>
      </c>
      <c r="W186" s="18">
        <f t="shared" si="592"/>
        <v>0</v>
      </c>
      <c r="X186" s="18">
        <f t="shared" si="593"/>
        <v>0</v>
      </c>
      <c r="Y186" s="18"/>
      <c r="Z186" s="18"/>
      <c r="AA186" s="18">
        <f t="shared" si="594"/>
        <v>0</v>
      </c>
      <c r="AB186" s="18">
        <f t="shared" si="595"/>
        <v>0</v>
      </c>
      <c r="AC186" s="18">
        <v>2090</v>
      </c>
      <c r="AD186" s="18">
        <v>0</v>
      </c>
      <c r="AE186" s="18">
        <f t="shared" si="596"/>
        <v>0</v>
      </c>
      <c r="AF186" s="18">
        <f t="shared" si="597"/>
        <v>-2090</v>
      </c>
      <c r="AG186" s="18"/>
      <c r="AH186" s="18"/>
      <c r="AI186" s="18">
        <f t="shared" si="598"/>
        <v>0</v>
      </c>
      <c r="AJ186" s="18">
        <f t="shared" si="599"/>
        <v>0</v>
      </c>
      <c r="AK186" s="18">
        <f t="shared" si="600"/>
        <v>2090</v>
      </c>
      <c r="AL186" s="18">
        <f t="shared" si="601"/>
        <v>0</v>
      </c>
      <c r="AM186" s="18">
        <f t="shared" si="602"/>
        <v>0</v>
      </c>
      <c r="AN186" s="50">
        <f t="shared" si="603"/>
        <v>-2090</v>
      </c>
      <c r="AO186" s="18">
        <v>-294.523</v>
      </c>
      <c r="AP186" s="18">
        <v>1795.477</v>
      </c>
      <c r="AQ186" s="18">
        <f t="shared" si="604"/>
        <v>-609.6219989610319</v>
      </c>
      <c r="AR186" s="18">
        <f t="shared" si="605"/>
        <v>2090</v>
      </c>
      <c r="AS186" s="18"/>
      <c r="AT186" s="18"/>
      <c r="AU186" s="50">
        <f t="shared" si="606"/>
        <v>0</v>
      </c>
      <c r="AV186" s="18">
        <f t="shared" si="607"/>
        <v>0</v>
      </c>
      <c r="AW186" s="18"/>
      <c r="AX186" s="18"/>
      <c r="AY186" s="18">
        <f t="shared" si="608"/>
        <v>0</v>
      </c>
      <c r="AZ186" s="18">
        <f t="shared" si="609"/>
        <v>0</v>
      </c>
      <c r="BA186" s="18">
        <f t="shared" si="578"/>
        <v>1795.4769999999999</v>
      </c>
      <c r="BB186" s="48">
        <f t="shared" si="579"/>
        <v>1795.477</v>
      </c>
      <c r="BC186" s="18">
        <f t="shared" si="610"/>
        <v>100.00000000000001</v>
      </c>
      <c r="BD186" s="18">
        <f t="shared" si="611"/>
        <v>0</v>
      </c>
      <c r="BE186" s="18">
        <v>0</v>
      </c>
      <c r="BF186" s="18"/>
      <c r="BG186" s="18">
        <f t="shared" si="612"/>
        <v>0</v>
      </c>
      <c r="BH186" s="18">
        <f t="shared" si="613"/>
        <v>0</v>
      </c>
      <c r="BI186" s="18">
        <v>0</v>
      </c>
      <c r="BJ186" s="18"/>
      <c r="BK186" s="18">
        <f t="shared" si="614"/>
        <v>0</v>
      </c>
      <c r="BL186" s="18">
        <f t="shared" si="615"/>
        <v>0</v>
      </c>
      <c r="BM186" s="18"/>
      <c r="BN186" s="18"/>
      <c r="BO186" s="18">
        <f t="shared" si="616"/>
        <v>0</v>
      </c>
      <c r="BP186" s="18">
        <f t="shared" si="617"/>
        <v>0</v>
      </c>
      <c r="BQ186" s="134"/>
      <c r="BR186" s="162"/>
    </row>
    <row r="187" spans="1:70" ht="46.5" customHeight="1" hidden="1">
      <c r="A187" s="181"/>
      <c r="B187" s="184"/>
      <c r="C187" s="158"/>
      <c r="D187" s="65" t="s">
        <v>114</v>
      </c>
      <c r="E187" s="17">
        <f t="shared" si="580"/>
        <v>0</v>
      </c>
      <c r="F187" s="17">
        <f t="shared" si="581"/>
        <v>0</v>
      </c>
      <c r="G187" s="17">
        <f t="shared" si="582"/>
        <v>0</v>
      </c>
      <c r="H187" s="17">
        <f t="shared" si="583"/>
        <v>0</v>
      </c>
      <c r="I187" s="17"/>
      <c r="J187" s="17"/>
      <c r="K187" s="17">
        <f t="shared" si="584"/>
        <v>0</v>
      </c>
      <c r="L187" s="17">
        <f t="shared" si="585"/>
        <v>0</v>
      </c>
      <c r="M187" s="17"/>
      <c r="N187" s="17"/>
      <c r="O187" s="17">
        <f t="shared" si="586"/>
        <v>0</v>
      </c>
      <c r="P187" s="17">
        <f t="shared" si="587"/>
        <v>0</v>
      </c>
      <c r="Q187" s="17"/>
      <c r="R187" s="17"/>
      <c r="S187" s="17">
        <f t="shared" si="588"/>
        <v>0</v>
      </c>
      <c r="T187" s="17">
        <f t="shared" si="589"/>
        <v>0</v>
      </c>
      <c r="U187" s="17">
        <f t="shared" si="590"/>
        <v>0</v>
      </c>
      <c r="V187" s="17">
        <f t="shared" si="591"/>
        <v>0</v>
      </c>
      <c r="W187" s="17">
        <f t="shared" si="592"/>
        <v>0</v>
      </c>
      <c r="X187" s="17">
        <f t="shared" si="593"/>
        <v>0</v>
      </c>
      <c r="Y187" s="17"/>
      <c r="Z187" s="17"/>
      <c r="AA187" s="17">
        <f t="shared" si="594"/>
        <v>0</v>
      </c>
      <c r="AB187" s="17">
        <f t="shared" si="595"/>
        <v>0</v>
      </c>
      <c r="AC187" s="17"/>
      <c r="AD187" s="17"/>
      <c r="AE187" s="17">
        <f t="shared" si="596"/>
        <v>0</v>
      </c>
      <c r="AF187" s="17">
        <f t="shared" si="597"/>
        <v>0</v>
      </c>
      <c r="AG187" s="17"/>
      <c r="AH187" s="17"/>
      <c r="AI187" s="17">
        <f t="shared" si="598"/>
        <v>0</v>
      </c>
      <c r="AJ187" s="17">
        <f t="shared" si="599"/>
        <v>0</v>
      </c>
      <c r="AK187" s="17">
        <f t="shared" si="600"/>
        <v>0</v>
      </c>
      <c r="AL187" s="17">
        <f t="shared" si="601"/>
        <v>0</v>
      </c>
      <c r="AM187" s="17">
        <f t="shared" si="602"/>
        <v>0</v>
      </c>
      <c r="AN187" s="17">
        <f t="shared" si="603"/>
        <v>0</v>
      </c>
      <c r="AO187" s="17"/>
      <c r="AP187" s="17"/>
      <c r="AQ187" s="17">
        <f t="shared" si="604"/>
        <v>0</v>
      </c>
      <c r="AR187" s="17">
        <f t="shared" si="605"/>
        <v>0</v>
      </c>
      <c r="AS187" s="17"/>
      <c r="AT187" s="17"/>
      <c r="AU187" s="17">
        <f t="shared" si="606"/>
        <v>0</v>
      </c>
      <c r="AV187" s="17">
        <f t="shared" si="607"/>
        <v>0</v>
      </c>
      <c r="AW187" s="17"/>
      <c r="AX187" s="17"/>
      <c r="AY187" s="17">
        <f t="shared" si="608"/>
        <v>0</v>
      </c>
      <c r="AZ187" s="17">
        <f t="shared" si="609"/>
        <v>0</v>
      </c>
      <c r="BA187" s="17">
        <f t="shared" si="578"/>
        <v>0</v>
      </c>
      <c r="BB187" s="17">
        <f t="shared" si="579"/>
        <v>0</v>
      </c>
      <c r="BC187" s="17">
        <f t="shared" si="610"/>
        <v>0</v>
      </c>
      <c r="BD187" s="17">
        <f t="shared" si="611"/>
        <v>0</v>
      </c>
      <c r="BE187" s="17"/>
      <c r="BF187" s="17"/>
      <c r="BG187" s="17">
        <f t="shared" si="612"/>
        <v>0</v>
      </c>
      <c r="BH187" s="17">
        <f t="shared" si="613"/>
        <v>0</v>
      </c>
      <c r="BI187" s="17"/>
      <c r="BJ187" s="17"/>
      <c r="BK187" s="17">
        <f t="shared" si="614"/>
        <v>0</v>
      </c>
      <c r="BL187" s="17">
        <f t="shared" si="615"/>
        <v>0</v>
      </c>
      <c r="BM187" s="17"/>
      <c r="BN187" s="17"/>
      <c r="BO187" s="17">
        <f t="shared" si="616"/>
        <v>0</v>
      </c>
      <c r="BP187" s="17">
        <f t="shared" si="617"/>
        <v>0</v>
      </c>
      <c r="BQ187" s="134"/>
      <c r="BR187" s="162"/>
    </row>
    <row r="188" spans="1:70" ht="23.25" customHeight="1" hidden="1">
      <c r="A188" s="181"/>
      <c r="B188" s="184"/>
      <c r="C188" s="158"/>
      <c r="D188" s="66" t="s">
        <v>29</v>
      </c>
      <c r="E188" s="17">
        <f t="shared" si="580"/>
        <v>0</v>
      </c>
      <c r="F188" s="17">
        <f t="shared" si="581"/>
        <v>0</v>
      </c>
      <c r="G188" s="17">
        <f t="shared" si="582"/>
        <v>0</v>
      </c>
      <c r="H188" s="17">
        <f t="shared" si="583"/>
        <v>0</v>
      </c>
      <c r="I188" s="17"/>
      <c r="J188" s="17"/>
      <c r="K188" s="17">
        <f t="shared" si="584"/>
        <v>0</v>
      </c>
      <c r="L188" s="17">
        <f t="shared" si="585"/>
        <v>0</v>
      </c>
      <c r="M188" s="17"/>
      <c r="N188" s="17"/>
      <c r="O188" s="17">
        <f t="shared" si="586"/>
        <v>0</v>
      </c>
      <c r="P188" s="17">
        <f t="shared" si="587"/>
        <v>0</v>
      </c>
      <c r="Q188" s="17"/>
      <c r="R188" s="17"/>
      <c r="S188" s="17">
        <f t="shared" si="588"/>
        <v>0</v>
      </c>
      <c r="T188" s="17">
        <f t="shared" si="589"/>
        <v>0</v>
      </c>
      <c r="U188" s="17">
        <f t="shared" si="590"/>
        <v>0</v>
      </c>
      <c r="V188" s="17">
        <f t="shared" si="591"/>
        <v>0</v>
      </c>
      <c r="W188" s="17">
        <f t="shared" si="592"/>
        <v>0</v>
      </c>
      <c r="X188" s="17">
        <f t="shared" si="593"/>
        <v>0</v>
      </c>
      <c r="Y188" s="17"/>
      <c r="Z188" s="17"/>
      <c r="AA188" s="17">
        <f t="shared" si="594"/>
        <v>0</v>
      </c>
      <c r="AB188" s="17">
        <f t="shared" si="595"/>
        <v>0</v>
      </c>
      <c r="AC188" s="17"/>
      <c r="AD188" s="17"/>
      <c r="AE188" s="17">
        <f t="shared" si="596"/>
        <v>0</v>
      </c>
      <c r="AF188" s="17">
        <f t="shared" si="597"/>
        <v>0</v>
      </c>
      <c r="AG188" s="17"/>
      <c r="AH188" s="17"/>
      <c r="AI188" s="17">
        <f t="shared" si="598"/>
        <v>0</v>
      </c>
      <c r="AJ188" s="17">
        <f t="shared" si="599"/>
        <v>0</v>
      </c>
      <c r="AK188" s="17">
        <f t="shared" si="600"/>
        <v>0</v>
      </c>
      <c r="AL188" s="17">
        <f t="shared" si="601"/>
        <v>0</v>
      </c>
      <c r="AM188" s="17">
        <f t="shared" si="602"/>
        <v>0</v>
      </c>
      <c r="AN188" s="51">
        <f t="shared" si="603"/>
        <v>0</v>
      </c>
      <c r="AO188" s="17"/>
      <c r="AP188" s="17"/>
      <c r="AQ188" s="17">
        <f t="shared" si="604"/>
        <v>0</v>
      </c>
      <c r="AR188" s="17">
        <f t="shared" si="605"/>
        <v>0</v>
      </c>
      <c r="AS188" s="17"/>
      <c r="AT188" s="17"/>
      <c r="AU188" s="17">
        <f t="shared" si="606"/>
        <v>0</v>
      </c>
      <c r="AV188" s="17">
        <f t="shared" si="607"/>
        <v>0</v>
      </c>
      <c r="AW188" s="17"/>
      <c r="AX188" s="17"/>
      <c r="AY188" s="17">
        <f t="shared" si="608"/>
        <v>0</v>
      </c>
      <c r="AZ188" s="17">
        <f t="shared" si="609"/>
        <v>0</v>
      </c>
      <c r="BA188" s="17">
        <f t="shared" si="578"/>
        <v>0</v>
      </c>
      <c r="BB188" s="17">
        <f t="shared" si="579"/>
        <v>0</v>
      </c>
      <c r="BC188" s="17">
        <f t="shared" si="610"/>
        <v>0</v>
      </c>
      <c r="BD188" s="17">
        <f t="shared" si="611"/>
        <v>0</v>
      </c>
      <c r="BE188" s="17"/>
      <c r="BF188" s="17"/>
      <c r="BG188" s="17">
        <f t="shared" si="612"/>
        <v>0</v>
      </c>
      <c r="BH188" s="17">
        <f t="shared" si="613"/>
        <v>0</v>
      </c>
      <c r="BI188" s="17"/>
      <c r="BJ188" s="17"/>
      <c r="BK188" s="17">
        <f t="shared" si="614"/>
        <v>0</v>
      </c>
      <c r="BL188" s="17">
        <f t="shared" si="615"/>
        <v>0</v>
      </c>
      <c r="BM188" s="17"/>
      <c r="BN188" s="17"/>
      <c r="BO188" s="17">
        <f t="shared" si="616"/>
        <v>0</v>
      </c>
      <c r="BP188" s="17">
        <f t="shared" si="617"/>
        <v>0</v>
      </c>
      <c r="BQ188" s="134"/>
      <c r="BR188" s="162"/>
    </row>
    <row r="189" spans="1:70" ht="23.25" customHeight="1" hidden="1">
      <c r="A189" s="181"/>
      <c r="B189" s="184"/>
      <c r="C189" s="159"/>
      <c r="D189" s="67" t="s">
        <v>24</v>
      </c>
      <c r="E189" s="17">
        <f t="shared" si="580"/>
        <v>0</v>
      </c>
      <c r="F189" s="17">
        <f t="shared" si="581"/>
        <v>0</v>
      </c>
      <c r="G189" s="17">
        <f t="shared" si="582"/>
        <v>0</v>
      </c>
      <c r="H189" s="17">
        <f t="shared" si="583"/>
        <v>0</v>
      </c>
      <c r="I189" s="17"/>
      <c r="J189" s="17"/>
      <c r="K189" s="17">
        <f t="shared" si="584"/>
        <v>0</v>
      </c>
      <c r="L189" s="17">
        <f t="shared" si="585"/>
        <v>0</v>
      </c>
      <c r="M189" s="17"/>
      <c r="N189" s="17"/>
      <c r="O189" s="17">
        <f t="shared" si="586"/>
        <v>0</v>
      </c>
      <c r="P189" s="17">
        <f t="shared" si="587"/>
        <v>0</v>
      </c>
      <c r="Q189" s="17"/>
      <c r="R189" s="17"/>
      <c r="S189" s="17">
        <f t="shared" si="588"/>
        <v>0</v>
      </c>
      <c r="T189" s="17">
        <f t="shared" si="589"/>
        <v>0</v>
      </c>
      <c r="U189" s="17">
        <f t="shared" si="590"/>
        <v>0</v>
      </c>
      <c r="V189" s="17">
        <f t="shared" si="591"/>
        <v>0</v>
      </c>
      <c r="W189" s="17">
        <f t="shared" si="592"/>
        <v>0</v>
      </c>
      <c r="X189" s="17">
        <f t="shared" si="593"/>
        <v>0</v>
      </c>
      <c r="Y189" s="17"/>
      <c r="Z189" s="17"/>
      <c r="AA189" s="17">
        <f t="shared" si="594"/>
        <v>0</v>
      </c>
      <c r="AB189" s="17">
        <f t="shared" si="595"/>
        <v>0</v>
      </c>
      <c r="AC189" s="17"/>
      <c r="AD189" s="17"/>
      <c r="AE189" s="17">
        <f t="shared" si="596"/>
        <v>0</v>
      </c>
      <c r="AF189" s="17">
        <f t="shared" si="597"/>
        <v>0</v>
      </c>
      <c r="AG189" s="17"/>
      <c r="AH189" s="17"/>
      <c r="AI189" s="17">
        <f t="shared" si="598"/>
        <v>0</v>
      </c>
      <c r="AJ189" s="17">
        <f t="shared" si="599"/>
        <v>0</v>
      </c>
      <c r="AK189" s="17">
        <f t="shared" si="600"/>
        <v>0</v>
      </c>
      <c r="AL189" s="17">
        <f t="shared" si="601"/>
        <v>0</v>
      </c>
      <c r="AM189" s="17">
        <f t="shared" si="602"/>
        <v>0</v>
      </c>
      <c r="AN189" s="51">
        <f t="shared" si="603"/>
        <v>0</v>
      </c>
      <c r="AO189" s="17"/>
      <c r="AP189" s="17"/>
      <c r="AQ189" s="17">
        <f t="shared" si="604"/>
        <v>0</v>
      </c>
      <c r="AR189" s="17">
        <f t="shared" si="605"/>
        <v>0</v>
      </c>
      <c r="AS189" s="17"/>
      <c r="AT189" s="17"/>
      <c r="AU189" s="17">
        <f t="shared" si="606"/>
        <v>0</v>
      </c>
      <c r="AV189" s="17">
        <f t="shared" si="607"/>
        <v>0</v>
      </c>
      <c r="AW189" s="17"/>
      <c r="AX189" s="17"/>
      <c r="AY189" s="17">
        <f t="shared" si="608"/>
        <v>0</v>
      </c>
      <c r="AZ189" s="17">
        <f t="shared" si="609"/>
        <v>0</v>
      </c>
      <c r="BA189" s="17">
        <f t="shared" si="578"/>
        <v>0</v>
      </c>
      <c r="BB189" s="17">
        <f t="shared" si="579"/>
        <v>0</v>
      </c>
      <c r="BC189" s="17">
        <f t="shared" si="610"/>
        <v>0</v>
      </c>
      <c r="BD189" s="17">
        <f t="shared" si="611"/>
        <v>0</v>
      </c>
      <c r="BE189" s="17"/>
      <c r="BF189" s="17"/>
      <c r="BG189" s="17">
        <f t="shared" si="612"/>
        <v>0</v>
      </c>
      <c r="BH189" s="17">
        <f t="shared" si="613"/>
        <v>0</v>
      </c>
      <c r="BI189" s="17"/>
      <c r="BJ189" s="17"/>
      <c r="BK189" s="17">
        <f t="shared" si="614"/>
        <v>0</v>
      </c>
      <c r="BL189" s="17">
        <f t="shared" si="615"/>
        <v>0</v>
      </c>
      <c r="BM189" s="17"/>
      <c r="BN189" s="17"/>
      <c r="BO189" s="17">
        <f t="shared" si="616"/>
        <v>0</v>
      </c>
      <c r="BP189" s="17">
        <f t="shared" si="617"/>
        <v>0</v>
      </c>
      <c r="BQ189" s="135"/>
      <c r="BR189" s="162"/>
    </row>
    <row r="190" spans="1:70" s="53" customFormat="1" ht="41.25" customHeight="1" hidden="1">
      <c r="A190" s="157" t="s">
        <v>43</v>
      </c>
      <c r="B190" s="183"/>
      <c r="C190" s="157"/>
      <c r="D190" s="65" t="s">
        <v>22</v>
      </c>
      <c r="E190" s="41">
        <f t="shared" si="580"/>
        <v>0</v>
      </c>
      <c r="F190" s="41">
        <f t="shared" si="581"/>
        <v>0</v>
      </c>
      <c r="G190" s="41">
        <f t="shared" si="582"/>
        <v>0</v>
      </c>
      <c r="H190" s="41">
        <f t="shared" si="583"/>
        <v>0</v>
      </c>
      <c r="I190" s="41">
        <f>SUM(I191:I196)</f>
        <v>0</v>
      </c>
      <c r="J190" s="41">
        <f>SUM(J191:J196)</f>
        <v>0</v>
      </c>
      <c r="K190" s="41">
        <f t="shared" si="584"/>
        <v>0</v>
      </c>
      <c r="L190" s="41">
        <f t="shared" si="585"/>
        <v>0</v>
      </c>
      <c r="M190" s="41">
        <f>SUM(M191:M196)</f>
        <v>0</v>
      </c>
      <c r="N190" s="41">
        <f>SUM(N191:N196)</f>
        <v>0</v>
      </c>
      <c r="O190" s="41">
        <f t="shared" si="586"/>
        <v>0</v>
      </c>
      <c r="P190" s="41">
        <f t="shared" si="587"/>
        <v>0</v>
      </c>
      <c r="Q190" s="41">
        <f>SUM(Q191:Q196)</f>
        <v>0</v>
      </c>
      <c r="R190" s="41">
        <f>SUM(R191:R196)</f>
        <v>0</v>
      </c>
      <c r="S190" s="41">
        <f t="shared" si="588"/>
        <v>0</v>
      </c>
      <c r="T190" s="41">
        <f t="shared" si="589"/>
        <v>0</v>
      </c>
      <c r="U190" s="41">
        <f t="shared" si="590"/>
        <v>0</v>
      </c>
      <c r="V190" s="41">
        <f t="shared" si="591"/>
        <v>0</v>
      </c>
      <c r="W190" s="41">
        <f t="shared" si="592"/>
        <v>0</v>
      </c>
      <c r="X190" s="41">
        <f t="shared" si="593"/>
        <v>0</v>
      </c>
      <c r="Y190" s="41">
        <f>SUM(Y191:Y196)</f>
        <v>0</v>
      </c>
      <c r="Z190" s="41">
        <f>SUM(Z191:Z196)</f>
        <v>0</v>
      </c>
      <c r="AA190" s="41">
        <f t="shared" si="594"/>
        <v>0</v>
      </c>
      <c r="AB190" s="41">
        <f t="shared" si="595"/>
        <v>0</v>
      </c>
      <c r="AC190" s="41">
        <f>SUM(AC191:AC196)</f>
        <v>0</v>
      </c>
      <c r="AD190" s="41">
        <f>SUM(AD191:AD196)</f>
        <v>0</v>
      </c>
      <c r="AE190" s="41">
        <f t="shared" si="596"/>
        <v>0</v>
      </c>
      <c r="AF190" s="41">
        <f t="shared" si="597"/>
        <v>0</v>
      </c>
      <c r="AG190" s="41">
        <f>SUM(AG191:AG196)</f>
        <v>0</v>
      </c>
      <c r="AH190" s="41">
        <f>SUM(AH191:AH196)</f>
        <v>0</v>
      </c>
      <c r="AI190" s="41">
        <f t="shared" si="598"/>
        <v>0</v>
      </c>
      <c r="AJ190" s="41">
        <f t="shared" si="599"/>
        <v>0</v>
      </c>
      <c r="AK190" s="41">
        <f t="shared" si="600"/>
        <v>0</v>
      </c>
      <c r="AL190" s="41">
        <f t="shared" si="601"/>
        <v>0</v>
      </c>
      <c r="AM190" s="41">
        <f t="shared" si="602"/>
        <v>0</v>
      </c>
      <c r="AN190" s="52">
        <f t="shared" si="603"/>
        <v>0</v>
      </c>
      <c r="AO190" s="41">
        <f>SUM(AO191:AO196)</f>
        <v>0</v>
      </c>
      <c r="AP190" s="41">
        <f>SUM(AP191:AP196)</f>
        <v>0</v>
      </c>
      <c r="AQ190" s="41">
        <f t="shared" si="604"/>
        <v>0</v>
      </c>
      <c r="AR190" s="41">
        <f t="shared" si="605"/>
        <v>0</v>
      </c>
      <c r="AS190" s="41">
        <f>SUM(AS191:AS196)</f>
        <v>0</v>
      </c>
      <c r="AT190" s="41">
        <f>SUM(AT191:AT196)</f>
        <v>0</v>
      </c>
      <c r="AU190" s="41">
        <f t="shared" si="606"/>
        <v>0</v>
      </c>
      <c r="AV190" s="41">
        <f t="shared" si="607"/>
        <v>0</v>
      </c>
      <c r="AW190" s="41">
        <f>SUM(AW191:AW196)</f>
        <v>0</v>
      </c>
      <c r="AX190" s="41">
        <f>SUM(AX191:AX196)</f>
        <v>0</v>
      </c>
      <c r="AY190" s="41">
        <f t="shared" si="608"/>
        <v>0</v>
      </c>
      <c r="AZ190" s="41">
        <f t="shared" si="609"/>
        <v>0</v>
      </c>
      <c r="BA190" s="41">
        <f t="shared" si="578"/>
        <v>0</v>
      </c>
      <c r="BB190" s="41">
        <f t="shared" si="579"/>
        <v>0</v>
      </c>
      <c r="BC190" s="41">
        <f t="shared" si="610"/>
        <v>0</v>
      </c>
      <c r="BD190" s="41">
        <f t="shared" si="611"/>
        <v>0</v>
      </c>
      <c r="BE190" s="41">
        <f>SUM(BE191:BE196)</f>
        <v>0</v>
      </c>
      <c r="BF190" s="41">
        <f>SUM(BF191:BF196)</f>
        <v>0</v>
      </c>
      <c r="BG190" s="41">
        <f t="shared" si="612"/>
        <v>0</v>
      </c>
      <c r="BH190" s="41">
        <f t="shared" si="613"/>
        <v>0</v>
      </c>
      <c r="BI190" s="41">
        <f>SUM(BI191:BI196)</f>
        <v>0</v>
      </c>
      <c r="BJ190" s="41">
        <f>SUM(BJ191:BJ196)</f>
        <v>0</v>
      </c>
      <c r="BK190" s="41">
        <f t="shared" si="614"/>
        <v>0</v>
      </c>
      <c r="BL190" s="41">
        <f t="shared" si="615"/>
        <v>0</v>
      </c>
      <c r="BM190" s="41">
        <f>SUM(BM191:BM196)</f>
        <v>0</v>
      </c>
      <c r="BN190" s="41">
        <f>SUM(BN191:BN196)</f>
        <v>0</v>
      </c>
      <c r="BO190" s="41">
        <f t="shared" si="616"/>
        <v>0</v>
      </c>
      <c r="BP190" s="41">
        <f t="shared" si="617"/>
        <v>0</v>
      </c>
      <c r="BQ190" s="133"/>
      <c r="BR190" s="162"/>
    </row>
    <row r="191" spans="1:70" ht="23.25" customHeight="1" hidden="1">
      <c r="A191" s="158"/>
      <c r="B191" s="184"/>
      <c r="C191" s="158"/>
      <c r="D191" s="65" t="s">
        <v>23</v>
      </c>
      <c r="E191" s="17">
        <f t="shared" si="580"/>
        <v>0</v>
      </c>
      <c r="F191" s="17">
        <f t="shared" si="581"/>
        <v>0</v>
      </c>
      <c r="G191" s="17">
        <f t="shared" si="582"/>
        <v>0</v>
      </c>
      <c r="H191" s="17">
        <f t="shared" si="583"/>
        <v>0</v>
      </c>
      <c r="I191" s="17"/>
      <c r="J191" s="17"/>
      <c r="K191" s="17">
        <f t="shared" si="584"/>
        <v>0</v>
      </c>
      <c r="L191" s="17">
        <f t="shared" si="585"/>
        <v>0</v>
      </c>
      <c r="M191" s="17"/>
      <c r="N191" s="17"/>
      <c r="O191" s="17">
        <f t="shared" si="586"/>
        <v>0</v>
      </c>
      <c r="P191" s="17">
        <f t="shared" si="587"/>
        <v>0</v>
      </c>
      <c r="Q191" s="17"/>
      <c r="R191" s="17"/>
      <c r="S191" s="17">
        <f t="shared" si="588"/>
        <v>0</v>
      </c>
      <c r="T191" s="17">
        <f t="shared" si="589"/>
        <v>0</v>
      </c>
      <c r="U191" s="17">
        <f t="shared" si="590"/>
        <v>0</v>
      </c>
      <c r="V191" s="17">
        <f t="shared" si="591"/>
        <v>0</v>
      </c>
      <c r="W191" s="17">
        <f t="shared" si="592"/>
        <v>0</v>
      </c>
      <c r="X191" s="17">
        <f t="shared" si="593"/>
        <v>0</v>
      </c>
      <c r="Y191" s="17"/>
      <c r="Z191" s="17"/>
      <c r="AA191" s="17">
        <f t="shared" si="594"/>
        <v>0</v>
      </c>
      <c r="AB191" s="17">
        <f t="shared" si="595"/>
        <v>0</v>
      </c>
      <c r="AC191" s="17"/>
      <c r="AD191" s="17"/>
      <c r="AE191" s="17">
        <f t="shared" si="596"/>
        <v>0</v>
      </c>
      <c r="AF191" s="17">
        <f t="shared" si="597"/>
        <v>0</v>
      </c>
      <c r="AG191" s="17"/>
      <c r="AH191" s="17"/>
      <c r="AI191" s="17">
        <f t="shared" si="598"/>
        <v>0</v>
      </c>
      <c r="AJ191" s="17">
        <f t="shared" si="599"/>
        <v>0</v>
      </c>
      <c r="AK191" s="17">
        <f t="shared" si="600"/>
        <v>0</v>
      </c>
      <c r="AL191" s="17">
        <f t="shared" si="601"/>
        <v>0</v>
      </c>
      <c r="AM191" s="17">
        <f t="shared" si="602"/>
        <v>0</v>
      </c>
      <c r="AN191" s="51">
        <f t="shared" si="603"/>
        <v>0</v>
      </c>
      <c r="AO191" s="17"/>
      <c r="AP191" s="17"/>
      <c r="AQ191" s="17">
        <f t="shared" si="604"/>
        <v>0</v>
      </c>
      <c r="AR191" s="17">
        <f t="shared" si="605"/>
        <v>0</v>
      </c>
      <c r="AS191" s="17"/>
      <c r="AT191" s="17"/>
      <c r="AU191" s="17">
        <f t="shared" si="606"/>
        <v>0</v>
      </c>
      <c r="AV191" s="17">
        <f t="shared" si="607"/>
        <v>0</v>
      </c>
      <c r="AW191" s="17"/>
      <c r="AX191" s="17"/>
      <c r="AY191" s="17">
        <f t="shared" si="608"/>
        <v>0</v>
      </c>
      <c r="AZ191" s="17">
        <f t="shared" si="609"/>
        <v>0</v>
      </c>
      <c r="BA191" s="17">
        <f t="shared" si="578"/>
        <v>0</v>
      </c>
      <c r="BB191" s="17">
        <f t="shared" si="579"/>
        <v>0</v>
      </c>
      <c r="BC191" s="17">
        <f t="shared" si="610"/>
        <v>0</v>
      </c>
      <c r="BD191" s="17">
        <f t="shared" si="611"/>
        <v>0</v>
      </c>
      <c r="BE191" s="17"/>
      <c r="BF191" s="17"/>
      <c r="BG191" s="17">
        <f t="shared" si="612"/>
        <v>0</v>
      </c>
      <c r="BH191" s="17">
        <f t="shared" si="613"/>
        <v>0</v>
      </c>
      <c r="BI191" s="17"/>
      <c r="BJ191" s="17"/>
      <c r="BK191" s="17">
        <f t="shared" si="614"/>
        <v>0</v>
      </c>
      <c r="BL191" s="17">
        <f t="shared" si="615"/>
        <v>0</v>
      </c>
      <c r="BM191" s="17"/>
      <c r="BN191" s="17"/>
      <c r="BO191" s="17">
        <f t="shared" si="616"/>
        <v>0</v>
      </c>
      <c r="BP191" s="17">
        <f t="shared" si="617"/>
        <v>0</v>
      </c>
      <c r="BQ191" s="134"/>
      <c r="BR191" s="162"/>
    </row>
    <row r="192" spans="1:70" ht="23.25" customHeight="1" hidden="1">
      <c r="A192" s="158"/>
      <c r="B192" s="184"/>
      <c r="C192" s="158"/>
      <c r="D192" s="63" t="s">
        <v>52</v>
      </c>
      <c r="E192" s="17">
        <f t="shared" si="580"/>
        <v>0</v>
      </c>
      <c r="F192" s="17">
        <f t="shared" si="581"/>
        <v>0</v>
      </c>
      <c r="G192" s="17">
        <f t="shared" si="582"/>
        <v>0</v>
      </c>
      <c r="H192" s="17">
        <f t="shared" si="583"/>
        <v>0</v>
      </c>
      <c r="I192" s="17"/>
      <c r="J192" s="17"/>
      <c r="K192" s="17">
        <f t="shared" si="584"/>
        <v>0</v>
      </c>
      <c r="L192" s="17">
        <f t="shared" si="585"/>
        <v>0</v>
      </c>
      <c r="M192" s="17"/>
      <c r="N192" s="17"/>
      <c r="O192" s="17">
        <f t="shared" si="586"/>
        <v>0</v>
      </c>
      <c r="P192" s="17">
        <f t="shared" si="587"/>
        <v>0</v>
      </c>
      <c r="Q192" s="17"/>
      <c r="R192" s="17"/>
      <c r="S192" s="17">
        <f t="shared" si="588"/>
        <v>0</v>
      </c>
      <c r="T192" s="17">
        <f t="shared" si="589"/>
        <v>0</v>
      </c>
      <c r="U192" s="17">
        <f t="shared" si="590"/>
        <v>0</v>
      </c>
      <c r="V192" s="17">
        <f t="shared" si="591"/>
        <v>0</v>
      </c>
      <c r="W192" s="17">
        <f t="shared" si="592"/>
        <v>0</v>
      </c>
      <c r="X192" s="17">
        <f t="shared" si="593"/>
        <v>0</v>
      </c>
      <c r="Y192" s="17"/>
      <c r="Z192" s="17"/>
      <c r="AA192" s="17">
        <f t="shared" si="594"/>
        <v>0</v>
      </c>
      <c r="AB192" s="17">
        <f t="shared" si="595"/>
        <v>0</v>
      </c>
      <c r="AC192" s="17"/>
      <c r="AD192" s="17"/>
      <c r="AE192" s="17">
        <f t="shared" si="596"/>
        <v>0</v>
      </c>
      <c r="AF192" s="17">
        <f t="shared" si="597"/>
        <v>0</v>
      </c>
      <c r="AG192" s="17"/>
      <c r="AH192" s="17"/>
      <c r="AI192" s="17">
        <f t="shared" si="598"/>
        <v>0</v>
      </c>
      <c r="AJ192" s="17">
        <f t="shared" si="599"/>
        <v>0</v>
      </c>
      <c r="AK192" s="17">
        <f t="shared" si="600"/>
        <v>0</v>
      </c>
      <c r="AL192" s="17">
        <f t="shared" si="601"/>
        <v>0</v>
      </c>
      <c r="AM192" s="17">
        <f t="shared" si="602"/>
        <v>0</v>
      </c>
      <c r="AN192" s="51">
        <f t="shared" si="603"/>
        <v>0</v>
      </c>
      <c r="AO192" s="17"/>
      <c r="AP192" s="17"/>
      <c r="AQ192" s="17">
        <f t="shared" si="604"/>
        <v>0</v>
      </c>
      <c r="AR192" s="17">
        <f t="shared" si="605"/>
        <v>0</v>
      </c>
      <c r="AS192" s="17"/>
      <c r="AT192" s="17"/>
      <c r="AU192" s="17">
        <f t="shared" si="606"/>
        <v>0</v>
      </c>
      <c r="AV192" s="17">
        <f t="shared" si="607"/>
        <v>0</v>
      </c>
      <c r="AW192" s="17"/>
      <c r="AX192" s="17"/>
      <c r="AY192" s="17">
        <f t="shared" si="608"/>
        <v>0</v>
      </c>
      <c r="AZ192" s="17">
        <f t="shared" si="609"/>
        <v>0</v>
      </c>
      <c r="BA192" s="17">
        <f t="shared" si="578"/>
        <v>0</v>
      </c>
      <c r="BB192" s="17">
        <f t="shared" si="579"/>
        <v>0</v>
      </c>
      <c r="BC192" s="17">
        <f t="shared" si="610"/>
        <v>0</v>
      </c>
      <c r="BD192" s="17">
        <f t="shared" si="611"/>
        <v>0</v>
      </c>
      <c r="BE192" s="17"/>
      <c r="BF192" s="17"/>
      <c r="BG192" s="17">
        <f t="shared" si="612"/>
        <v>0</v>
      </c>
      <c r="BH192" s="17">
        <f t="shared" si="613"/>
        <v>0</v>
      </c>
      <c r="BI192" s="17"/>
      <c r="BJ192" s="17"/>
      <c r="BK192" s="17">
        <f t="shared" si="614"/>
        <v>0</v>
      </c>
      <c r="BL192" s="17">
        <f t="shared" si="615"/>
        <v>0</v>
      </c>
      <c r="BM192" s="17"/>
      <c r="BN192" s="17"/>
      <c r="BO192" s="17">
        <f t="shared" si="616"/>
        <v>0</v>
      </c>
      <c r="BP192" s="17">
        <f t="shared" si="617"/>
        <v>0</v>
      </c>
      <c r="BQ192" s="134"/>
      <c r="BR192" s="162"/>
    </row>
    <row r="193" spans="1:70" ht="36" customHeight="1" hidden="1">
      <c r="A193" s="158"/>
      <c r="B193" s="184"/>
      <c r="C193" s="158"/>
      <c r="D193" s="63" t="s">
        <v>28</v>
      </c>
      <c r="E193" s="18">
        <f t="shared" si="580"/>
        <v>0</v>
      </c>
      <c r="F193" s="18">
        <f t="shared" si="581"/>
        <v>0</v>
      </c>
      <c r="G193" s="18">
        <f t="shared" si="582"/>
        <v>0</v>
      </c>
      <c r="H193" s="18">
        <f t="shared" si="583"/>
        <v>0</v>
      </c>
      <c r="I193" s="18"/>
      <c r="J193" s="18"/>
      <c r="K193" s="18">
        <f t="shared" si="584"/>
        <v>0</v>
      </c>
      <c r="L193" s="18">
        <f t="shared" si="585"/>
        <v>0</v>
      </c>
      <c r="M193" s="18"/>
      <c r="N193" s="18"/>
      <c r="O193" s="18">
        <f t="shared" si="586"/>
        <v>0</v>
      </c>
      <c r="P193" s="18">
        <f t="shared" si="587"/>
        <v>0</v>
      </c>
      <c r="Q193" s="18"/>
      <c r="R193" s="18"/>
      <c r="S193" s="18">
        <f t="shared" si="588"/>
        <v>0</v>
      </c>
      <c r="T193" s="18">
        <f t="shared" si="589"/>
        <v>0</v>
      </c>
      <c r="U193" s="18">
        <f t="shared" si="590"/>
        <v>0</v>
      </c>
      <c r="V193" s="18">
        <f t="shared" si="591"/>
        <v>0</v>
      </c>
      <c r="W193" s="18">
        <f t="shared" si="592"/>
        <v>0</v>
      </c>
      <c r="X193" s="18">
        <f t="shared" si="593"/>
        <v>0</v>
      </c>
      <c r="Y193" s="18"/>
      <c r="Z193" s="18"/>
      <c r="AA193" s="18">
        <f t="shared" si="594"/>
        <v>0</v>
      </c>
      <c r="AB193" s="18">
        <f t="shared" si="595"/>
        <v>0</v>
      </c>
      <c r="AC193" s="18"/>
      <c r="AD193" s="18"/>
      <c r="AE193" s="18">
        <f t="shared" si="596"/>
        <v>0</v>
      </c>
      <c r="AF193" s="18">
        <f t="shared" si="597"/>
        <v>0</v>
      </c>
      <c r="AG193" s="18">
        <v>0</v>
      </c>
      <c r="AH193" s="18"/>
      <c r="AI193" s="18">
        <f t="shared" si="598"/>
        <v>0</v>
      </c>
      <c r="AJ193" s="18">
        <f t="shared" si="599"/>
        <v>0</v>
      </c>
      <c r="AK193" s="18">
        <f t="shared" si="600"/>
        <v>0</v>
      </c>
      <c r="AL193" s="18">
        <f t="shared" si="601"/>
        <v>0</v>
      </c>
      <c r="AM193" s="18">
        <f t="shared" si="602"/>
        <v>0</v>
      </c>
      <c r="AN193" s="50">
        <f t="shared" si="603"/>
        <v>0</v>
      </c>
      <c r="AO193" s="18"/>
      <c r="AP193" s="18"/>
      <c r="AQ193" s="18">
        <f t="shared" si="604"/>
        <v>0</v>
      </c>
      <c r="AR193" s="18">
        <f t="shared" si="605"/>
        <v>0</v>
      </c>
      <c r="AS193" s="18"/>
      <c r="AT193" s="18"/>
      <c r="AU193" s="18">
        <f t="shared" si="606"/>
        <v>0</v>
      </c>
      <c r="AV193" s="18">
        <f t="shared" si="607"/>
        <v>0</v>
      </c>
      <c r="AW193" s="18"/>
      <c r="AX193" s="18"/>
      <c r="AY193" s="18">
        <f t="shared" si="608"/>
        <v>0</v>
      </c>
      <c r="AZ193" s="18">
        <f t="shared" si="609"/>
        <v>0</v>
      </c>
      <c r="BA193" s="18">
        <f t="shared" si="578"/>
        <v>0</v>
      </c>
      <c r="BB193" s="18">
        <f t="shared" si="579"/>
        <v>0</v>
      </c>
      <c r="BC193" s="18">
        <f t="shared" si="610"/>
        <v>0</v>
      </c>
      <c r="BD193" s="18">
        <f t="shared" si="611"/>
        <v>0</v>
      </c>
      <c r="BE193" s="18"/>
      <c r="BF193" s="18"/>
      <c r="BG193" s="18">
        <f t="shared" si="612"/>
        <v>0</v>
      </c>
      <c r="BH193" s="18">
        <f t="shared" si="613"/>
        <v>0</v>
      </c>
      <c r="BI193" s="18"/>
      <c r="BJ193" s="18"/>
      <c r="BK193" s="18">
        <f t="shared" si="614"/>
        <v>0</v>
      </c>
      <c r="BL193" s="18">
        <f t="shared" si="615"/>
        <v>0</v>
      </c>
      <c r="BM193" s="18"/>
      <c r="BN193" s="18"/>
      <c r="BO193" s="18">
        <f t="shared" si="616"/>
        <v>0</v>
      </c>
      <c r="BP193" s="18">
        <f t="shared" si="617"/>
        <v>0</v>
      </c>
      <c r="BQ193" s="134"/>
      <c r="BR193" s="162"/>
    </row>
    <row r="194" spans="1:70" ht="46.5" customHeight="1" hidden="1">
      <c r="A194" s="158"/>
      <c r="B194" s="184"/>
      <c r="C194" s="158"/>
      <c r="D194" s="65" t="s">
        <v>114</v>
      </c>
      <c r="E194" s="17">
        <f t="shared" si="580"/>
        <v>0</v>
      </c>
      <c r="F194" s="17">
        <f t="shared" si="581"/>
        <v>0</v>
      </c>
      <c r="G194" s="17">
        <f t="shared" si="582"/>
        <v>0</v>
      </c>
      <c r="H194" s="17">
        <f t="shared" si="583"/>
        <v>0</v>
      </c>
      <c r="I194" s="17"/>
      <c r="J194" s="17"/>
      <c r="K194" s="17">
        <f t="shared" si="584"/>
        <v>0</v>
      </c>
      <c r="L194" s="17">
        <f t="shared" si="585"/>
        <v>0</v>
      </c>
      <c r="M194" s="17"/>
      <c r="N194" s="17"/>
      <c r="O194" s="17">
        <f t="shared" si="586"/>
        <v>0</v>
      </c>
      <c r="P194" s="17">
        <f t="shared" si="587"/>
        <v>0</v>
      </c>
      <c r="Q194" s="17"/>
      <c r="R194" s="17"/>
      <c r="S194" s="17">
        <f t="shared" si="588"/>
        <v>0</v>
      </c>
      <c r="T194" s="17">
        <f t="shared" si="589"/>
        <v>0</v>
      </c>
      <c r="U194" s="17">
        <f t="shared" si="590"/>
        <v>0</v>
      </c>
      <c r="V194" s="17">
        <f t="shared" si="591"/>
        <v>0</v>
      </c>
      <c r="W194" s="17">
        <f t="shared" si="592"/>
        <v>0</v>
      </c>
      <c r="X194" s="17">
        <f t="shared" si="593"/>
        <v>0</v>
      </c>
      <c r="Y194" s="17"/>
      <c r="Z194" s="17"/>
      <c r="AA194" s="17">
        <f t="shared" si="594"/>
        <v>0</v>
      </c>
      <c r="AB194" s="17">
        <f t="shared" si="595"/>
        <v>0</v>
      </c>
      <c r="AC194" s="17"/>
      <c r="AD194" s="17"/>
      <c r="AE194" s="17">
        <f t="shared" si="596"/>
        <v>0</v>
      </c>
      <c r="AF194" s="17">
        <f t="shared" si="597"/>
        <v>0</v>
      </c>
      <c r="AG194" s="17"/>
      <c r="AH194" s="17"/>
      <c r="AI194" s="17">
        <f t="shared" si="598"/>
        <v>0</v>
      </c>
      <c r="AJ194" s="17">
        <f t="shared" si="599"/>
        <v>0</v>
      </c>
      <c r="AK194" s="17">
        <f t="shared" si="600"/>
        <v>0</v>
      </c>
      <c r="AL194" s="17">
        <f t="shared" si="601"/>
        <v>0</v>
      </c>
      <c r="AM194" s="17">
        <f t="shared" si="602"/>
        <v>0</v>
      </c>
      <c r="AN194" s="17">
        <f t="shared" si="603"/>
        <v>0</v>
      </c>
      <c r="AO194" s="17"/>
      <c r="AP194" s="17"/>
      <c r="AQ194" s="17">
        <f t="shared" si="604"/>
        <v>0</v>
      </c>
      <c r="AR194" s="17">
        <f t="shared" si="605"/>
        <v>0</v>
      </c>
      <c r="AS194" s="17"/>
      <c r="AT194" s="17"/>
      <c r="AU194" s="17">
        <f t="shared" si="606"/>
        <v>0</v>
      </c>
      <c r="AV194" s="17">
        <f t="shared" si="607"/>
        <v>0</v>
      </c>
      <c r="AW194" s="17"/>
      <c r="AX194" s="17"/>
      <c r="AY194" s="17">
        <f t="shared" si="608"/>
        <v>0</v>
      </c>
      <c r="AZ194" s="17">
        <f t="shared" si="609"/>
        <v>0</v>
      </c>
      <c r="BA194" s="17">
        <f t="shared" si="578"/>
        <v>0</v>
      </c>
      <c r="BB194" s="17">
        <f t="shared" si="579"/>
        <v>0</v>
      </c>
      <c r="BC194" s="17">
        <f t="shared" si="610"/>
        <v>0</v>
      </c>
      <c r="BD194" s="17">
        <f t="shared" si="611"/>
        <v>0</v>
      </c>
      <c r="BE194" s="17"/>
      <c r="BF194" s="17"/>
      <c r="BG194" s="17">
        <f t="shared" si="612"/>
        <v>0</v>
      </c>
      <c r="BH194" s="17">
        <f t="shared" si="613"/>
        <v>0</v>
      </c>
      <c r="BI194" s="17"/>
      <c r="BJ194" s="17"/>
      <c r="BK194" s="17">
        <f t="shared" si="614"/>
        <v>0</v>
      </c>
      <c r="BL194" s="17">
        <f t="shared" si="615"/>
        <v>0</v>
      </c>
      <c r="BM194" s="17"/>
      <c r="BN194" s="17"/>
      <c r="BO194" s="17">
        <f t="shared" si="616"/>
        <v>0</v>
      </c>
      <c r="BP194" s="17">
        <f t="shared" si="617"/>
        <v>0</v>
      </c>
      <c r="BQ194" s="134"/>
      <c r="BR194" s="162"/>
    </row>
    <row r="195" spans="1:70" ht="23.25" customHeight="1" hidden="1">
      <c r="A195" s="158"/>
      <c r="B195" s="184"/>
      <c r="C195" s="158"/>
      <c r="D195" s="66" t="s">
        <v>29</v>
      </c>
      <c r="E195" s="17">
        <f t="shared" si="580"/>
        <v>0</v>
      </c>
      <c r="F195" s="17">
        <f t="shared" si="581"/>
        <v>0</v>
      </c>
      <c r="G195" s="17">
        <f t="shared" si="582"/>
        <v>0</v>
      </c>
      <c r="H195" s="17">
        <f t="shared" si="583"/>
        <v>0</v>
      </c>
      <c r="I195" s="17"/>
      <c r="J195" s="17"/>
      <c r="K195" s="17">
        <f t="shared" si="584"/>
        <v>0</v>
      </c>
      <c r="L195" s="17">
        <f t="shared" si="585"/>
        <v>0</v>
      </c>
      <c r="M195" s="17"/>
      <c r="N195" s="17"/>
      <c r="O195" s="17">
        <f t="shared" si="586"/>
        <v>0</v>
      </c>
      <c r="P195" s="17">
        <f t="shared" si="587"/>
        <v>0</v>
      </c>
      <c r="Q195" s="17"/>
      <c r="R195" s="17"/>
      <c r="S195" s="17">
        <f t="shared" si="588"/>
        <v>0</v>
      </c>
      <c r="T195" s="17">
        <f t="shared" si="589"/>
        <v>0</v>
      </c>
      <c r="U195" s="17">
        <f t="shared" si="590"/>
        <v>0</v>
      </c>
      <c r="V195" s="17">
        <f t="shared" si="591"/>
        <v>0</v>
      </c>
      <c r="W195" s="17">
        <f t="shared" si="592"/>
        <v>0</v>
      </c>
      <c r="X195" s="17">
        <f t="shared" si="593"/>
        <v>0</v>
      </c>
      <c r="Y195" s="17"/>
      <c r="Z195" s="17"/>
      <c r="AA195" s="17">
        <f t="shared" si="594"/>
        <v>0</v>
      </c>
      <c r="AB195" s="17">
        <f t="shared" si="595"/>
        <v>0</v>
      </c>
      <c r="AC195" s="17"/>
      <c r="AD195" s="17"/>
      <c r="AE195" s="17">
        <f t="shared" si="596"/>
        <v>0</v>
      </c>
      <c r="AF195" s="17">
        <f t="shared" si="597"/>
        <v>0</v>
      </c>
      <c r="AG195" s="17"/>
      <c r="AH195" s="17"/>
      <c r="AI195" s="17">
        <f t="shared" si="598"/>
        <v>0</v>
      </c>
      <c r="AJ195" s="17">
        <f t="shared" si="599"/>
        <v>0</v>
      </c>
      <c r="AK195" s="17">
        <f t="shared" si="600"/>
        <v>0</v>
      </c>
      <c r="AL195" s="17">
        <f t="shared" si="601"/>
        <v>0</v>
      </c>
      <c r="AM195" s="17">
        <f t="shared" si="602"/>
        <v>0</v>
      </c>
      <c r="AN195" s="51">
        <f t="shared" si="603"/>
        <v>0</v>
      </c>
      <c r="AO195" s="17"/>
      <c r="AP195" s="17"/>
      <c r="AQ195" s="17">
        <f t="shared" si="604"/>
        <v>0</v>
      </c>
      <c r="AR195" s="17">
        <f t="shared" si="605"/>
        <v>0</v>
      </c>
      <c r="AS195" s="17"/>
      <c r="AT195" s="17"/>
      <c r="AU195" s="17">
        <f t="shared" si="606"/>
        <v>0</v>
      </c>
      <c r="AV195" s="17">
        <f t="shared" si="607"/>
        <v>0</v>
      </c>
      <c r="AW195" s="17"/>
      <c r="AX195" s="17"/>
      <c r="AY195" s="17">
        <f t="shared" si="608"/>
        <v>0</v>
      </c>
      <c r="AZ195" s="17">
        <f t="shared" si="609"/>
        <v>0</v>
      </c>
      <c r="BA195" s="17">
        <f t="shared" si="578"/>
        <v>0</v>
      </c>
      <c r="BB195" s="17">
        <f t="shared" si="579"/>
        <v>0</v>
      </c>
      <c r="BC195" s="17">
        <f t="shared" si="610"/>
        <v>0</v>
      </c>
      <c r="BD195" s="17">
        <f t="shared" si="611"/>
        <v>0</v>
      </c>
      <c r="BE195" s="17"/>
      <c r="BF195" s="17"/>
      <c r="BG195" s="17">
        <f t="shared" si="612"/>
        <v>0</v>
      </c>
      <c r="BH195" s="17">
        <f t="shared" si="613"/>
        <v>0</v>
      </c>
      <c r="BI195" s="17"/>
      <c r="BJ195" s="17"/>
      <c r="BK195" s="17">
        <f t="shared" si="614"/>
        <v>0</v>
      </c>
      <c r="BL195" s="17">
        <f t="shared" si="615"/>
        <v>0</v>
      </c>
      <c r="BM195" s="17"/>
      <c r="BN195" s="17"/>
      <c r="BO195" s="17">
        <f t="shared" si="616"/>
        <v>0</v>
      </c>
      <c r="BP195" s="17">
        <f t="shared" si="617"/>
        <v>0</v>
      </c>
      <c r="BQ195" s="134"/>
      <c r="BR195" s="162"/>
    </row>
    <row r="196" spans="1:70" ht="23.25" customHeight="1" hidden="1">
      <c r="A196" s="158"/>
      <c r="B196" s="184"/>
      <c r="C196" s="159"/>
      <c r="D196" s="67" t="s">
        <v>24</v>
      </c>
      <c r="E196" s="17">
        <f t="shared" si="580"/>
        <v>0</v>
      </c>
      <c r="F196" s="17">
        <f t="shared" si="581"/>
        <v>0</v>
      </c>
      <c r="G196" s="17">
        <f t="shared" si="582"/>
        <v>0</v>
      </c>
      <c r="H196" s="17">
        <f t="shared" si="583"/>
        <v>0</v>
      </c>
      <c r="I196" s="17"/>
      <c r="J196" s="17"/>
      <c r="K196" s="17">
        <f t="shared" si="584"/>
        <v>0</v>
      </c>
      <c r="L196" s="17">
        <f t="shared" si="585"/>
        <v>0</v>
      </c>
      <c r="M196" s="17"/>
      <c r="N196" s="17"/>
      <c r="O196" s="17">
        <f t="shared" si="586"/>
        <v>0</v>
      </c>
      <c r="P196" s="17">
        <f t="shared" si="587"/>
        <v>0</v>
      </c>
      <c r="Q196" s="17"/>
      <c r="R196" s="17"/>
      <c r="S196" s="17">
        <f t="shared" si="588"/>
        <v>0</v>
      </c>
      <c r="T196" s="17">
        <f t="shared" si="589"/>
        <v>0</v>
      </c>
      <c r="U196" s="17">
        <f t="shared" si="590"/>
        <v>0</v>
      </c>
      <c r="V196" s="17">
        <f t="shared" si="591"/>
        <v>0</v>
      </c>
      <c r="W196" s="17">
        <f t="shared" si="592"/>
        <v>0</v>
      </c>
      <c r="X196" s="17">
        <f t="shared" si="593"/>
        <v>0</v>
      </c>
      <c r="Y196" s="17"/>
      <c r="Z196" s="17"/>
      <c r="AA196" s="17">
        <f t="shared" si="594"/>
        <v>0</v>
      </c>
      <c r="AB196" s="17">
        <f t="shared" si="595"/>
        <v>0</v>
      </c>
      <c r="AC196" s="17"/>
      <c r="AD196" s="17"/>
      <c r="AE196" s="17">
        <f t="shared" si="596"/>
        <v>0</v>
      </c>
      <c r="AF196" s="17">
        <f t="shared" si="597"/>
        <v>0</v>
      </c>
      <c r="AG196" s="17"/>
      <c r="AH196" s="17"/>
      <c r="AI196" s="17">
        <f t="shared" si="598"/>
        <v>0</v>
      </c>
      <c r="AJ196" s="17">
        <f t="shared" si="599"/>
        <v>0</v>
      </c>
      <c r="AK196" s="17">
        <f t="shared" si="600"/>
        <v>0</v>
      </c>
      <c r="AL196" s="17">
        <f t="shared" si="601"/>
        <v>0</v>
      </c>
      <c r="AM196" s="17">
        <f t="shared" si="602"/>
        <v>0</v>
      </c>
      <c r="AN196" s="51">
        <f t="shared" si="603"/>
        <v>0</v>
      </c>
      <c r="AO196" s="17"/>
      <c r="AP196" s="17"/>
      <c r="AQ196" s="17">
        <f t="shared" si="604"/>
        <v>0</v>
      </c>
      <c r="AR196" s="17">
        <f t="shared" si="605"/>
        <v>0</v>
      </c>
      <c r="AS196" s="17"/>
      <c r="AT196" s="17"/>
      <c r="AU196" s="17">
        <f t="shared" si="606"/>
        <v>0</v>
      </c>
      <c r="AV196" s="17">
        <f t="shared" si="607"/>
        <v>0</v>
      </c>
      <c r="AW196" s="17"/>
      <c r="AX196" s="17"/>
      <c r="AY196" s="17">
        <f t="shared" si="608"/>
        <v>0</v>
      </c>
      <c r="AZ196" s="17">
        <f t="shared" si="609"/>
        <v>0</v>
      </c>
      <c r="BA196" s="17">
        <f t="shared" si="578"/>
        <v>0</v>
      </c>
      <c r="BB196" s="17">
        <f t="shared" si="579"/>
        <v>0</v>
      </c>
      <c r="BC196" s="17">
        <f t="shared" si="610"/>
        <v>0</v>
      </c>
      <c r="BD196" s="17">
        <f t="shared" si="611"/>
        <v>0</v>
      </c>
      <c r="BE196" s="17"/>
      <c r="BF196" s="17"/>
      <c r="BG196" s="17">
        <f t="shared" si="612"/>
        <v>0</v>
      </c>
      <c r="BH196" s="17">
        <f t="shared" si="613"/>
        <v>0</v>
      </c>
      <c r="BI196" s="17"/>
      <c r="BJ196" s="17"/>
      <c r="BK196" s="17">
        <f t="shared" si="614"/>
        <v>0</v>
      </c>
      <c r="BL196" s="17">
        <f t="shared" si="615"/>
        <v>0</v>
      </c>
      <c r="BM196" s="17"/>
      <c r="BN196" s="17"/>
      <c r="BO196" s="17">
        <f t="shared" si="616"/>
        <v>0</v>
      </c>
      <c r="BP196" s="17">
        <f t="shared" si="617"/>
        <v>0</v>
      </c>
      <c r="BQ196" s="135"/>
      <c r="BR196" s="162"/>
    </row>
    <row r="197" spans="1:70" ht="23.25" customHeight="1">
      <c r="A197" s="145" t="s">
        <v>172</v>
      </c>
      <c r="B197" s="146"/>
      <c r="C197" s="157" t="s">
        <v>58</v>
      </c>
      <c r="D197" s="65" t="s">
        <v>22</v>
      </c>
      <c r="E197" s="41">
        <f t="shared" si="580"/>
        <v>1795.4769999999999</v>
      </c>
      <c r="F197" s="41">
        <f t="shared" si="581"/>
        <v>1795.477</v>
      </c>
      <c r="G197" s="41">
        <f t="shared" si="582"/>
        <v>100.00000000000001</v>
      </c>
      <c r="H197" s="41">
        <f t="shared" si="583"/>
        <v>0</v>
      </c>
      <c r="I197" s="41">
        <f>SUM(I198:I203)</f>
        <v>0</v>
      </c>
      <c r="J197" s="41">
        <f>SUM(J198:J203)</f>
        <v>0</v>
      </c>
      <c r="K197" s="41">
        <f t="shared" si="584"/>
        <v>0</v>
      </c>
      <c r="L197" s="41">
        <f t="shared" si="585"/>
        <v>0</v>
      </c>
      <c r="M197" s="41">
        <f>SUM(M198:M203)</f>
        <v>0</v>
      </c>
      <c r="N197" s="41">
        <f>SUM(N198:N203)</f>
        <v>0</v>
      </c>
      <c r="O197" s="41">
        <f t="shared" si="586"/>
        <v>0</v>
      </c>
      <c r="P197" s="41">
        <f t="shared" si="587"/>
        <v>0</v>
      </c>
      <c r="Q197" s="41">
        <f>SUM(Q198:Q203)</f>
        <v>0</v>
      </c>
      <c r="R197" s="41">
        <f>SUM(R198:R203)</f>
        <v>0</v>
      </c>
      <c r="S197" s="41">
        <f t="shared" si="588"/>
        <v>0</v>
      </c>
      <c r="T197" s="41">
        <f t="shared" si="589"/>
        <v>0</v>
      </c>
      <c r="U197" s="41">
        <f t="shared" si="590"/>
        <v>0</v>
      </c>
      <c r="V197" s="41">
        <f t="shared" si="591"/>
        <v>0</v>
      </c>
      <c r="W197" s="41">
        <f t="shared" si="592"/>
        <v>0</v>
      </c>
      <c r="X197" s="41">
        <f t="shared" si="593"/>
        <v>0</v>
      </c>
      <c r="Y197" s="41">
        <f>SUM(Y198:Y203)</f>
        <v>0</v>
      </c>
      <c r="Z197" s="41">
        <f>SUM(Z198:Z203)</f>
        <v>0</v>
      </c>
      <c r="AA197" s="41">
        <f t="shared" si="594"/>
        <v>0</v>
      </c>
      <c r="AB197" s="41">
        <f t="shared" si="595"/>
        <v>0</v>
      </c>
      <c r="AC197" s="41">
        <f>SUM(AC198:AC203)</f>
        <v>2090</v>
      </c>
      <c r="AD197" s="41">
        <f>SUM(AD198:AD203)</f>
        <v>0</v>
      </c>
      <c r="AE197" s="41">
        <f t="shared" si="596"/>
        <v>0</v>
      </c>
      <c r="AF197" s="41">
        <f t="shared" si="597"/>
        <v>-2090</v>
      </c>
      <c r="AG197" s="41">
        <f>SUM(AG198:AG203)</f>
        <v>0</v>
      </c>
      <c r="AH197" s="41">
        <f>SUM(AH198:AH203)</f>
        <v>0</v>
      </c>
      <c r="AI197" s="41">
        <f t="shared" si="598"/>
        <v>0</v>
      </c>
      <c r="AJ197" s="41">
        <f t="shared" si="599"/>
        <v>0</v>
      </c>
      <c r="AK197" s="41">
        <f t="shared" si="600"/>
        <v>2090</v>
      </c>
      <c r="AL197" s="41">
        <f t="shared" si="601"/>
        <v>0</v>
      </c>
      <c r="AM197" s="41">
        <f t="shared" si="602"/>
        <v>0</v>
      </c>
      <c r="AN197" s="52">
        <f t="shared" si="603"/>
        <v>-2090</v>
      </c>
      <c r="AO197" s="41">
        <f>SUM(AO198:AO203)</f>
        <v>-294.523</v>
      </c>
      <c r="AP197" s="41">
        <f>SUM(AP198:AP203)</f>
        <v>1795.477</v>
      </c>
      <c r="AQ197" s="41">
        <f t="shared" si="604"/>
        <v>-609.6219989610319</v>
      </c>
      <c r="AR197" s="41">
        <f t="shared" si="605"/>
        <v>2090</v>
      </c>
      <c r="AS197" s="41">
        <f>SUM(AS198:AS203)</f>
        <v>0</v>
      </c>
      <c r="AT197" s="41">
        <f>SUM(AT198:AT203)</f>
        <v>0</v>
      </c>
      <c r="AU197" s="41">
        <f t="shared" si="606"/>
        <v>0</v>
      </c>
      <c r="AV197" s="41">
        <f t="shared" si="607"/>
        <v>0</v>
      </c>
      <c r="AW197" s="41">
        <f>SUM(AW198:AW203)</f>
        <v>0</v>
      </c>
      <c r="AX197" s="41">
        <f>SUM(AX198:AX203)</f>
        <v>0</v>
      </c>
      <c r="AY197" s="41">
        <f t="shared" si="608"/>
        <v>0</v>
      </c>
      <c r="AZ197" s="41">
        <f t="shared" si="609"/>
        <v>0</v>
      </c>
      <c r="BA197" s="41">
        <f t="shared" si="578"/>
        <v>1795.4769999999999</v>
      </c>
      <c r="BB197" s="41">
        <f t="shared" si="579"/>
        <v>1795.477</v>
      </c>
      <c r="BC197" s="41">
        <f t="shared" si="610"/>
        <v>100.00000000000001</v>
      </c>
      <c r="BD197" s="41">
        <f t="shared" si="611"/>
        <v>0</v>
      </c>
      <c r="BE197" s="41">
        <f>SUM(BE198:BE203)</f>
        <v>0</v>
      </c>
      <c r="BF197" s="41">
        <f>SUM(BF198:BF203)</f>
        <v>0</v>
      </c>
      <c r="BG197" s="41">
        <f t="shared" si="612"/>
        <v>0</v>
      </c>
      <c r="BH197" s="41">
        <f t="shared" si="613"/>
        <v>0</v>
      </c>
      <c r="BI197" s="41">
        <f>SUM(BI198:BI203)</f>
        <v>0</v>
      </c>
      <c r="BJ197" s="41">
        <f>SUM(BJ198:BJ203)</f>
        <v>0</v>
      </c>
      <c r="BK197" s="41">
        <f t="shared" si="614"/>
        <v>0</v>
      </c>
      <c r="BL197" s="41">
        <f t="shared" si="615"/>
        <v>0</v>
      </c>
      <c r="BM197" s="41">
        <f>SUM(BM198:BM203)</f>
        <v>0</v>
      </c>
      <c r="BN197" s="41">
        <f>SUM(BN198:BN203)</f>
        <v>0</v>
      </c>
      <c r="BO197" s="41">
        <f t="shared" si="616"/>
        <v>0</v>
      </c>
      <c r="BP197" s="41">
        <f t="shared" si="617"/>
        <v>0</v>
      </c>
      <c r="BQ197" s="130"/>
      <c r="BR197" s="130"/>
    </row>
    <row r="198" spans="1:70" ht="23.25" customHeight="1" hidden="1">
      <c r="A198" s="147"/>
      <c r="B198" s="148"/>
      <c r="C198" s="158"/>
      <c r="D198" s="65" t="s">
        <v>23</v>
      </c>
      <c r="E198" s="18">
        <f t="shared" si="580"/>
        <v>0</v>
      </c>
      <c r="F198" s="18">
        <f t="shared" si="581"/>
        <v>0</v>
      </c>
      <c r="G198" s="18">
        <f t="shared" si="582"/>
        <v>0</v>
      </c>
      <c r="H198" s="18">
        <f t="shared" si="583"/>
        <v>0</v>
      </c>
      <c r="I198" s="18">
        <f aca="true" t="shared" si="618" ref="I198:J203">I184+I191</f>
        <v>0</v>
      </c>
      <c r="J198" s="18">
        <f t="shared" si="618"/>
        <v>0</v>
      </c>
      <c r="K198" s="18">
        <f t="shared" si="584"/>
        <v>0</v>
      </c>
      <c r="L198" s="18">
        <f t="shared" si="585"/>
        <v>0</v>
      </c>
      <c r="M198" s="18">
        <f aca="true" t="shared" si="619" ref="M198:N203">M184+M191</f>
        <v>0</v>
      </c>
      <c r="N198" s="18">
        <f t="shared" si="619"/>
        <v>0</v>
      </c>
      <c r="O198" s="18">
        <f t="shared" si="586"/>
        <v>0</v>
      </c>
      <c r="P198" s="18">
        <f t="shared" si="587"/>
        <v>0</v>
      </c>
      <c r="Q198" s="18">
        <f aca="true" t="shared" si="620" ref="Q198:R203">Q184+Q191</f>
        <v>0</v>
      </c>
      <c r="R198" s="18">
        <f t="shared" si="620"/>
        <v>0</v>
      </c>
      <c r="S198" s="18">
        <f t="shared" si="588"/>
        <v>0</v>
      </c>
      <c r="T198" s="18">
        <f t="shared" si="589"/>
        <v>0</v>
      </c>
      <c r="U198" s="18">
        <f t="shared" si="590"/>
        <v>0</v>
      </c>
      <c r="V198" s="18">
        <f t="shared" si="591"/>
        <v>0</v>
      </c>
      <c r="W198" s="18">
        <f t="shared" si="592"/>
        <v>0</v>
      </c>
      <c r="X198" s="18">
        <f t="shared" si="593"/>
        <v>0</v>
      </c>
      <c r="Y198" s="18">
        <f aca="true" t="shared" si="621" ref="Y198:Z203">Y184+Y191</f>
        <v>0</v>
      </c>
      <c r="Z198" s="18">
        <f t="shared" si="621"/>
        <v>0</v>
      </c>
      <c r="AA198" s="18">
        <f t="shared" si="594"/>
        <v>0</v>
      </c>
      <c r="AB198" s="18">
        <f t="shared" si="595"/>
        <v>0</v>
      </c>
      <c r="AC198" s="18">
        <f aca="true" t="shared" si="622" ref="AC198:AD203">AC184+AC191</f>
        <v>0</v>
      </c>
      <c r="AD198" s="18">
        <f t="shared" si="622"/>
        <v>0</v>
      </c>
      <c r="AE198" s="18">
        <f t="shared" si="596"/>
        <v>0</v>
      </c>
      <c r="AF198" s="18">
        <f t="shared" si="597"/>
        <v>0</v>
      </c>
      <c r="AG198" s="18">
        <f aca="true" t="shared" si="623" ref="AG198:AH203">AG184+AG191</f>
        <v>0</v>
      </c>
      <c r="AH198" s="18">
        <f t="shared" si="623"/>
        <v>0</v>
      </c>
      <c r="AI198" s="18">
        <f t="shared" si="598"/>
        <v>0</v>
      </c>
      <c r="AJ198" s="18">
        <f t="shared" si="599"/>
        <v>0</v>
      </c>
      <c r="AK198" s="18">
        <f t="shared" si="600"/>
        <v>0</v>
      </c>
      <c r="AL198" s="18">
        <f t="shared" si="601"/>
        <v>0</v>
      </c>
      <c r="AM198" s="18">
        <f t="shared" si="602"/>
        <v>0</v>
      </c>
      <c r="AN198" s="50">
        <f t="shared" si="603"/>
        <v>0</v>
      </c>
      <c r="AO198" s="18">
        <f aca="true" t="shared" si="624" ref="AO198:AP203">AO184+AO191</f>
        <v>0</v>
      </c>
      <c r="AP198" s="18">
        <f t="shared" si="624"/>
        <v>0</v>
      </c>
      <c r="AQ198" s="18">
        <f t="shared" si="604"/>
        <v>0</v>
      </c>
      <c r="AR198" s="18">
        <f t="shared" si="605"/>
        <v>0</v>
      </c>
      <c r="AS198" s="18">
        <f aca="true" t="shared" si="625" ref="AS198:AT203">AS184+AS191</f>
        <v>0</v>
      </c>
      <c r="AT198" s="18">
        <f t="shared" si="625"/>
        <v>0</v>
      </c>
      <c r="AU198" s="18">
        <f t="shared" si="606"/>
        <v>0</v>
      </c>
      <c r="AV198" s="18">
        <f t="shared" si="607"/>
        <v>0</v>
      </c>
      <c r="AW198" s="18">
        <f aca="true" t="shared" si="626" ref="AW198:AX203">AW184+AW191</f>
        <v>0</v>
      </c>
      <c r="AX198" s="18">
        <f t="shared" si="626"/>
        <v>0</v>
      </c>
      <c r="AY198" s="18">
        <f t="shared" si="608"/>
        <v>0</v>
      </c>
      <c r="AZ198" s="18">
        <f t="shared" si="609"/>
        <v>0</v>
      </c>
      <c r="BA198" s="18">
        <f t="shared" si="578"/>
        <v>0</v>
      </c>
      <c r="BB198" s="18">
        <f t="shared" si="579"/>
        <v>0</v>
      </c>
      <c r="BC198" s="18">
        <f t="shared" si="610"/>
        <v>0</v>
      </c>
      <c r="BD198" s="18">
        <f t="shared" si="611"/>
        <v>0</v>
      </c>
      <c r="BE198" s="18">
        <f aca="true" t="shared" si="627" ref="BE198:BF203">BE184+BE191</f>
        <v>0</v>
      </c>
      <c r="BF198" s="18">
        <f t="shared" si="627"/>
        <v>0</v>
      </c>
      <c r="BG198" s="18">
        <f t="shared" si="612"/>
        <v>0</v>
      </c>
      <c r="BH198" s="18">
        <f t="shared" si="613"/>
        <v>0</v>
      </c>
      <c r="BI198" s="18">
        <f aca="true" t="shared" si="628" ref="BI198:BJ203">BI184+BI191</f>
        <v>0</v>
      </c>
      <c r="BJ198" s="18">
        <f t="shared" si="628"/>
        <v>0</v>
      </c>
      <c r="BK198" s="18">
        <f t="shared" si="614"/>
        <v>0</v>
      </c>
      <c r="BL198" s="18">
        <f t="shared" si="615"/>
        <v>0</v>
      </c>
      <c r="BM198" s="18">
        <f aca="true" t="shared" si="629" ref="BM198:BN203">BM184+BM191</f>
        <v>0</v>
      </c>
      <c r="BN198" s="18">
        <f t="shared" si="629"/>
        <v>0</v>
      </c>
      <c r="BO198" s="18">
        <f t="shared" si="616"/>
        <v>0</v>
      </c>
      <c r="BP198" s="18">
        <f t="shared" si="617"/>
        <v>0</v>
      </c>
      <c r="BQ198" s="131"/>
      <c r="BR198" s="131"/>
    </row>
    <row r="199" spans="1:70" ht="23.25" customHeight="1">
      <c r="A199" s="147"/>
      <c r="B199" s="148"/>
      <c r="C199" s="158"/>
      <c r="D199" s="63" t="s">
        <v>52</v>
      </c>
      <c r="E199" s="18">
        <f t="shared" si="580"/>
        <v>0</v>
      </c>
      <c r="F199" s="18">
        <f t="shared" si="581"/>
        <v>0</v>
      </c>
      <c r="G199" s="18">
        <f t="shared" si="582"/>
        <v>0</v>
      </c>
      <c r="H199" s="18">
        <f t="shared" si="583"/>
        <v>0</v>
      </c>
      <c r="I199" s="18">
        <f t="shared" si="618"/>
        <v>0</v>
      </c>
      <c r="J199" s="18">
        <f t="shared" si="618"/>
        <v>0</v>
      </c>
      <c r="K199" s="18">
        <f t="shared" si="584"/>
        <v>0</v>
      </c>
      <c r="L199" s="18">
        <f t="shared" si="585"/>
        <v>0</v>
      </c>
      <c r="M199" s="18">
        <f t="shared" si="619"/>
        <v>0</v>
      </c>
      <c r="N199" s="18">
        <f t="shared" si="619"/>
        <v>0</v>
      </c>
      <c r="O199" s="18">
        <f t="shared" si="586"/>
        <v>0</v>
      </c>
      <c r="P199" s="18">
        <f t="shared" si="587"/>
        <v>0</v>
      </c>
      <c r="Q199" s="18">
        <f t="shared" si="620"/>
        <v>0</v>
      </c>
      <c r="R199" s="18">
        <f t="shared" si="620"/>
        <v>0</v>
      </c>
      <c r="S199" s="18">
        <f t="shared" si="588"/>
        <v>0</v>
      </c>
      <c r="T199" s="18">
        <f t="shared" si="589"/>
        <v>0</v>
      </c>
      <c r="U199" s="18">
        <f t="shared" si="590"/>
        <v>0</v>
      </c>
      <c r="V199" s="18">
        <f t="shared" si="591"/>
        <v>0</v>
      </c>
      <c r="W199" s="18">
        <f t="shared" si="592"/>
        <v>0</v>
      </c>
      <c r="X199" s="18">
        <f t="shared" si="593"/>
        <v>0</v>
      </c>
      <c r="Y199" s="18">
        <f t="shared" si="621"/>
        <v>0</v>
      </c>
      <c r="Z199" s="18">
        <f t="shared" si="621"/>
        <v>0</v>
      </c>
      <c r="AA199" s="18">
        <f t="shared" si="594"/>
        <v>0</v>
      </c>
      <c r="AB199" s="18">
        <f t="shared" si="595"/>
        <v>0</v>
      </c>
      <c r="AC199" s="18">
        <f t="shared" si="622"/>
        <v>0</v>
      </c>
      <c r="AD199" s="18">
        <f t="shared" si="622"/>
        <v>0</v>
      </c>
      <c r="AE199" s="18">
        <f t="shared" si="596"/>
        <v>0</v>
      </c>
      <c r="AF199" s="18">
        <f t="shared" si="597"/>
        <v>0</v>
      </c>
      <c r="AG199" s="18">
        <f t="shared" si="623"/>
        <v>0</v>
      </c>
      <c r="AH199" s="18">
        <f t="shared" si="623"/>
        <v>0</v>
      </c>
      <c r="AI199" s="18">
        <f t="shared" si="598"/>
        <v>0</v>
      </c>
      <c r="AJ199" s="18">
        <f t="shared" si="599"/>
        <v>0</v>
      </c>
      <c r="AK199" s="18">
        <f t="shared" si="600"/>
        <v>0</v>
      </c>
      <c r="AL199" s="18">
        <f t="shared" si="601"/>
        <v>0</v>
      </c>
      <c r="AM199" s="18">
        <f t="shared" si="602"/>
        <v>0</v>
      </c>
      <c r="AN199" s="50">
        <f t="shared" si="603"/>
        <v>0</v>
      </c>
      <c r="AO199" s="18">
        <f t="shared" si="624"/>
        <v>0</v>
      </c>
      <c r="AP199" s="18">
        <f t="shared" si="624"/>
        <v>0</v>
      </c>
      <c r="AQ199" s="18">
        <f t="shared" si="604"/>
        <v>0</v>
      </c>
      <c r="AR199" s="18">
        <f t="shared" si="605"/>
        <v>0</v>
      </c>
      <c r="AS199" s="18">
        <f t="shared" si="625"/>
        <v>0</v>
      </c>
      <c r="AT199" s="18">
        <f t="shared" si="625"/>
        <v>0</v>
      </c>
      <c r="AU199" s="18">
        <f t="shared" si="606"/>
        <v>0</v>
      </c>
      <c r="AV199" s="18">
        <f t="shared" si="607"/>
        <v>0</v>
      </c>
      <c r="AW199" s="18">
        <f t="shared" si="626"/>
        <v>0</v>
      </c>
      <c r="AX199" s="18">
        <f t="shared" si="626"/>
        <v>0</v>
      </c>
      <c r="AY199" s="18">
        <f t="shared" si="608"/>
        <v>0</v>
      </c>
      <c r="AZ199" s="18">
        <f t="shared" si="609"/>
        <v>0</v>
      </c>
      <c r="BA199" s="18">
        <f t="shared" si="578"/>
        <v>0</v>
      </c>
      <c r="BB199" s="18">
        <f t="shared" si="579"/>
        <v>0</v>
      </c>
      <c r="BC199" s="18">
        <f t="shared" si="610"/>
        <v>0</v>
      </c>
      <c r="BD199" s="18">
        <f t="shared" si="611"/>
        <v>0</v>
      </c>
      <c r="BE199" s="18">
        <f t="shared" si="627"/>
        <v>0</v>
      </c>
      <c r="BF199" s="18">
        <f t="shared" si="627"/>
        <v>0</v>
      </c>
      <c r="BG199" s="18">
        <f t="shared" si="612"/>
        <v>0</v>
      </c>
      <c r="BH199" s="18">
        <f t="shared" si="613"/>
        <v>0</v>
      </c>
      <c r="BI199" s="18">
        <f t="shared" si="628"/>
        <v>0</v>
      </c>
      <c r="BJ199" s="18">
        <f t="shared" si="628"/>
        <v>0</v>
      </c>
      <c r="BK199" s="18">
        <f t="shared" si="614"/>
        <v>0</v>
      </c>
      <c r="BL199" s="18">
        <f t="shared" si="615"/>
        <v>0</v>
      </c>
      <c r="BM199" s="18">
        <f t="shared" si="629"/>
        <v>0</v>
      </c>
      <c r="BN199" s="18">
        <f t="shared" si="629"/>
        <v>0</v>
      </c>
      <c r="BO199" s="18">
        <f t="shared" si="616"/>
        <v>0</v>
      </c>
      <c r="BP199" s="18">
        <f t="shared" si="617"/>
        <v>0</v>
      </c>
      <c r="BQ199" s="131"/>
      <c r="BR199" s="131"/>
    </row>
    <row r="200" spans="1:70" ht="23.25" customHeight="1">
      <c r="A200" s="147"/>
      <c r="B200" s="148"/>
      <c r="C200" s="158"/>
      <c r="D200" s="63" t="s">
        <v>28</v>
      </c>
      <c r="E200" s="18">
        <f t="shared" si="580"/>
        <v>1795.4769999999999</v>
      </c>
      <c r="F200" s="18">
        <f t="shared" si="581"/>
        <v>1795.477</v>
      </c>
      <c r="G200" s="18">
        <f t="shared" si="582"/>
        <v>100.00000000000001</v>
      </c>
      <c r="H200" s="18">
        <f t="shared" si="583"/>
        <v>0</v>
      </c>
      <c r="I200" s="18">
        <f t="shared" si="618"/>
        <v>0</v>
      </c>
      <c r="J200" s="18">
        <f t="shared" si="618"/>
        <v>0</v>
      </c>
      <c r="K200" s="18">
        <f t="shared" si="584"/>
        <v>0</v>
      </c>
      <c r="L200" s="18">
        <f t="shared" si="585"/>
        <v>0</v>
      </c>
      <c r="M200" s="18">
        <f t="shared" si="619"/>
        <v>0</v>
      </c>
      <c r="N200" s="18">
        <f t="shared" si="619"/>
        <v>0</v>
      </c>
      <c r="O200" s="18">
        <f t="shared" si="586"/>
        <v>0</v>
      </c>
      <c r="P200" s="18">
        <f t="shared" si="587"/>
        <v>0</v>
      </c>
      <c r="Q200" s="18">
        <f t="shared" si="620"/>
        <v>0</v>
      </c>
      <c r="R200" s="18">
        <f t="shared" si="620"/>
        <v>0</v>
      </c>
      <c r="S200" s="18">
        <f t="shared" si="588"/>
        <v>0</v>
      </c>
      <c r="T200" s="18">
        <f t="shared" si="589"/>
        <v>0</v>
      </c>
      <c r="U200" s="18">
        <f t="shared" si="590"/>
        <v>0</v>
      </c>
      <c r="V200" s="18">
        <f t="shared" si="591"/>
        <v>0</v>
      </c>
      <c r="W200" s="18">
        <f t="shared" si="592"/>
        <v>0</v>
      </c>
      <c r="X200" s="18">
        <f t="shared" si="593"/>
        <v>0</v>
      </c>
      <c r="Y200" s="18">
        <f t="shared" si="621"/>
        <v>0</v>
      </c>
      <c r="Z200" s="18">
        <f t="shared" si="621"/>
        <v>0</v>
      </c>
      <c r="AA200" s="18">
        <f t="shared" si="594"/>
        <v>0</v>
      </c>
      <c r="AB200" s="18">
        <f t="shared" si="595"/>
        <v>0</v>
      </c>
      <c r="AC200" s="18">
        <f t="shared" si="622"/>
        <v>2090</v>
      </c>
      <c r="AD200" s="18">
        <f t="shared" si="622"/>
        <v>0</v>
      </c>
      <c r="AE200" s="18">
        <f t="shared" si="596"/>
        <v>0</v>
      </c>
      <c r="AF200" s="18">
        <f t="shared" si="597"/>
        <v>-2090</v>
      </c>
      <c r="AG200" s="18">
        <f t="shared" si="623"/>
        <v>0</v>
      </c>
      <c r="AH200" s="18">
        <f t="shared" si="623"/>
        <v>0</v>
      </c>
      <c r="AI200" s="18">
        <f t="shared" si="598"/>
        <v>0</v>
      </c>
      <c r="AJ200" s="18">
        <f t="shared" si="599"/>
        <v>0</v>
      </c>
      <c r="AK200" s="18">
        <f t="shared" si="600"/>
        <v>2090</v>
      </c>
      <c r="AL200" s="18">
        <f t="shared" si="601"/>
        <v>0</v>
      </c>
      <c r="AM200" s="18">
        <f t="shared" si="602"/>
        <v>0</v>
      </c>
      <c r="AN200" s="50">
        <f t="shared" si="603"/>
        <v>-2090</v>
      </c>
      <c r="AO200" s="18">
        <f t="shared" si="624"/>
        <v>-294.523</v>
      </c>
      <c r="AP200" s="18">
        <f t="shared" si="624"/>
        <v>1795.477</v>
      </c>
      <c r="AQ200" s="18">
        <f t="shared" si="604"/>
        <v>-609.6219989610319</v>
      </c>
      <c r="AR200" s="18">
        <f t="shared" si="605"/>
        <v>2090</v>
      </c>
      <c r="AS200" s="18">
        <f t="shared" si="625"/>
        <v>0</v>
      </c>
      <c r="AT200" s="18">
        <f t="shared" si="625"/>
        <v>0</v>
      </c>
      <c r="AU200" s="18">
        <f t="shared" si="606"/>
        <v>0</v>
      </c>
      <c r="AV200" s="18">
        <f t="shared" si="607"/>
        <v>0</v>
      </c>
      <c r="AW200" s="18">
        <f t="shared" si="626"/>
        <v>0</v>
      </c>
      <c r="AX200" s="18">
        <f t="shared" si="626"/>
        <v>0</v>
      </c>
      <c r="AY200" s="18">
        <f t="shared" si="608"/>
        <v>0</v>
      </c>
      <c r="AZ200" s="18">
        <f t="shared" si="609"/>
        <v>0</v>
      </c>
      <c r="BA200" s="18">
        <f t="shared" si="578"/>
        <v>1795.4769999999999</v>
      </c>
      <c r="BB200" s="18">
        <f t="shared" si="579"/>
        <v>1795.477</v>
      </c>
      <c r="BC200" s="18">
        <f t="shared" si="610"/>
        <v>100.00000000000001</v>
      </c>
      <c r="BD200" s="18">
        <f t="shared" si="611"/>
        <v>0</v>
      </c>
      <c r="BE200" s="18">
        <f t="shared" si="627"/>
        <v>0</v>
      </c>
      <c r="BF200" s="18">
        <f t="shared" si="627"/>
        <v>0</v>
      </c>
      <c r="BG200" s="18">
        <f t="shared" si="612"/>
        <v>0</v>
      </c>
      <c r="BH200" s="18">
        <f t="shared" si="613"/>
        <v>0</v>
      </c>
      <c r="BI200" s="18">
        <f t="shared" si="628"/>
        <v>0</v>
      </c>
      <c r="BJ200" s="18">
        <f t="shared" si="628"/>
        <v>0</v>
      </c>
      <c r="BK200" s="18">
        <f t="shared" si="614"/>
        <v>0</v>
      </c>
      <c r="BL200" s="18">
        <f t="shared" si="615"/>
        <v>0</v>
      </c>
      <c r="BM200" s="18">
        <f t="shared" si="629"/>
        <v>0</v>
      </c>
      <c r="BN200" s="18">
        <f t="shared" si="629"/>
        <v>0</v>
      </c>
      <c r="BO200" s="18">
        <f t="shared" si="616"/>
        <v>0</v>
      </c>
      <c r="BP200" s="18">
        <f t="shared" si="617"/>
        <v>0</v>
      </c>
      <c r="BQ200" s="131"/>
      <c r="BR200" s="131"/>
    </row>
    <row r="201" spans="1:70" ht="46.5" customHeight="1" hidden="1">
      <c r="A201" s="147"/>
      <c r="B201" s="148"/>
      <c r="C201" s="158"/>
      <c r="D201" s="65" t="s">
        <v>114</v>
      </c>
      <c r="E201" s="18">
        <f>BA201+BE201+BI201+BM201</f>
        <v>0</v>
      </c>
      <c r="F201" s="18">
        <f>BB201+BF201+BJ201+BN201</f>
        <v>0</v>
      </c>
      <c r="G201" s="18">
        <f>IF(E201=0,0,F201*100/E201)</f>
        <v>0</v>
      </c>
      <c r="H201" s="18">
        <f>F201-E201</f>
        <v>0</v>
      </c>
      <c r="I201" s="18">
        <f t="shared" si="618"/>
        <v>0</v>
      </c>
      <c r="J201" s="18">
        <f t="shared" si="618"/>
        <v>0</v>
      </c>
      <c r="K201" s="18">
        <f>IF(I201=0,0,J201*100/I201)</f>
        <v>0</v>
      </c>
      <c r="L201" s="18">
        <f>J201-I201</f>
        <v>0</v>
      </c>
      <c r="M201" s="18">
        <f t="shared" si="619"/>
        <v>0</v>
      </c>
      <c r="N201" s="18">
        <f t="shared" si="619"/>
        <v>0</v>
      </c>
      <c r="O201" s="18">
        <f>IF(M201=0,0,N201*100/M201)</f>
        <v>0</v>
      </c>
      <c r="P201" s="18">
        <f>N201-M201</f>
        <v>0</v>
      </c>
      <c r="Q201" s="18">
        <f t="shared" si="620"/>
        <v>0</v>
      </c>
      <c r="R201" s="18">
        <f t="shared" si="620"/>
        <v>0</v>
      </c>
      <c r="S201" s="18">
        <f>IF(Q201=0,0,R201*100/Q201)</f>
        <v>0</v>
      </c>
      <c r="T201" s="18">
        <f>R201-Q201</f>
        <v>0</v>
      </c>
      <c r="U201" s="18">
        <f>I201+M201+Q201</f>
        <v>0</v>
      </c>
      <c r="V201" s="18">
        <f>J201+N201+R201</f>
        <v>0</v>
      </c>
      <c r="W201" s="18">
        <f>IF(U201=0,0,V201*100/U201)</f>
        <v>0</v>
      </c>
      <c r="X201" s="18">
        <f>V201-U201</f>
        <v>0</v>
      </c>
      <c r="Y201" s="18">
        <f t="shared" si="621"/>
        <v>0</v>
      </c>
      <c r="Z201" s="18">
        <f t="shared" si="621"/>
        <v>0</v>
      </c>
      <c r="AA201" s="18">
        <f>IF(Y201=0,0,Z201*100/Y201)</f>
        <v>0</v>
      </c>
      <c r="AB201" s="18">
        <f>Z201-Y201</f>
        <v>0</v>
      </c>
      <c r="AC201" s="18">
        <f t="shared" si="622"/>
        <v>0</v>
      </c>
      <c r="AD201" s="18">
        <f t="shared" si="622"/>
        <v>0</v>
      </c>
      <c r="AE201" s="18">
        <f>IF(AC201=0,0,AD201*100/AC201)</f>
        <v>0</v>
      </c>
      <c r="AF201" s="18">
        <f>AD201-AC201</f>
        <v>0</v>
      </c>
      <c r="AG201" s="18">
        <f t="shared" si="623"/>
        <v>0</v>
      </c>
      <c r="AH201" s="18">
        <f t="shared" si="623"/>
        <v>0</v>
      </c>
      <c r="AI201" s="18">
        <f>IF(AG201=0,0,AH201*100/AG201)</f>
        <v>0</v>
      </c>
      <c r="AJ201" s="18">
        <f>AH201-AG201</f>
        <v>0</v>
      </c>
      <c r="AK201" s="18">
        <f>U201+Y201+AC201+AG201</f>
        <v>0</v>
      </c>
      <c r="AL201" s="18">
        <f>V201+Z201+AD201+AH201</f>
        <v>0</v>
      </c>
      <c r="AM201" s="18">
        <f>IF(AK201=0,0,AL201*100/AK201)</f>
        <v>0</v>
      </c>
      <c r="AN201" s="50">
        <f>AL201-AK201</f>
        <v>0</v>
      </c>
      <c r="AO201" s="18">
        <f t="shared" si="624"/>
        <v>0</v>
      </c>
      <c r="AP201" s="18">
        <f t="shared" si="624"/>
        <v>0</v>
      </c>
      <c r="AQ201" s="18">
        <f>IF(AO201=0,0,AP201*100/AO201)</f>
        <v>0</v>
      </c>
      <c r="AR201" s="18">
        <f>AP201-AO201</f>
        <v>0</v>
      </c>
      <c r="AS201" s="18">
        <f t="shared" si="625"/>
        <v>0</v>
      </c>
      <c r="AT201" s="18">
        <f t="shared" si="625"/>
        <v>0</v>
      </c>
      <c r="AU201" s="18">
        <f>IF(AS201=0,0,AT201*100/AS201)</f>
        <v>0</v>
      </c>
      <c r="AV201" s="18">
        <f>AT201-AS201</f>
        <v>0</v>
      </c>
      <c r="AW201" s="18">
        <f t="shared" si="626"/>
        <v>0</v>
      </c>
      <c r="AX201" s="18">
        <f t="shared" si="626"/>
        <v>0</v>
      </c>
      <c r="AY201" s="18">
        <f>IF(AW201=0,0,AX201*100/AW201)</f>
        <v>0</v>
      </c>
      <c r="AZ201" s="18">
        <f>AX201-AW201</f>
        <v>0</v>
      </c>
      <c r="BA201" s="18">
        <f>AK201+AO201+AS201+AW201</f>
        <v>0</v>
      </c>
      <c r="BB201" s="18">
        <f>AL201+AP201+AT201+AX201</f>
        <v>0</v>
      </c>
      <c r="BC201" s="18">
        <f>IF(BA201=0,0,BB201*100/BA201)</f>
        <v>0</v>
      </c>
      <c r="BD201" s="18">
        <f>BB201-BA201</f>
        <v>0</v>
      </c>
      <c r="BE201" s="18">
        <f t="shared" si="627"/>
        <v>0</v>
      </c>
      <c r="BF201" s="18">
        <f t="shared" si="627"/>
        <v>0</v>
      </c>
      <c r="BG201" s="18">
        <f>IF(BE201=0,0,BF201*100/BE201)</f>
        <v>0</v>
      </c>
      <c r="BH201" s="18">
        <f>BF201-BE201</f>
        <v>0</v>
      </c>
      <c r="BI201" s="18">
        <f t="shared" si="628"/>
        <v>0</v>
      </c>
      <c r="BJ201" s="18">
        <f t="shared" si="628"/>
        <v>0</v>
      </c>
      <c r="BK201" s="18">
        <f>IF(BI201=0,0,BJ201*100/BI201)</f>
        <v>0</v>
      </c>
      <c r="BL201" s="18">
        <f>BJ201-BI201</f>
        <v>0</v>
      </c>
      <c r="BM201" s="18">
        <f t="shared" si="629"/>
        <v>0</v>
      </c>
      <c r="BN201" s="18">
        <f t="shared" si="629"/>
        <v>0</v>
      </c>
      <c r="BO201" s="18">
        <f>IF(BM201=0,0,BN201*100/BM201)</f>
        <v>0</v>
      </c>
      <c r="BP201" s="18">
        <f>BN201-BM201</f>
        <v>0</v>
      </c>
      <c r="BQ201" s="131"/>
      <c r="BR201" s="131"/>
    </row>
    <row r="202" spans="1:70" ht="23.25" customHeight="1" hidden="1">
      <c r="A202" s="147"/>
      <c r="B202" s="148"/>
      <c r="C202" s="158"/>
      <c r="D202" s="66" t="s">
        <v>29</v>
      </c>
      <c r="E202" s="18">
        <f t="shared" si="580"/>
        <v>0</v>
      </c>
      <c r="F202" s="18">
        <f t="shared" si="581"/>
        <v>0</v>
      </c>
      <c r="G202" s="18">
        <f t="shared" si="582"/>
        <v>0</v>
      </c>
      <c r="H202" s="18">
        <f t="shared" si="583"/>
        <v>0</v>
      </c>
      <c r="I202" s="17">
        <f t="shared" si="618"/>
        <v>0</v>
      </c>
      <c r="J202" s="17">
        <f t="shared" si="618"/>
        <v>0</v>
      </c>
      <c r="K202" s="17">
        <f t="shared" si="584"/>
        <v>0</v>
      </c>
      <c r="L202" s="17">
        <f t="shared" si="585"/>
        <v>0</v>
      </c>
      <c r="M202" s="17">
        <f t="shared" si="619"/>
        <v>0</v>
      </c>
      <c r="N202" s="17">
        <f t="shared" si="619"/>
        <v>0</v>
      </c>
      <c r="O202" s="17">
        <f t="shared" si="586"/>
        <v>0</v>
      </c>
      <c r="P202" s="17">
        <f t="shared" si="587"/>
        <v>0</v>
      </c>
      <c r="Q202" s="17">
        <f t="shared" si="620"/>
        <v>0</v>
      </c>
      <c r="R202" s="17">
        <f t="shared" si="620"/>
        <v>0</v>
      </c>
      <c r="S202" s="17">
        <f t="shared" si="588"/>
        <v>0</v>
      </c>
      <c r="T202" s="17">
        <f t="shared" si="589"/>
        <v>0</v>
      </c>
      <c r="U202" s="17">
        <f t="shared" si="590"/>
        <v>0</v>
      </c>
      <c r="V202" s="17">
        <f t="shared" si="591"/>
        <v>0</v>
      </c>
      <c r="W202" s="17">
        <f t="shared" si="592"/>
        <v>0</v>
      </c>
      <c r="X202" s="17">
        <f t="shared" si="593"/>
        <v>0</v>
      </c>
      <c r="Y202" s="17">
        <f t="shared" si="621"/>
        <v>0</v>
      </c>
      <c r="Z202" s="17">
        <f t="shared" si="621"/>
        <v>0</v>
      </c>
      <c r="AA202" s="17">
        <f t="shared" si="594"/>
        <v>0</v>
      </c>
      <c r="AB202" s="17">
        <f t="shared" si="595"/>
        <v>0</v>
      </c>
      <c r="AC202" s="17">
        <f t="shared" si="622"/>
        <v>0</v>
      </c>
      <c r="AD202" s="17">
        <f t="shared" si="622"/>
        <v>0</v>
      </c>
      <c r="AE202" s="17">
        <f t="shared" si="596"/>
        <v>0</v>
      </c>
      <c r="AF202" s="17">
        <f t="shared" si="597"/>
        <v>0</v>
      </c>
      <c r="AG202" s="17">
        <f t="shared" si="623"/>
        <v>0</v>
      </c>
      <c r="AH202" s="17">
        <f t="shared" si="623"/>
        <v>0</v>
      </c>
      <c r="AI202" s="17">
        <f t="shared" si="598"/>
        <v>0</v>
      </c>
      <c r="AJ202" s="17">
        <f t="shared" si="599"/>
        <v>0</v>
      </c>
      <c r="AK202" s="17">
        <f t="shared" si="600"/>
        <v>0</v>
      </c>
      <c r="AL202" s="17">
        <f t="shared" si="601"/>
        <v>0</v>
      </c>
      <c r="AM202" s="17">
        <f t="shared" si="602"/>
        <v>0</v>
      </c>
      <c r="AN202" s="51">
        <f t="shared" si="603"/>
        <v>0</v>
      </c>
      <c r="AO202" s="17">
        <f t="shared" si="624"/>
        <v>0</v>
      </c>
      <c r="AP202" s="17">
        <f t="shared" si="624"/>
        <v>0</v>
      </c>
      <c r="AQ202" s="17">
        <f t="shared" si="604"/>
        <v>0</v>
      </c>
      <c r="AR202" s="17">
        <f t="shared" si="605"/>
        <v>0</v>
      </c>
      <c r="AS202" s="17">
        <f t="shared" si="625"/>
        <v>0</v>
      </c>
      <c r="AT202" s="17">
        <f t="shared" si="625"/>
        <v>0</v>
      </c>
      <c r="AU202" s="17">
        <f t="shared" si="606"/>
        <v>0</v>
      </c>
      <c r="AV202" s="17">
        <f t="shared" si="607"/>
        <v>0</v>
      </c>
      <c r="AW202" s="17">
        <f t="shared" si="626"/>
        <v>0</v>
      </c>
      <c r="AX202" s="17">
        <f t="shared" si="626"/>
        <v>0</v>
      </c>
      <c r="AY202" s="17">
        <f t="shared" si="608"/>
        <v>0</v>
      </c>
      <c r="AZ202" s="17">
        <f t="shared" si="609"/>
        <v>0</v>
      </c>
      <c r="BA202" s="17">
        <f t="shared" si="578"/>
        <v>0</v>
      </c>
      <c r="BB202" s="17">
        <f t="shared" si="579"/>
        <v>0</v>
      </c>
      <c r="BC202" s="17">
        <f t="shared" si="610"/>
        <v>0</v>
      </c>
      <c r="BD202" s="17">
        <f t="shared" si="611"/>
        <v>0</v>
      </c>
      <c r="BE202" s="17">
        <f t="shared" si="627"/>
        <v>0</v>
      </c>
      <c r="BF202" s="17">
        <f t="shared" si="627"/>
        <v>0</v>
      </c>
      <c r="BG202" s="17">
        <f t="shared" si="612"/>
        <v>0</v>
      </c>
      <c r="BH202" s="17">
        <f t="shared" si="613"/>
        <v>0</v>
      </c>
      <c r="BI202" s="17">
        <f t="shared" si="628"/>
        <v>0</v>
      </c>
      <c r="BJ202" s="17">
        <f t="shared" si="628"/>
        <v>0</v>
      </c>
      <c r="BK202" s="17">
        <f t="shared" si="614"/>
        <v>0</v>
      </c>
      <c r="BL202" s="17">
        <f t="shared" si="615"/>
        <v>0</v>
      </c>
      <c r="BM202" s="17">
        <f t="shared" si="629"/>
        <v>0</v>
      </c>
      <c r="BN202" s="17">
        <f t="shared" si="629"/>
        <v>0</v>
      </c>
      <c r="BO202" s="17">
        <f t="shared" si="616"/>
        <v>0</v>
      </c>
      <c r="BP202" s="17">
        <f t="shared" si="617"/>
        <v>0</v>
      </c>
      <c r="BQ202" s="131"/>
      <c r="BR202" s="131"/>
    </row>
    <row r="203" spans="1:70" ht="23.25" customHeight="1" hidden="1">
      <c r="A203" s="149"/>
      <c r="B203" s="150"/>
      <c r="C203" s="159"/>
      <c r="D203" s="67" t="s">
        <v>24</v>
      </c>
      <c r="E203" s="17">
        <f t="shared" si="580"/>
        <v>0</v>
      </c>
      <c r="F203" s="17">
        <f t="shared" si="581"/>
        <v>0</v>
      </c>
      <c r="G203" s="18">
        <f t="shared" si="582"/>
        <v>0</v>
      </c>
      <c r="H203" s="17">
        <f t="shared" si="583"/>
        <v>0</v>
      </c>
      <c r="I203" s="17">
        <f t="shared" si="618"/>
        <v>0</v>
      </c>
      <c r="J203" s="17">
        <f t="shared" si="618"/>
        <v>0</v>
      </c>
      <c r="K203" s="17">
        <f t="shared" si="584"/>
        <v>0</v>
      </c>
      <c r="L203" s="17">
        <f t="shared" si="585"/>
        <v>0</v>
      </c>
      <c r="M203" s="17">
        <f t="shared" si="619"/>
        <v>0</v>
      </c>
      <c r="N203" s="17">
        <f t="shared" si="619"/>
        <v>0</v>
      </c>
      <c r="O203" s="17">
        <f t="shared" si="586"/>
        <v>0</v>
      </c>
      <c r="P203" s="17">
        <f t="shared" si="587"/>
        <v>0</v>
      </c>
      <c r="Q203" s="17">
        <f t="shared" si="620"/>
        <v>0</v>
      </c>
      <c r="R203" s="17">
        <f t="shared" si="620"/>
        <v>0</v>
      </c>
      <c r="S203" s="17">
        <f t="shared" si="588"/>
        <v>0</v>
      </c>
      <c r="T203" s="17">
        <f t="shared" si="589"/>
        <v>0</v>
      </c>
      <c r="U203" s="17">
        <f t="shared" si="590"/>
        <v>0</v>
      </c>
      <c r="V203" s="17">
        <f t="shared" si="591"/>
        <v>0</v>
      </c>
      <c r="W203" s="17">
        <f t="shared" si="592"/>
        <v>0</v>
      </c>
      <c r="X203" s="17">
        <f t="shared" si="593"/>
        <v>0</v>
      </c>
      <c r="Y203" s="17">
        <f t="shared" si="621"/>
        <v>0</v>
      </c>
      <c r="Z203" s="17">
        <f t="shared" si="621"/>
        <v>0</v>
      </c>
      <c r="AA203" s="17">
        <f t="shared" si="594"/>
        <v>0</v>
      </c>
      <c r="AB203" s="17">
        <f t="shared" si="595"/>
        <v>0</v>
      </c>
      <c r="AC203" s="17">
        <f t="shared" si="622"/>
        <v>0</v>
      </c>
      <c r="AD203" s="17">
        <f t="shared" si="622"/>
        <v>0</v>
      </c>
      <c r="AE203" s="17">
        <f t="shared" si="596"/>
        <v>0</v>
      </c>
      <c r="AF203" s="17">
        <f t="shared" si="597"/>
        <v>0</v>
      </c>
      <c r="AG203" s="17">
        <f t="shared" si="623"/>
        <v>0</v>
      </c>
      <c r="AH203" s="17">
        <f t="shared" si="623"/>
        <v>0</v>
      </c>
      <c r="AI203" s="17">
        <f t="shared" si="598"/>
        <v>0</v>
      </c>
      <c r="AJ203" s="17">
        <f t="shared" si="599"/>
        <v>0</v>
      </c>
      <c r="AK203" s="17">
        <f t="shared" si="600"/>
        <v>0</v>
      </c>
      <c r="AL203" s="17">
        <f t="shared" si="601"/>
        <v>0</v>
      </c>
      <c r="AM203" s="17">
        <f t="shared" si="602"/>
        <v>0</v>
      </c>
      <c r="AN203" s="51">
        <f t="shared" si="603"/>
        <v>0</v>
      </c>
      <c r="AO203" s="17">
        <f t="shared" si="624"/>
        <v>0</v>
      </c>
      <c r="AP203" s="17">
        <f t="shared" si="624"/>
        <v>0</v>
      </c>
      <c r="AQ203" s="17">
        <f t="shared" si="604"/>
        <v>0</v>
      </c>
      <c r="AR203" s="17">
        <f t="shared" si="605"/>
        <v>0</v>
      </c>
      <c r="AS203" s="17">
        <f t="shared" si="625"/>
        <v>0</v>
      </c>
      <c r="AT203" s="17">
        <f t="shared" si="625"/>
        <v>0</v>
      </c>
      <c r="AU203" s="17">
        <f t="shared" si="606"/>
        <v>0</v>
      </c>
      <c r="AV203" s="17">
        <f t="shared" si="607"/>
        <v>0</v>
      </c>
      <c r="AW203" s="17">
        <f t="shared" si="626"/>
        <v>0</v>
      </c>
      <c r="AX203" s="17">
        <f t="shared" si="626"/>
        <v>0</v>
      </c>
      <c r="AY203" s="17">
        <f t="shared" si="608"/>
        <v>0</v>
      </c>
      <c r="AZ203" s="17">
        <f t="shared" si="609"/>
        <v>0</v>
      </c>
      <c r="BA203" s="17">
        <f t="shared" si="578"/>
        <v>0</v>
      </c>
      <c r="BB203" s="17">
        <f t="shared" si="579"/>
        <v>0</v>
      </c>
      <c r="BC203" s="17">
        <f t="shared" si="610"/>
        <v>0</v>
      </c>
      <c r="BD203" s="17">
        <f t="shared" si="611"/>
        <v>0</v>
      </c>
      <c r="BE203" s="17">
        <f t="shared" si="627"/>
        <v>0</v>
      </c>
      <c r="BF203" s="17">
        <f t="shared" si="627"/>
        <v>0</v>
      </c>
      <c r="BG203" s="17">
        <f t="shared" si="612"/>
        <v>0</v>
      </c>
      <c r="BH203" s="17">
        <f t="shared" si="613"/>
        <v>0</v>
      </c>
      <c r="BI203" s="17">
        <f t="shared" si="628"/>
        <v>0</v>
      </c>
      <c r="BJ203" s="17">
        <f t="shared" si="628"/>
        <v>0</v>
      </c>
      <c r="BK203" s="17">
        <f t="shared" si="614"/>
        <v>0</v>
      </c>
      <c r="BL203" s="17">
        <f t="shared" si="615"/>
        <v>0</v>
      </c>
      <c r="BM203" s="17">
        <f t="shared" si="629"/>
        <v>0</v>
      </c>
      <c r="BN203" s="17">
        <f t="shared" si="629"/>
        <v>0</v>
      </c>
      <c r="BO203" s="17">
        <f t="shared" si="616"/>
        <v>0</v>
      </c>
      <c r="BP203" s="17">
        <f t="shared" si="617"/>
        <v>0</v>
      </c>
      <c r="BQ203" s="132"/>
      <c r="BR203" s="132"/>
    </row>
    <row r="204" spans="1:70" ht="23.25" customHeight="1">
      <c r="A204" s="151" t="s">
        <v>69</v>
      </c>
      <c r="B204" s="152"/>
      <c r="C204" s="157" t="s">
        <v>58</v>
      </c>
      <c r="D204" s="65" t="s">
        <v>22</v>
      </c>
      <c r="E204" s="41">
        <f t="shared" si="580"/>
        <v>81275.42423</v>
      </c>
      <c r="F204" s="41">
        <f t="shared" si="581"/>
        <v>76945.4118</v>
      </c>
      <c r="G204" s="41">
        <f t="shared" si="582"/>
        <v>94.67242100423053</v>
      </c>
      <c r="H204" s="41">
        <f t="shared" si="583"/>
        <v>-4330.0124300000025</v>
      </c>
      <c r="I204" s="41">
        <f>SUM(I205:I210)</f>
        <v>970.59547</v>
      </c>
      <c r="J204" s="41">
        <f>SUM(J205:J210)</f>
        <v>970.59547</v>
      </c>
      <c r="K204" s="41">
        <f t="shared" si="584"/>
        <v>100</v>
      </c>
      <c r="L204" s="41">
        <f t="shared" si="585"/>
        <v>0</v>
      </c>
      <c r="M204" s="41">
        <f>SUM(M205:M210)</f>
        <v>4175.49068</v>
      </c>
      <c r="N204" s="41">
        <f>SUM(N205:N210)</f>
        <v>4175.49068</v>
      </c>
      <c r="O204" s="41">
        <f t="shared" si="586"/>
        <v>100</v>
      </c>
      <c r="P204" s="41">
        <f t="shared" si="587"/>
        <v>0</v>
      </c>
      <c r="Q204" s="41">
        <f>SUM(Q205:Q210)</f>
        <v>4197</v>
      </c>
      <c r="R204" s="41">
        <f>SUM(R205:R210)</f>
        <v>3722.51408</v>
      </c>
      <c r="S204" s="41">
        <f t="shared" si="588"/>
        <v>88.69464093400047</v>
      </c>
      <c r="T204" s="41">
        <f t="shared" si="589"/>
        <v>-474.4859200000001</v>
      </c>
      <c r="U204" s="41">
        <f t="shared" si="590"/>
        <v>9343.08615</v>
      </c>
      <c r="V204" s="41">
        <f t="shared" si="591"/>
        <v>8868.60023</v>
      </c>
      <c r="W204" s="41">
        <f t="shared" si="592"/>
        <v>94.92152900677257</v>
      </c>
      <c r="X204" s="41">
        <f t="shared" si="593"/>
        <v>-474.48591999999917</v>
      </c>
      <c r="Y204" s="41">
        <f>SUM(Y205:Y210)</f>
        <v>4563</v>
      </c>
      <c r="Z204" s="41">
        <f>SUM(Z205:Z210)</f>
        <v>4057.94521</v>
      </c>
      <c r="AA204" s="41">
        <f t="shared" si="594"/>
        <v>88.93151895682665</v>
      </c>
      <c r="AB204" s="41">
        <f t="shared" si="595"/>
        <v>-505.05479000000014</v>
      </c>
      <c r="AC204" s="41">
        <f>SUM(AC205:AC210)</f>
        <v>9407</v>
      </c>
      <c r="AD204" s="41">
        <f>SUM(AD205:AD210)</f>
        <v>5476.22632</v>
      </c>
      <c r="AE204" s="41">
        <f t="shared" si="596"/>
        <v>58.214375677686824</v>
      </c>
      <c r="AF204" s="41">
        <f t="shared" si="597"/>
        <v>-3930.7736800000002</v>
      </c>
      <c r="AG204" s="41">
        <f>SUM(AG205:AG210)</f>
        <v>8808</v>
      </c>
      <c r="AH204" s="41">
        <f>SUM(AH205:AH210)</f>
        <v>6038.03496</v>
      </c>
      <c r="AI204" s="41">
        <f t="shared" si="598"/>
        <v>68.55171389645777</v>
      </c>
      <c r="AJ204" s="41">
        <f t="shared" si="599"/>
        <v>-2769.96504</v>
      </c>
      <c r="AK204" s="41">
        <f t="shared" si="600"/>
        <v>32121.08615</v>
      </c>
      <c r="AL204" s="41">
        <f t="shared" si="601"/>
        <v>24440.80672</v>
      </c>
      <c r="AM204" s="41">
        <f t="shared" si="602"/>
        <v>76.08960234366172</v>
      </c>
      <c r="AN204" s="52">
        <f t="shared" si="603"/>
        <v>-7680.279429999999</v>
      </c>
      <c r="AO204" s="41">
        <f>SUM(AO205:AO210)</f>
        <v>8299.477</v>
      </c>
      <c r="AP204" s="41">
        <f>SUM(AP205:AP210)</f>
        <v>9145.04282</v>
      </c>
      <c r="AQ204" s="41">
        <f t="shared" si="604"/>
        <v>110.1881819782138</v>
      </c>
      <c r="AR204" s="41">
        <f t="shared" si="605"/>
        <v>845.5658199999998</v>
      </c>
      <c r="AS204" s="41">
        <f>SUM(AS205:AS210)</f>
        <v>8394.73</v>
      </c>
      <c r="AT204" s="41">
        <f>SUM(AT205:AT210)</f>
        <v>9894.989300000001</v>
      </c>
      <c r="AU204" s="41">
        <f t="shared" si="606"/>
        <v>117.8714419641847</v>
      </c>
      <c r="AV204" s="41">
        <f t="shared" si="607"/>
        <v>1500.2593000000015</v>
      </c>
      <c r="AW204" s="41">
        <f>SUM(AW205:AW210)</f>
        <v>8500</v>
      </c>
      <c r="AX204" s="41">
        <f>SUM(AX205:AX210)</f>
        <v>5307.11334</v>
      </c>
      <c r="AY204" s="41">
        <f t="shared" si="608"/>
        <v>62.436627529411766</v>
      </c>
      <c r="AZ204" s="41">
        <f t="shared" si="609"/>
        <v>-3192.88666</v>
      </c>
      <c r="BA204" s="41">
        <f t="shared" si="578"/>
        <v>57315.29315</v>
      </c>
      <c r="BB204" s="41">
        <f t="shared" si="579"/>
        <v>48787.95218000001</v>
      </c>
      <c r="BC204" s="41">
        <f t="shared" si="610"/>
        <v>85.12204945426508</v>
      </c>
      <c r="BD204" s="41">
        <f t="shared" si="611"/>
        <v>-8527.34096999999</v>
      </c>
      <c r="BE204" s="41">
        <f>SUM(BE205:BE210)</f>
        <v>8500</v>
      </c>
      <c r="BF204" s="41">
        <f>SUM(BF205:BF210)</f>
        <v>8574.49378</v>
      </c>
      <c r="BG204" s="41">
        <f t="shared" si="612"/>
        <v>100.87639741176471</v>
      </c>
      <c r="BH204" s="41">
        <f t="shared" si="613"/>
        <v>74.4937800000007</v>
      </c>
      <c r="BI204" s="41">
        <f>SUM(BI205:BI210)</f>
        <v>6281.83108</v>
      </c>
      <c r="BJ204" s="41">
        <f>SUM(BJ205:BJ210)</f>
        <v>9211.79064</v>
      </c>
      <c r="BK204" s="41">
        <f t="shared" si="614"/>
        <v>146.64180750304413</v>
      </c>
      <c r="BL204" s="41">
        <f t="shared" si="615"/>
        <v>2929.9595599999993</v>
      </c>
      <c r="BM204" s="41">
        <f>SUM(BM205:BM210)</f>
        <v>9178.3</v>
      </c>
      <c r="BN204" s="41">
        <f>SUM(BN205:BN210)</f>
        <v>10371.1752</v>
      </c>
      <c r="BO204" s="41">
        <f t="shared" si="616"/>
        <v>112.99669001884882</v>
      </c>
      <c r="BP204" s="41">
        <f t="shared" si="617"/>
        <v>1192.8752000000004</v>
      </c>
      <c r="BQ204" s="130"/>
      <c r="BR204" s="130"/>
    </row>
    <row r="205" spans="1:70" ht="23.25" customHeight="1" hidden="1">
      <c r="A205" s="153"/>
      <c r="B205" s="154"/>
      <c r="C205" s="158"/>
      <c r="D205" s="65" t="s">
        <v>23</v>
      </c>
      <c r="E205" s="18">
        <f t="shared" si="580"/>
        <v>0</v>
      </c>
      <c r="F205" s="18">
        <f t="shared" si="581"/>
        <v>0</v>
      </c>
      <c r="G205" s="18">
        <f t="shared" si="582"/>
        <v>0</v>
      </c>
      <c r="H205" s="18">
        <f t="shared" si="583"/>
        <v>0</v>
      </c>
      <c r="I205" s="18">
        <f aca="true" t="shared" si="630" ref="I205:J210">I173+I198</f>
        <v>0</v>
      </c>
      <c r="J205" s="18">
        <f t="shared" si="630"/>
        <v>0</v>
      </c>
      <c r="K205" s="18">
        <f t="shared" si="584"/>
        <v>0</v>
      </c>
      <c r="L205" s="18">
        <f t="shared" si="585"/>
        <v>0</v>
      </c>
      <c r="M205" s="18">
        <f aca="true" t="shared" si="631" ref="M205:N210">M173+M198</f>
        <v>0</v>
      </c>
      <c r="N205" s="18">
        <f t="shared" si="631"/>
        <v>0</v>
      </c>
      <c r="O205" s="18">
        <f t="shared" si="586"/>
        <v>0</v>
      </c>
      <c r="P205" s="18">
        <f t="shared" si="587"/>
        <v>0</v>
      </c>
      <c r="Q205" s="18">
        <f aca="true" t="shared" si="632" ref="Q205:R210">Q173+Q198</f>
        <v>0</v>
      </c>
      <c r="R205" s="18">
        <f t="shared" si="632"/>
        <v>0</v>
      </c>
      <c r="S205" s="18">
        <f t="shared" si="588"/>
        <v>0</v>
      </c>
      <c r="T205" s="18">
        <f t="shared" si="589"/>
        <v>0</v>
      </c>
      <c r="U205" s="18">
        <f t="shared" si="590"/>
        <v>0</v>
      </c>
      <c r="V205" s="18">
        <f t="shared" si="591"/>
        <v>0</v>
      </c>
      <c r="W205" s="18">
        <f t="shared" si="592"/>
        <v>0</v>
      </c>
      <c r="X205" s="18">
        <f t="shared" si="593"/>
        <v>0</v>
      </c>
      <c r="Y205" s="18">
        <f aca="true" t="shared" si="633" ref="Y205:Z210">Y173+Y198</f>
        <v>0</v>
      </c>
      <c r="Z205" s="18">
        <f t="shared" si="633"/>
        <v>0</v>
      </c>
      <c r="AA205" s="18">
        <f t="shared" si="594"/>
        <v>0</v>
      </c>
      <c r="AB205" s="18">
        <f t="shared" si="595"/>
        <v>0</v>
      </c>
      <c r="AC205" s="18">
        <f aca="true" t="shared" si="634" ref="AC205:AD210">AC173+AC198</f>
        <v>0</v>
      </c>
      <c r="AD205" s="18">
        <f t="shared" si="634"/>
        <v>0</v>
      </c>
      <c r="AE205" s="18">
        <f t="shared" si="596"/>
        <v>0</v>
      </c>
      <c r="AF205" s="18">
        <f t="shared" si="597"/>
        <v>0</v>
      </c>
      <c r="AG205" s="18">
        <f aca="true" t="shared" si="635" ref="AG205:AH210">AG173+AG198</f>
        <v>0</v>
      </c>
      <c r="AH205" s="18">
        <f t="shared" si="635"/>
        <v>0</v>
      </c>
      <c r="AI205" s="18">
        <f t="shared" si="598"/>
        <v>0</v>
      </c>
      <c r="AJ205" s="18">
        <f t="shared" si="599"/>
        <v>0</v>
      </c>
      <c r="AK205" s="18">
        <f t="shared" si="600"/>
        <v>0</v>
      </c>
      <c r="AL205" s="18">
        <f t="shared" si="601"/>
        <v>0</v>
      </c>
      <c r="AM205" s="18">
        <f t="shared" si="602"/>
        <v>0</v>
      </c>
      <c r="AN205" s="50">
        <f t="shared" si="603"/>
        <v>0</v>
      </c>
      <c r="AO205" s="18">
        <f aca="true" t="shared" si="636" ref="AO205:AP210">AO173+AO198</f>
        <v>0</v>
      </c>
      <c r="AP205" s="18">
        <f t="shared" si="636"/>
        <v>0</v>
      </c>
      <c r="AQ205" s="18">
        <f t="shared" si="604"/>
        <v>0</v>
      </c>
      <c r="AR205" s="18">
        <f t="shared" si="605"/>
        <v>0</v>
      </c>
      <c r="AS205" s="18">
        <f aca="true" t="shared" si="637" ref="AS205:AT210">AS173+AS198</f>
        <v>0</v>
      </c>
      <c r="AT205" s="18">
        <f t="shared" si="637"/>
        <v>0</v>
      </c>
      <c r="AU205" s="18">
        <f t="shared" si="606"/>
        <v>0</v>
      </c>
      <c r="AV205" s="18">
        <f t="shared" si="607"/>
        <v>0</v>
      </c>
      <c r="AW205" s="18">
        <f aca="true" t="shared" si="638" ref="AW205:AX210">AW173+AW198</f>
        <v>0</v>
      </c>
      <c r="AX205" s="18">
        <f t="shared" si="638"/>
        <v>0</v>
      </c>
      <c r="AY205" s="18">
        <f t="shared" si="608"/>
        <v>0</v>
      </c>
      <c r="AZ205" s="18">
        <f t="shared" si="609"/>
        <v>0</v>
      </c>
      <c r="BA205" s="18">
        <f t="shared" si="578"/>
        <v>0</v>
      </c>
      <c r="BB205" s="18">
        <f t="shared" si="579"/>
        <v>0</v>
      </c>
      <c r="BC205" s="18">
        <f t="shared" si="610"/>
        <v>0</v>
      </c>
      <c r="BD205" s="18">
        <f t="shared" si="611"/>
        <v>0</v>
      </c>
      <c r="BE205" s="18">
        <f aca="true" t="shared" si="639" ref="BE205:BF210">BE173+BE198</f>
        <v>0</v>
      </c>
      <c r="BF205" s="18">
        <f t="shared" si="639"/>
        <v>0</v>
      </c>
      <c r="BG205" s="18">
        <f t="shared" si="612"/>
        <v>0</v>
      </c>
      <c r="BH205" s="18">
        <f t="shared" si="613"/>
        <v>0</v>
      </c>
      <c r="BI205" s="18">
        <f aca="true" t="shared" si="640" ref="BI205:BJ210">BI173+BI198</f>
        <v>0</v>
      </c>
      <c r="BJ205" s="18">
        <f t="shared" si="640"/>
        <v>0</v>
      </c>
      <c r="BK205" s="18">
        <f t="shared" si="614"/>
        <v>0</v>
      </c>
      <c r="BL205" s="18">
        <f t="shared" si="615"/>
        <v>0</v>
      </c>
      <c r="BM205" s="18">
        <f aca="true" t="shared" si="641" ref="BM205:BN210">BM173+BM198</f>
        <v>0</v>
      </c>
      <c r="BN205" s="18">
        <f t="shared" si="641"/>
        <v>0</v>
      </c>
      <c r="BO205" s="18">
        <f t="shared" si="616"/>
        <v>0</v>
      </c>
      <c r="BP205" s="18">
        <f t="shared" si="617"/>
        <v>0</v>
      </c>
      <c r="BQ205" s="131"/>
      <c r="BR205" s="131"/>
    </row>
    <row r="206" spans="1:70" ht="23.25" customHeight="1">
      <c r="A206" s="153"/>
      <c r="B206" s="154"/>
      <c r="C206" s="158"/>
      <c r="D206" s="63" t="s">
        <v>52</v>
      </c>
      <c r="E206" s="18">
        <f t="shared" si="580"/>
        <v>0</v>
      </c>
      <c r="F206" s="18">
        <f t="shared" si="581"/>
        <v>0</v>
      </c>
      <c r="G206" s="18">
        <f t="shared" si="582"/>
        <v>0</v>
      </c>
      <c r="H206" s="18">
        <f t="shared" si="583"/>
        <v>0</v>
      </c>
      <c r="I206" s="18">
        <f t="shared" si="630"/>
        <v>0</v>
      </c>
      <c r="J206" s="18">
        <f t="shared" si="630"/>
        <v>0</v>
      </c>
      <c r="K206" s="18">
        <f t="shared" si="584"/>
        <v>0</v>
      </c>
      <c r="L206" s="18">
        <f t="shared" si="585"/>
        <v>0</v>
      </c>
      <c r="M206" s="18">
        <f t="shared" si="631"/>
        <v>0</v>
      </c>
      <c r="N206" s="18">
        <f t="shared" si="631"/>
        <v>0</v>
      </c>
      <c r="O206" s="18">
        <f t="shared" si="586"/>
        <v>0</v>
      </c>
      <c r="P206" s="18">
        <f t="shared" si="587"/>
        <v>0</v>
      </c>
      <c r="Q206" s="18">
        <f t="shared" si="632"/>
        <v>0</v>
      </c>
      <c r="R206" s="18">
        <f t="shared" si="632"/>
        <v>0</v>
      </c>
      <c r="S206" s="18">
        <f t="shared" si="588"/>
        <v>0</v>
      </c>
      <c r="T206" s="18">
        <f t="shared" si="589"/>
        <v>0</v>
      </c>
      <c r="U206" s="18">
        <f t="shared" si="590"/>
        <v>0</v>
      </c>
      <c r="V206" s="18">
        <f t="shared" si="591"/>
        <v>0</v>
      </c>
      <c r="W206" s="18">
        <f t="shared" si="592"/>
        <v>0</v>
      </c>
      <c r="X206" s="18">
        <f t="shared" si="593"/>
        <v>0</v>
      </c>
      <c r="Y206" s="18">
        <f t="shared" si="633"/>
        <v>0</v>
      </c>
      <c r="Z206" s="18">
        <f t="shared" si="633"/>
        <v>0</v>
      </c>
      <c r="AA206" s="18">
        <f t="shared" si="594"/>
        <v>0</v>
      </c>
      <c r="AB206" s="18">
        <f t="shared" si="595"/>
        <v>0</v>
      </c>
      <c r="AC206" s="18">
        <f t="shared" si="634"/>
        <v>0</v>
      </c>
      <c r="AD206" s="18">
        <f t="shared" si="634"/>
        <v>0</v>
      </c>
      <c r="AE206" s="18">
        <f t="shared" si="596"/>
        <v>0</v>
      </c>
      <c r="AF206" s="18">
        <f t="shared" si="597"/>
        <v>0</v>
      </c>
      <c r="AG206" s="18">
        <f t="shared" si="635"/>
        <v>0</v>
      </c>
      <c r="AH206" s="18">
        <f t="shared" si="635"/>
        <v>0</v>
      </c>
      <c r="AI206" s="18">
        <f t="shared" si="598"/>
        <v>0</v>
      </c>
      <c r="AJ206" s="18">
        <f t="shared" si="599"/>
        <v>0</v>
      </c>
      <c r="AK206" s="18">
        <f t="shared" si="600"/>
        <v>0</v>
      </c>
      <c r="AL206" s="18">
        <f t="shared" si="601"/>
        <v>0</v>
      </c>
      <c r="AM206" s="18">
        <f t="shared" si="602"/>
        <v>0</v>
      </c>
      <c r="AN206" s="50">
        <f t="shared" si="603"/>
        <v>0</v>
      </c>
      <c r="AO206" s="18">
        <f t="shared" si="636"/>
        <v>0</v>
      </c>
      <c r="AP206" s="18">
        <f t="shared" si="636"/>
        <v>0</v>
      </c>
      <c r="AQ206" s="18">
        <f t="shared" si="604"/>
        <v>0</v>
      </c>
      <c r="AR206" s="18">
        <f t="shared" si="605"/>
        <v>0</v>
      </c>
      <c r="AS206" s="18">
        <f t="shared" si="637"/>
        <v>0</v>
      </c>
      <c r="AT206" s="18">
        <f t="shared" si="637"/>
        <v>0</v>
      </c>
      <c r="AU206" s="18">
        <f t="shared" si="606"/>
        <v>0</v>
      </c>
      <c r="AV206" s="18">
        <f t="shared" si="607"/>
        <v>0</v>
      </c>
      <c r="AW206" s="18">
        <f t="shared" si="638"/>
        <v>0</v>
      </c>
      <c r="AX206" s="18">
        <f t="shared" si="638"/>
        <v>0</v>
      </c>
      <c r="AY206" s="18">
        <f t="shared" si="608"/>
        <v>0</v>
      </c>
      <c r="AZ206" s="18">
        <f t="shared" si="609"/>
        <v>0</v>
      </c>
      <c r="BA206" s="18">
        <f t="shared" si="578"/>
        <v>0</v>
      </c>
      <c r="BB206" s="18">
        <f t="shared" si="579"/>
        <v>0</v>
      </c>
      <c r="BC206" s="18">
        <f t="shared" si="610"/>
        <v>0</v>
      </c>
      <c r="BD206" s="18">
        <f t="shared" si="611"/>
        <v>0</v>
      </c>
      <c r="BE206" s="18">
        <f t="shared" si="639"/>
        <v>0</v>
      </c>
      <c r="BF206" s="18">
        <f t="shared" si="639"/>
        <v>0</v>
      </c>
      <c r="BG206" s="18">
        <f t="shared" si="612"/>
        <v>0</v>
      </c>
      <c r="BH206" s="18">
        <f t="shared" si="613"/>
        <v>0</v>
      </c>
      <c r="BI206" s="18">
        <f t="shared" si="640"/>
        <v>0</v>
      </c>
      <c r="BJ206" s="18">
        <f t="shared" si="640"/>
        <v>0</v>
      </c>
      <c r="BK206" s="18">
        <f t="shared" si="614"/>
        <v>0</v>
      </c>
      <c r="BL206" s="18">
        <f t="shared" si="615"/>
        <v>0</v>
      </c>
      <c r="BM206" s="18">
        <f t="shared" si="641"/>
        <v>0</v>
      </c>
      <c r="BN206" s="18">
        <f t="shared" si="641"/>
        <v>0</v>
      </c>
      <c r="BO206" s="18">
        <f t="shared" si="616"/>
        <v>0</v>
      </c>
      <c r="BP206" s="18">
        <f t="shared" si="617"/>
        <v>0</v>
      </c>
      <c r="BQ206" s="131"/>
      <c r="BR206" s="131"/>
    </row>
    <row r="207" spans="1:70" ht="23.25" customHeight="1">
      <c r="A207" s="153"/>
      <c r="B207" s="154"/>
      <c r="C207" s="158"/>
      <c r="D207" s="63" t="s">
        <v>28</v>
      </c>
      <c r="E207" s="18">
        <f t="shared" si="580"/>
        <v>81275.42423</v>
      </c>
      <c r="F207" s="18">
        <f t="shared" si="581"/>
        <v>76945.4118</v>
      </c>
      <c r="G207" s="18">
        <f t="shared" si="582"/>
        <v>94.67242100423053</v>
      </c>
      <c r="H207" s="18">
        <f t="shared" si="583"/>
        <v>-4330.0124300000025</v>
      </c>
      <c r="I207" s="18">
        <f t="shared" si="630"/>
        <v>970.59547</v>
      </c>
      <c r="J207" s="18">
        <f t="shared" si="630"/>
        <v>970.59547</v>
      </c>
      <c r="K207" s="18">
        <f t="shared" si="584"/>
        <v>100</v>
      </c>
      <c r="L207" s="18">
        <f t="shared" si="585"/>
        <v>0</v>
      </c>
      <c r="M207" s="18">
        <f t="shared" si="631"/>
        <v>4175.49068</v>
      </c>
      <c r="N207" s="18">
        <f t="shared" si="631"/>
        <v>4175.49068</v>
      </c>
      <c r="O207" s="18">
        <f t="shared" si="586"/>
        <v>100</v>
      </c>
      <c r="P207" s="18">
        <f t="shared" si="587"/>
        <v>0</v>
      </c>
      <c r="Q207" s="18">
        <f t="shared" si="632"/>
        <v>4197</v>
      </c>
      <c r="R207" s="18">
        <f t="shared" si="632"/>
        <v>3722.51408</v>
      </c>
      <c r="S207" s="18">
        <f t="shared" si="588"/>
        <v>88.69464093400047</v>
      </c>
      <c r="T207" s="18">
        <f t="shared" si="589"/>
        <v>-474.4859200000001</v>
      </c>
      <c r="U207" s="18">
        <f t="shared" si="590"/>
        <v>9343.08615</v>
      </c>
      <c r="V207" s="18">
        <f t="shared" si="591"/>
        <v>8868.60023</v>
      </c>
      <c r="W207" s="18">
        <f t="shared" si="592"/>
        <v>94.92152900677257</v>
      </c>
      <c r="X207" s="18">
        <f t="shared" si="593"/>
        <v>-474.48591999999917</v>
      </c>
      <c r="Y207" s="18">
        <f t="shared" si="633"/>
        <v>4563</v>
      </c>
      <c r="Z207" s="18">
        <f t="shared" si="633"/>
        <v>4057.94521</v>
      </c>
      <c r="AA207" s="18">
        <f t="shared" si="594"/>
        <v>88.93151895682665</v>
      </c>
      <c r="AB207" s="18">
        <f t="shared" si="595"/>
        <v>-505.05479000000014</v>
      </c>
      <c r="AC207" s="18">
        <f t="shared" si="634"/>
        <v>9407</v>
      </c>
      <c r="AD207" s="18">
        <f t="shared" si="634"/>
        <v>5476.22632</v>
      </c>
      <c r="AE207" s="18">
        <f t="shared" si="596"/>
        <v>58.214375677686824</v>
      </c>
      <c r="AF207" s="18">
        <f t="shared" si="597"/>
        <v>-3930.7736800000002</v>
      </c>
      <c r="AG207" s="18">
        <f t="shared" si="635"/>
        <v>8808</v>
      </c>
      <c r="AH207" s="18">
        <f t="shared" si="635"/>
        <v>6038.03496</v>
      </c>
      <c r="AI207" s="18">
        <f t="shared" si="598"/>
        <v>68.55171389645777</v>
      </c>
      <c r="AJ207" s="18">
        <f t="shared" si="599"/>
        <v>-2769.96504</v>
      </c>
      <c r="AK207" s="18">
        <f t="shared" si="600"/>
        <v>32121.08615</v>
      </c>
      <c r="AL207" s="18">
        <f t="shared" si="601"/>
        <v>24440.80672</v>
      </c>
      <c r="AM207" s="18">
        <f t="shared" si="602"/>
        <v>76.08960234366172</v>
      </c>
      <c r="AN207" s="50">
        <f t="shared" si="603"/>
        <v>-7680.279429999999</v>
      </c>
      <c r="AO207" s="18">
        <f t="shared" si="636"/>
        <v>8299.477</v>
      </c>
      <c r="AP207" s="18">
        <f t="shared" si="636"/>
        <v>9145.04282</v>
      </c>
      <c r="AQ207" s="18">
        <f t="shared" si="604"/>
        <v>110.1881819782138</v>
      </c>
      <c r="AR207" s="18">
        <f t="shared" si="605"/>
        <v>845.5658199999998</v>
      </c>
      <c r="AS207" s="18">
        <f t="shared" si="637"/>
        <v>8394.73</v>
      </c>
      <c r="AT207" s="18">
        <f t="shared" si="637"/>
        <v>9894.989300000001</v>
      </c>
      <c r="AU207" s="18">
        <f t="shared" si="606"/>
        <v>117.8714419641847</v>
      </c>
      <c r="AV207" s="18">
        <f t="shared" si="607"/>
        <v>1500.2593000000015</v>
      </c>
      <c r="AW207" s="18">
        <f t="shared" si="638"/>
        <v>8500</v>
      </c>
      <c r="AX207" s="18">
        <f t="shared" si="638"/>
        <v>5307.11334</v>
      </c>
      <c r="AY207" s="18">
        <f t="shared" si="608"/>
        <v>62.436627529411766</v>
      </c>
      <c r="AZ207" s="18">
        <f t="shared" si="609"/>
        <v>-3192.88666</v>
      </c>
      <c r="BA207" s="18">
        <f t="shared" si="578"/>
        <v>57315.29315</v>
      </c>
      <c r="BB207" s="18">
        <f t="shared" si="579"/>
        <v>48787.95218000001</v>
      </c>
      <c r="BC207" s="18">
        <f t="shared" si="610"/>
        <v>85.12204945426508</v>
      </c>
      <c r="BD207" s="18">
        <f t="shared" si="611"/>
        <v>-8527.34096999999</v>
      </c>
      <c r="BE207" s="18">
        <f t="shared" si="639"/>
        <v>8500</v>
      </c>
      <c r="BF207" s="18">
        <f t="shared" si="639"/>
        <v>8574.49378</v>
      </c>
      <c r="BG207" s="18">
        <f t="shared" si="612"/>
        <v>100.87639741176471</v>
      </c>
      <c r="BH207" s="18">
        <f t="shared" si="613"/>
        <v>74.4937800000007</v>
      </c>
      <c r="BI207" s="18">
        <f t="shared" si="640"/>
        <v>6281.83108</v>
      </c>
      <c r="BJ207" s="18">
        <f t="shared" si="640"/>
        <v>9211.79064</v>
      </c>
      <c r="BK207" s="18">
        <f t="shared" si="614"/>
        <v>146.64180750304413</v>
      </c>
      <c r="BL207" s="18">
        <f t="shared" si="615"/>
        <v>2929.9595599999993</v>
      </c>
      <c r="BM207" s="18">
        <f t="shared" si="641"/>
        <v>9178.3</v>
      </c>
      <c r="BN207" s="18">
        <f t="shared" si="641"/>
        <v>10371.1752</v>
      </c>
      <c r="BO207" s="18">
        <f t="shared" si="616"/>
        <v>112.99669001884882</v>
      </c>
      <c r="BP207" s="18">
        <f t="shared" si="617"/>
        <v>1192.8752000000004</v>
      </c>
      <c r="BQ207" s="131"/>
      <c r="BR207" s="131"/>
    </row>
    <row r="208" spans="1:70" ht="48" customHeight="1" hidden="1">
      <c r="A208" s="153"/>
      <c r="B208" s="154"/>
      <c r="C208" s="158"/>
      <c r="D208" s="65" t="s">
        <v>114</v>
      </c>
      <c r="E208" s="18">
        <f>BA208+BE208+BI208+BM208</f>
        <v>0</v>
      </c>
      <c r="F208" s="18">
        <f>BB208+BF208+BJ208+BN208</f>
        <v>0</v>
      </c>
      <c r="G208" s="18">
        <f>IF(E208=0,0,F208*100/E208)</f>
        <v>0</v>
      </c>
      <c r="H208" s="18">
        <f>F208-E208</f>
        <v>0</v>
      </c>
      <c r="I208" s="18">
        <f t="shared" si="630"/>
        <v>0</v>
      </c>
      <c r="J208" s="18">
        <f t="shared" si="630"/>
        <v>0</v>
      </c>
      <c r="K208" s="18">
        <f>IF(I208=0,0,J208*100/I208)</f>
        <v>0</v>
      </c>
      <c r="L208" s="18">
        <f>J208-I208</f>
        <v>0</v>
      </c>
      <c r="M208" s="18">
        <f t="shared" si="631"/>
        <v>0</v>
      </c>
      <c r="N208" s="18">
        <f t="shared" si="631"/>
        <v>0</v>
      </c>
      <c r="O208" s="18">
        <f>IF(M208=0,0,N208*100/M208)</f>
        <v>0</v>
      </c>
      <c r="P208" s="18">
        <f>N208-M208</f>
        <v>0</v>
      </c>
      <c r="Q208" s="18">
        <f t="shared" si="632"/>
        <v>0</v>
      </c>
      <c r="R208" s="18">
        <f t="shared" si="632"/>
        <v>0</v>
      </c>
      <c r="S208" s="18">
        <f>IF(Q208=0,0,R208*100/Q208)</f>
        <v>0</v>
      </c>
      <c r="T208" s="18">
        <f>R208-Q208</f>
        <v>0</v>
      </c>
      <c r="U208" s="18">
        <f>I208+M208+Q208</f>
        <v>0</v>
      </c>
      <c r="V208" s="18">
        <f>J208+N208+R208</f>
        <v>0</v>
      </c>
      <c r="W208" s="18">
        <f>IF(U208=0,0,V208*100/U208)</f>
        <v>0</v>
      </c>
      <c r="X208" s="18">
        <f>V208-U208</f>
        <v>0</v>
      </c>
      <c r="Y208" s="18">
        <f t="shared" si="633"/>
        <v>0</v>
      </c>
      <c r="Z208" s="18">
        <f t="shared" si="633"/>
        <v>0</v>
      </c>
      <c r="AA208" s="18">
        <f>IF(Y208=0,0,Z208*100/Y208)</f>
        <v>0</v>
      </c>
      <c r="AB208" s="18">
        <f>Z208-Y208</f>
        <v>0</v>
      </c>
      <c r="AC208" s="18">
        <f t="shared" si="634"/>
        <v>0</v>
      </c>
      <c r="AD208" s="18">
        <f t="shared" si="634"/>
        <v>0</v>
      </c>
      <c r="AE208" s="18">
        <f>IF(AC208=0,0,AD208*100/AC208)</f>
        <v>0</v>
      </c>
      <c r="AF208" s="18">
        <f>AD208-AC208</f>
        <v>0</v>
      </c>
      <c r="AG208" s="18">
        <f t="shared" si="635"/>
        <v>0</v>
      </c>
      <c r="AH208" s="18">
        <f t="shared" si="635"/>
        <v>0</v>
      </c>
      <c r="AI208" s="18">
        <f>IF(AG208=0,0,AH208*100/AG208)</f>
        <v>0</v>
      </c>
      <c r="AJ208" s="18">
        <f>AH208-AG208</f>
        <v>0</v>
      </c>
      <c r="AK208" s="18">
        <f>U208+Y208+AC208+AG208</f>
        <v>0</v>
      </c>
      <c r="AL208" s="18">
        <f>V208+Z208+AD208+AH208</f>
        <v>0</v>
      </c>
      <c r="AM208" s="18">
        <f>IF(AK208=0,0,AL208*100/AK208)</f>
        <v>0</v>
      </c>
      <c r="AN208" s="50">
        <f>AL208-AK208</f>
        <v>0</v>
      </c>
      <c r="AO208" s="18">
        <f t="shared" si="636"/>
        <v>0</v>
      </c>
      <c r="AP208" s="18">
        <f t="shared" si="636"/>
        <v>0</v>
      </c>
      <c r="AQ208" s="18">
        <f>IF(AO208=0,0,AP208*100/AO208)</f>
        <v>0</v>
      </c>
      <c r="AR208" s="18">
        <f>AP208-AO208</f>
        <v>0</v>
      </c>
      <c r="AS208" s="18">
        <f t="shared" si="637"/>
        <v>0</v>
      </c>
      <c r="AT208" s="18">
        <f t="shared" si="637"/>
        <v>0</v>
      </c>
      <c r="AU208" s="18">
        <f>IF(AS208=0,0,AT208*100/AS208)</f>
        <v>0</v>
      </c>
      <c r="AV208" s="18">
        <f>AT208-AS208</f>
        <v>0</v>
      </c>
      <c r="AW208" s="18">
        <f t="shared" si="638"/>
        <v>0</v>
      </c>
      <c r="AX208" s="18">
        <f t="shared" si="638"/>
        <v>0</v>
      </c>
      <c r="AY208" s="18">
        <f>IF(AW208=0,0,AX208*100/AW208)</f>
        <v>0</v>
      </c>
      <c r="AZ208" s="18">
        <f>AX208-AW208</f>
        <v>0</v>
      </c>
      <c r="BA208" s="18">
        <f>AK208+AO208+AS208+AW208</f>
        <v>0</v>
      </c>
      <c r="BB208" s="18">
        <f>AL208+AP208+AT208+AX208</f>
        <v>0</v>
      </c>
      <c r="BC208" s="18">
        <f>IF(BA208=0,0,BB208*100/BA208)</f>
        <v>0</v>
      </c>
      <c r="BD208" s="18">
        <f>BB208-BA208</f>
        <v>0</v>
      </c>
      <c r="BE208" s="18">
        <f t="shared" si="639"/>
        <v>0</v>
      </c>
      <c r="BF208" s="18">
        <f t="shared" si="639"/>
        <v>0</v>
      </c>
      <c r="BG208" s="18">
        <f>IF(BE208=0,0,BF208*100/BE208)</f>
        <v>0</v>
      </c>
      <c r="BH208" s="18">
        <f>BF208-BE208</f>
        <v>0</v>
      </c>
      <c r="BI208" s="18">
        <f t="shared" si="640"/>
        <v>0</v>
      </c>
      <c r="BJ208" s="18">
        <f t="shared" si="640"/>
        <v>0</v>
      </c>
      <c r="BK208" s="18">
        <f>IF(BI208=0,0,BJ208*100/BI208)</f>
        <v>0</v>
      </c>
      <c r="BL208" s="18">
        <f>BJ208-BI208</f>
        <v>0</v>
      </c>
      <c r="BM208" s="18">
        <f t="shared" si="641"/>
        <v>0</v>
      </c>
      <c r="BN208" s="18">
        <f t="shared" si="641"/>
        <v>0</v>
      </c>
      <c r="BO208" s="18">
        <f>IF(BM208=0,0,BN208*100/BM208)</f>
        <v>0</v>
      </c>
      <c r="BP208" s="18">
        <f>BN208-BM208</f>
        <v>0</v>
      </c>
      <c r="BQ208" s="131"/>
      <c r="BR208" s="131"/>
    </row>
    <row r="209" spans="1:70" ht="23.25" customHeight="1" hidden="1">
      <c r="A209" s="153"/>
      <c r="B209" s="154"/>
      <c r="C209" s="158"/>
      <c r="D209" s="66" t="s">
        <v>29</v>
      </c>
      <c r="E209" s="18">
        <f t="shared" si="580"/>
        <v>0</v>
      </c>
      <c r="F209" s="18">
        <f t="shared" si="581"/>
        <v>0</v>
      </c>
      <c r="G209" s="18">
        <f t="shared" si="582"/>
        <v>0</v>
      </c>
      <c r="H209" s="18">
        <f t="shared" si="583"/>
        <v>0</v>
      </c>
      <c r="I209" s="18">
        <f t="shared" si="630"/>
        <v>0</v>
      </c>
      <c r="J209" s="18">
        <f t="shared" si="630"/>
        <v>0</v>
      </c>
      <c r="K209" s="17">
        <f t="shared" si="584"/>
        <v>0</v>
      </c>
      <c r="L209" s="17">
        <f t="shared" si="585"/>
        <v>0</v>
      </c>
      <c r="M209" s="18">
        <f t="shared" si="631"/>
        <v>0</v>
      </c>
      <c r="N209" s="18">
        <f t="shared" si="631"/>
        <v>0</v>
      </c>
      <c r="O209" s="17">
        <f t="shared" si="586"/>
        <v>0</v>
      </c>
      <c r="P209" s="17">
        <f t="shared" si="587"/>
        <v>0</v>
      </c>
      <c r="Q209" s="18">
        <f t="shared" si="632"/>
        <v>0</v>
      </c>
      <c r="R209" s="18">
        <f t="shared" si="632"/>
        <v>0</v>
      </c>
      <c r="S209" s="17">
        <f t="shared" si="588"/>
        <v>0</v>
      </c>
      <c r="T209" s="17">
        <f t="shared" si="589"/>
        <v>0</v>
      </c>
      <c r="U209" s="17">
        <f t="shared" si="590"/>
        <v>0</v>
      </c>
      <c r="V209" s="17">
        <f t="shared" si="591"/>
        <v>0</v>
      </c>
      <c r="W209" s="17">
        <f t="shared" si="592"/>
        <v>0</v>
      </c>
      <c r="X209" s="17">
        <f t="shared" si="593"/>
        <v>0</v>
      </c>
      <c r="Y209" s="18">
        <f t="shared" si="633"/>
        <v>0</v>
      </c>
      <c r="Z209" s="18">
        <f t="shared" si="633"/>
        <v>0</v>
      </c>
      <c r="AA209" s="17">
        <f t="shared" si="594"/>
        <v>0</v>
      </c>
      <c r="AB209" s="17">
        <f t="shared" si="595"/>
        <v>0</v>
      </c>
      <c r="AC209" s="18">
        <f t="shared" si="634"/>
        <v>0</v>
      </c>
      <c r="AD209" s="18">
        <f t="shared" si="634"/>
        <v>0</v>
      </c>
      <c r="AE209" s="17">
        <f t="shared" si="596"/>
        <v>0</v>
      </c>
      <c r="AF209" s="17">
        <f t="shared" si="597"/>
        <v>0</v>
      </c>
      <c r="AG209" s="18">
        <f t="shared" si="635"/>
        <v>0</v>
      </c>
      <c r="AH209" s="18">
        <f t="shared" si="635"/>
        <v>0</v>
      </c>
      <c r="AI209" s="17">
        <f t="shared" si="598"/>
        <v>0</v>
      </c>
      <c r="AJ209" s="17">
        <f t="shared" si="599"/>
        <v>0</v>
      </c>
      <c r="AK209" s="17">
        <f t="shared" si="600"/>
        <v>0</v>
      </c>
      <c r="AL209" s="17">
        <f t="shared" si="601"/>
        <v>0</v>
      </c>
      <c r="AM209" s="17">
        <f t="shared" si="602"/>
        <v>0</v>
      </c>
      <c r="AN209" s="17">
        <f t="shared" si="603"/>
        <v>0</v>
      </c>
      <c r="AO209" s="18">
        <f t="shared" si="636"/>
        <v>0</v>
      </c>
      <c r="AP209" s="18">
        <f t="shared" si="636"/>
        <v>0</v>
      </c>
      <c r="AQ209" s="17">
        <f t="shared" si="604"/>
        <v>0</v>
      </c>
      <c r="AR209" s="17">
        <f t="shared" si="605"/>
        <v>0</v>
      </c>
      <c r="AS209" s="18">
        <f t="shared" si="637"/>
        <v>0</v>
      </c>
      <c r="AT209" s="18">
        <f t="shared" si="637"/>
        <v>0</v>
      </c>
      <c r="AU209" s="17">
        <f t="shared" si="606"/>
        <v>0</v>
      </c>
      <c r="AV209" s="17">
        <f t="shared" si="607"/>
        <v>0</v>
      </c>
      <c r="AW209" s="18">
        <f t="shared" si="638"/>
        <v>0</v>
      </c>
      <c r="AX209" s="18">
        <f t="shared" si="638"/>
        <v>0</v>
      </c>
      <c r="AY209" s="17">
        <f t="shared" si="608"/>
        <v>0</v>
      </c>
      <c r="AZ209" s="17">
        <f t="shared" si="609"/>
        <v>0</v>
      </c>
      <c r="BA209" s="17">
        <f t="shared" si="578"/>
        <v>0</v>
      </c>
      <c r="BB209" s="17">
        <f t="shared" si="579"/>
        <v>0</v>
      </c>
      <c r="BC209" s="17">
        <f t="shared" si="610"/>
        <v>0</v>
      </c>
      <c r="BD209" s="17">
        <f t="shared" si="611"/>
        <v>0</v>
      </c>
      <c r="BE209" s="18">
        <f t="shared" si="639"/>
        <v>0</v>
      </c>
      <c r="BF209" s="18">
        <f t="shared" si="639"/>
        <v>0</v>
      </c>
      <c r="BG209" s="17">
        <f t="shared" si="612"/>
        <v>0</v>
      </c>
      <c r="BH209" s="17">
        <f t="shared" si="613"/>
        <v>0</v>
      </c>
      <c r="BI209" s="18">
        <f t="shared" si="640"/>
        <v>0</v>
      </c>
      <c r="BJ209" s="18">
        <f t="shared" si="640"/>
        <v>0</v>
      </c>
      <c r="BK209" s="17">
        <f t="shared" si="614"/>
        <v>0</v>
      </c>
      <c r="BL209" s="17">
        <f t="shared" si="615"/>
        <v>0</v>
      </c>
      <c r="BM209" s="18">
        <f t="shared" si="641"/>
        <v>0</v>
      </c>
      <c r="BN209" s="18">
        <f t="shared" si="641"/>
        <v>0</v>
      </c>
      <c r="BO209" s="17">
        <f t="shared" si="616"/>
        <v>0</v>
      </c>
      <c r="BP209" s="17">
        <f t="shared" si="617"/>
        <v>0</v>
      </c>
      <c r="BQ209" s="131"/>
      <c r="BR209" s="131"/>
    </row>
    <row r="210" spans="1:70" ht="23.25" customHeight="1" hidden="1">
      <c r="A210" s="155"/>
      <c r="B210" s="156"/>
      <c r="C210" s="159"/>
      <c r="D210" s="67" t="s">
        <v>24</v>
      </c>
      <c r="E210" s="17">
        <f t="shared" si="580"/>
        <v>0</v>
      </c>
      <c r="F210" s="17">
        <f t="shared" si="581"/>
        <v>0</v>
      </c>
      <c r="G210" s="18">
        <f t="shared" si="582"/>
        <v>0</v>
      </c>
      <c r="H210" s="17">
        <f t="shared" si="583"/>
        <v>0</v>
      </c>
      <c r="I210" s="18">
        <f t="shared" si="630"/>
        <v>0</v>
      </c>
      <c r="J210" s="18">
        <f t="shared" si="630"/>
        <v>0</v>
      </c>
      <c r="K210" s="17">
        <f t="shared" si="584"/>
        <v>0</v>
      </c>
      <c r="L210" s="17">
        <f t="shared" si="585"/>
        <v>0</v>
      </c>
      <c r="M210" s="18">
        <f t="shared" si="631"/>
        <v>0</v>
      </c>
      <c r="N210" s="18">
        <f t="shared" si="631"/>
        <v>0</v>
      </c>
      <c r="O210" s="17">
        <f t="shared" si="586"/>
        <v>0</v>
      </c>
      <c r="P210" s="17">
        <f t="shared" si="587"/>
        <v>0</v>
      </c>
      <c r="Q210" s="18">
        <f t="shared" si="632"/>
        <v>0</v>
      </c>
      <c r="R210" s="18">
        <f t="shared" si="632"/>
        <v>0</v>
      </c>
      <c r="S210" s="17">
        <f t="shared" si="588"/>
        <v>0</v>
      </c>
      <c r="T210" s="17">
        <f t="shared" si="589"/>
        <v>0</v>
      </c>
      <c r="U210" s="17">
        <f t="shared" si="590"/>
        <v>0</v>
      </c>
      <c r="V210" s="17">
        <f t="shared" si="591"/>
        <v>0</v>
      </c>
      <c r="W210" s="17">
        <f t="shared" si="592"/>
        <v>0</v>
      </c>
      <c r="X210" s="17">
        <f t="shared" si="593"/>
        <v>0</v>
      </c>
      <c r="Y210" s="18">
        <f t="shared" si="633"/>
        <v>0</v>
      </c>
      <c r="Z210" s="18">
        <f t="shared" si="633"/>
        <v>0</v>
      </c>
      <c r="AA210" s="17">
        <f t="shared" si="594"/>
        <v>0</v>
      </c>
      <c r="AB210" s="17">
        <f t="shared" si="595"/>
        <v>0</v>
      </c>
      <c r="AC210" s="18">
        <f t="shared" si="634"/>
        <v>0</v>
      </c>
      <c r="AD210" s="18">
        <f t="shared" si="634"/>
        <v>0</v>
      </c>
      <c r="AE210" s="17">
        <f t="shared" si="596"/>
        <v>0</v>
      </c>
      <c r="AF210" s="17">
        <f t="shared" si="597"/>
        <v>0</v>
      </c>
      <c r="AG210" s="18">
        <f t="shared" si="635"/>
        <v>0</v>
      </c>
      <c r="AH210" s="18">
        <f t="shared" si="635"/>
        <v>0</v>
      </c>
      <c r="AI210" s="17">
        <f t="shared" si="598"/>
        <v>0</v>
      </c>
      <c r="AJ210" s="17">
        <f t="shared" si="599"/>
        <v>0</v>
      </c>
      <c r="AK210" s="17">
        <f t="shared" si="600"/>
        <v>0</v>
      </c>
      <c r="AL210" s="17">
        <f t="shared" si="601"/>
        <v>0</v>
      </c>
      <c r="AM210" s="17">
        <f t="shared" si="602"/>
        <v>0</v>
      </c>
      <c r="AN210" s="17">
        <f t="shared" si="603"/>
        <v>0</v>
      </c>
      <c r="AO210" s="18">
        <f t="shared" si="636"/>
        <v>0</v>
      </c>
      <c r="AP210" s="18">
        <f t="shared" si="636"/>
        <v>0</v>
      </c>
      <c r="AQ210" s="17">
        <f t="shared" si="604"/>
        <v>0</v>
      </c>
      <c r="AR210" s="17">
        <f t="shared" si="605"/>
        <v>0</v>
      </c>
      <c r="AS210" s="18">
        <f t="shared" si="637"/>
        <v>0</v>
      </c>
      <c r="AT210" s="18">
        <f t="shared" si="637"/>
        <v>0</v>
      </c>
      <c r="AU210" s="17">
        <f t="shared" si="606"/>
        <v>0</v>
      </c>
      <c r="AV210" s="17">
        <f t="shared" si="607"/>
        <v>0</v>
      </c>
      <c r="AW210" s="18">
        <f t="shared" si="638"/>
        <v>0</v>
      </c>
      <c r="AX210" s="18">
        <f t="shared" si="638"/>
        <v>0</v>
      </c>
      <c r="AY210" s="17">
        <f t="shared" si="608"/>
        <v>0</v>
      </c>
      <c r="AZ210" s="17">
        <f t="shared" si="609"/>
        <v>0</v>
      </c>
      <c r="BA210" s="17">
        <f t="shared" si="578"/>
        <v>0</v>
      </c>
      <c r="BB210" s="17">
        <f t="shared" si="579"/>
        <v>0</v>
      </c>
      <c r="BC210" s="17">
        <f t="shared" si="610"/>
        <v>0</v>
      </c>
      <c r="BD210" s="17">
        <f t="shared" si="611"/>
        <v>0</v>
      </c>
      <c r="BE210" s="18">
        <f t="shared" si="639"/>
        <v>0</v>
      </c>
      <c r="BF210" s="18">
        <f t="shared" si="639"/>
        <v>0</v>
      </c>
      <c r="BG210" s="17">
        <f t="shared" si="612"/>
        <v>0</v>
      </c>
      <c r="BH210" s="17">
        <f t="shared" si="613"/>
        <v>0</v>
      </c>
      <c r="BI210" s="18">
        <f t="shared" si="640"/>
        <v>0</v>
      </c>
      <c r="BJ210" s="18">
        <f t="shared" si="640"/>
        <v>0</v>
      </c>
      <c r="BK210" s="17">
        <f t="shared" si="614"/>
        <v>0</v>
      </c>
      <c r="BL210" s="17">
        <f t="shared" si="615"/>
        <v>0</v>
      </c>
      <c r="BM210" s="18">
        <f t="shared" si="641"/>
        <v>0</v>
      </c>
      <c r="BN210" s="18">
        <f t="shared" si="641"/>
        <v>0</v>
      </c>
      <c r="BO210" s="17">
        <f t="shared" si="616"/>
        <v>0</v>
      </c>
      <c r="BP210" s="17">
        <f t="shared" si="617"/>
        <v>0</v>
      </c>
      <c r="BQ210" s="132"/>
      <c r="BR210" s="132"/>
    </row>
    <row r="211" spans="1:70" s="53" customFormat="1" ht="22.5" customHeight="1">
      <c r="A211" s="178" t="s">
        <v>106</v>
      </c>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row>
    <row r="212" spans="1:70" s="53" customFormat="1" ht="22.5" customHeight="1">
      <c r="A212" s="178" t="s">
        <v>173</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row>
    <row r="213" spans="1:70" s="53" customFormat="1" ht="22.5" customHeight="1">
      <c r="A213" s="178" t="s">
        <v>70</v>
      </c>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row>
    <row r="214" spans="1:70" s="53" customFormat="1" ht="22.5" customHeight="1">
      <c r="A214" s="178" t="s">
        <v>174</v>
      </c>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row>
    <row r="215" spans="1:70" s="53" customFormat="1" ht="23.25" customHeight="1">
      <c r="A215" s="180" t="s">
        <v>21</v>
      </c>
      <c r="B215" s="164" t="s">
        <v>176</v>
      </c>
      <c r="C215" s="157" t="s">
        <v>58</v>
      </c>
      <c r="D215" s="65" t="s">
        <v>22</v>
      </c>
      <c r="E215" s="46">
        <f>BA215+BE215+BI215+BM215</f>
        <v>1404.36</v>
      </c>
      <c r="F215" s="41">
        <f>BB215+BF215+BJ215+BN215</f>
        <v>1404.36</v>
      </c>
      <c r="G215" s="41">
        <f>IF(E215=0,0,F215*100/E215)</f>
        <v>100.00000000000001</v>
      </c>
      <c r="H215" s="41">
        <f>F215-E215</f>
        <v>0</v>
      </c>
      <c r="I215" s="41">
        <f>SUM(I216:I221)</f>
        <v>0</v>
      </c>
      <c r="J215" s="41">
        <f>SUM(J216:J221)</f>
        <v>0</v>
      </c>
      <c r="K215" s="41">
        <f>IF(I215=0,0,J215*100/I215)</f>
        <v>0</v>
      </c>
      <c r="L215" s="41">
        <f>J215-I215</f>
        <v>0</v>
      </c>
      <c r="M215" s="41">
        <f>SUM(M216:M221)</f>
        <v>0</v>
      </c>
      <c r="N215" s="41">
        <f>SUM(N216:N221)</f>
        <v>0</v>
      </c>
      <c r="O215" s="41">
        <f>IF(M215=0,0,N215*100/M215)</f>
        <v>0</v>
      </c>
      <c r="P215" s="41">
        <f>N215-M215</f>
        <v>0</v>
      </c>
      <c r="Q215" s="40">
        <f>SUM(Q216:Q221)</f>
        <v>0</v>
      </c>
      <c r="R215" s="40">
        <f>SUM(R216:R221)</f>
        <v>0</v>
      </c>
      <c r="S215" s="40">
        <f>IF(Q215=0,0,R215*100/Q215)</f>
        <v>0</v>
      </c>
      <c r="T215" s="40">
        <f>R215-Q215</f>
        <v>0</v>
      </c>
      <c r="U215" s="40">
        <f>I215+M215+Q215</f>
        <v>0</v>
      </c>
      <c r="V215" s="40">
        <f>J215+N215+R215</f>
        <v>0</v>
      </c>
      <c r="W215" s="40">
        <f>IF(U215=0,0,V215*100/U215)</f>
        <v>0</v>
      </c>
      <c r="X215" s="40">
        <f>V215-U215</f>
        <v>0</v>
      </c>
      <c r="Y215" s="40">
        <f>SUM(Y216:Y221)</f>
        <v>0</v>
      </c>
      <c r="Z215" s="40">
        <f>SUM(Z216:Z221)</f>
        <v>0</v>
      </c>
      <c r="AA215" s="40">
        <f>IF(Y215=0,0,Z215*100/Y215)</f>
        <v>0</v>
      </c>
      <c r="AB215" s="40">
        <f>Z215-Y215</f>
        <v>0</v>
      </c>
      <c r="AC215" s="40">
        <f>SUM(AC216:AC221)</f>
        <v>1494</v>
      </c>
      <c r="AD215" s="40">
        <f>SUM(AD216:AD221)</f>
        <v>1404.36</v>
      </c>
      <c r="AE215" s="40">
        <f>IF(AC215=0,0,AD215*100/AC215)</f>
        <v>94</v>
      </c>
      <c r="AF215" s="40">
        <f>AD215-AC215</f>
        <v>-89.6400000000001</v>
      </c>
      <c r="AG215" s="40">
        <f>SUM(AG216:AG221)</f>
        <v>0</v>
      </c>
      <c r="AH215" s="40">
        <f>SUM(AH216:AH221)</f>
        <v>0</v>
      </c>
      <c r="AI215" s="40">
        <f>IF(AG215=0,0,AH215*100/AG215)</f>
        <v>0</v>
      </c>
      <c r="AJ215" s="40">
        <f>AH215-AG215</f>
        <v>0</v>
      </c>
      <c r="AK215" s="40">
        <f>U215+Y215+AC215+AG215</f>
        <v>1494</v>
      </c>
      <c r="AL215" s="40">
        <f>V215+Z215+AD215+AH215</f>
        <v>1404.36</v>
      </c>
      <c r="AM215" s="40">
        <f>IF(AK215=0,0,AL215*100/AK215)</f>
        <v>94</v>
      </c>
      <c r="AN215" s="40">
        <f>AL215-AK215</f>
        <v>-89.6400000000001</v>
      </c>
      <c r="AO215" s="40">
        <f>SUM(AO216:AO221)</f>
        <v>-89.64</v>
      </c>
      <c r="AP215" s="40">
        <f>SUM(AP216:AP221)</f>
        <v>0</v>
      </c>
      <c r="AQ215" s="40">
        <f>IF(AO215=0,0,AP215*100/AO215)</f>
        <v>0</v>
      </c>
      <c r="AR215" s="40">
        <f>AP215-AO215</f>
        <v>89.64</v>
      </c>
      <c r="AS215" s="40">
        <f>SUM(AS216:AS221)</f>
        <v>0</v>
      </c>
      <c r="AT215" s="40">
        <f>SUM(AT216:AT221)</f>
        <v>0</v>
      </c>
      <c r="AU215" s="40">
        <f>IF(AS215=0,0,AT215*100/AS215)</f>
        <v>0</v>
      </c>
      <c r="AV215" s="40">
        <f>AT215-AS215</f>
        <v>0</v>
      </c>
      <c r="AW215" s="40">
        <f>SUM(AW216:AW221)</f>
        <v>0</v>
      </c>
      <c r="AX215" s="40">
        <f>SUM(AX216:AX221)</f>
        <v>0</v>
      </c>
      <c r="AY215" s="40">
        <f>IF(AW215=0,0,AX215*100/AW215)</f>
        <v>0</v>
      </c>
      <c r="AZ215" s="40">
        <f>AX215-AW215</f>
        <v>0</v>
      </c>
      <c r="BA215" s="40">
        <f aca="true" t="shared" si="642" ref="BA215:BA263">AK215+AO215+AS215+AW215</f>
        <v>1404.36</v>
      </c>
      <c r="BB215" s="40">
        <f aca="true" t="shared" si="643" ref="BB215:BB263">AL215+AP215+AT215+AX215</f>
        <v>1404.36</v>
      </c>
      <c r="BC215" s="40">
        <f>IF(BA215=0,0,BB215*100/BA215)</f>
        <v>100.00000000000001</v>
      </c>
      <c r="BD215" s="40">
        <f>BB215-BA215</f>
        <v>0</v>
      </c>
      <c r="BE215" s="40">
        <f>SUM(BE216:BE221)</f>
        <v>0</v>
      </c>
      <c r="BF215" s="40">
        <f>SUM(BF216:BF221)</f>
        <v>0</v>
      </c>
      <c r="BG215" s="40">
        <f>IF(BE215=0,0,BF215*100/BE215)</f>
        <v>0</v>
      </c>
      <c r="BH215" s="40">
        <f>BF215-BE215</f>
        <v>0</v>
      </c>
      <c r="BI215" s="40">
        <f>SUM(BI216:BI221)</f>
        <v>0</v>
      </c>
      <c r="BJ215" s="40">
        <f>SUM(BJ216:BJ221)</f>
        <v>0</v>
      </c>
      <c r="BK215" s="40">
        <f>IF(BI215=0,0,BJ215*100/BI215)</f>
        <v>0</v>
      </c>
      <c r="BL215" s="40">
        <f>BJ215-BI215</f>
        <v>0</v>
      </c>
      <c r="BM215" s="40">
        <f>SUM(BM216:BM221)</f>
        <v>0</v>
      </c>
      <c r="BN215" s="40">
        <f>SUM(BN216:BN221)</f>
        <v>0</v>
      </c>
      <c r="BO215" s="40">
        <f>IF(BM215=0,0,BN215*100/BM215)</f>
        <v>0</v>
      </c>
      <c r="BP215" s="40">
        <f>BN215-BM215</f>
        <v>0</v>
      </c>
      <c r="BQ215" s="160" t="s">
        <v>149</v>
      </c>
      <c r="BR215" s="162"/>
    </row>
    <row r="216" spans="1:70" ht="23.25" customHeight="1" hidden="1">
      <c r="A216" s="181"/>
      <c r="B216" s="165"/>
      <c r="C216" s="158"/>
      <c r="D216" s="65" t="s">
        <v>23</v>
      </c>
      <c r="E216" s="49">
        <f aca="true" t="shared" si="644" ref="E216:E235">BA216+BE216+BI216+BM216</f>
        <v>0</v>
      </c>
      <c r="F216" s="19">
        <f aca="true" t="shared" si="645" ref="F216:F235">BB216+BF216+BJ216+BN216</f>
        <v>0</v>
      </c>
      <c r="G216" s="17">
        <f aca="true" t="shared" si="646" ref="G216:G235">IF(E216=0,0,F216*100/E216)</f>
        <v>0</v>
      </c>
      <c r="H216" s="17">
        <f aca="true" t="shared" si="647" ref="H216:H235">F216-E216</f>
        <v>0</v>
      </c>
      <c r="I216" s="17"/>
      <c r="J216" s="17"/>
      <c r="K216" s="17">
        <f aca="true" t="shared" si="648" ref="K216:K263">IF(I216=0,0,J216*100/I216)</f>
        <v>0</v>
      </c>
      <c r="L216" s="17">
        <f aca="true" t="shared" si="649" ref="L216:L263">J216-I216</f>
        <v>0</v>
      </c>
      <c r="M216" s="17"/>
      <c r="N216" s="17"/>
      <c r="O216" s="17">
        <f aca="true" t="shared" si="650" ref="O216:O263">IF(M216=0,0,N216*100/M216)</f>
        <v>0</v>
      </c>
      <c r="P216" s="17">
        <f aca="true" t="shared" si="651" ref="P216:P263">N216-M216</f>
        <v>0</v>
      </c>
      <c r="Q216" s="17"/>
      <c r="R216" s="17"/>
      <c r="S216" s="17">
        <f aca="true" t="shared" si="652" ref="S216:S263">IF(Q216=0,0,R216*100/Q216)</f>
        <v>0</v>
      </c>
      <c r="T216" s="17">
        <f aca="true" t="shared" si="653" ref="T216:T263">R216-Q216</f>
        <v>0</v>
      </c>
      <c r="U216" s="17">
        <f aca="true" t="shared" si="654" ref="U216:U263">I216+M216+Q216</f>
        <v>0</v>
      </c>
      <c r="V216" s="17">
        <f aca="true" t="shared" si="655" ref="V216:V263">J216+N216+R216</f>
        <v>0</v>
      </c>
      <c r="W216" s="17">
        <f aca="true" t="shared" si="656" ref="W216:W263">IF(U216=0,0,V216*100/U216)</f>
        <v>0</v>
      </c>
      <c r="X216" s="17">
        <f aca="true" t="shared" si="657" ref="X216:X263">V216-U216</f>
        <v>0</v>
      </c>
      <c r="Y216" s="17"/>
      <c r="Z216" s="17"/>
      <c r="AA216" s="17">
        <f aca="true" t="shared" si="658" ref="AA216:AA263">IF(Y216=0,0,Z216*100/Y216)</f>
        <v>0</v>
      </c>
      <c r="AB216" s="17">
        <f aca="true" t="shared" si="659" ref="AB216:AB263">Z216-Y216</f>
        <v>0</v>
      </c>
      <c r="AC216" s="17"/>
      <c r="AD216" s="17"/>
      <c r="AE216" s="17">
        <f aca="true" t="shared" si="660" ref="AE216:AE263">IF(AC216=0,0,AD216*100/AC216)</f>
        <v>0</v>
      </c>
      <c r="AF216" s="17">
        <f aca="true" t="shared" si="661" ref="AF216:AF263">AD216-AC216</f>
        <v>0</v>
      </c>
      <c r="AG216" s="17"/>
      <c r="AH216" s="17"/>
      <c r="AI216" s="17">
        <f aca="true" t="shared" si="662" ref="AI216:AI263">IF(AG216=0,0,AH216*100/AG216)</f>
        <v>0</v>
      </c>
      <c r="AJ216" s="17">
        <f aca="true" t="shared" si="663" ref="AJ216:AJ263">AH216-AG216</f>
        <v>0</v>
      </c>
      <c r="AK216" s="17">
        <f aca="true" t="shared" si="664" ref="AK216:AK263">U216+Y216+AC216+AG216</f>
        <v>0</v>
      </c>
      <c r="AL216" s="17">
        <f aca="true" t="shared" si="665" ref="AL216:AL263">V216+Z216+AD216+AH216</f>
        <v>0</v>
      </c>
      <c r="AM216" s="17">
        <f aca="true" t="shared" si="666" ref="AM216:AM263">IF(AK216=0,0,AL216*100/AK216)</f>
        <v>0</v>
      </c>
      <c r="AN216" s="17">
        <f aca="true" t="shared" si="667" ref="AN216:AN263">AL216-AK216</f>
        <v>0</v>
      </c>
      <c r="AO216" s="17"/>
      <c r="AP216" s="17"/>
      <c r="AQ216" s="17">
        <f aca="true" t="shared" si="668" ref="AQ216:AQ263">IF(AO216=0,0,AP216*100/AO216)</f>
        <v>0</v>
      </c>
      <c r="AR216" s="17">
        <f aca="true" t="shared" si="669" ref="AR216:AR263">AP216-AO216</f>
        <v>0</v>
      </c>
      <c r="AS216" s="17"/>
      <c r="AT216" s="17"/>
      <c r="AU216" s="17">
        <f aca="true" t="shared" si="670" ref="AU216:AU263">IF(AS216=0,0,AT216*100/AS216)</f>
        <v>0</v>
      </c>
      <c r="AV216" s="17">
        <f aca="true" t="shared" si="671" ref="AV216:AV263">AT216-AS216</f>
        <v>0</v>
      </c>
      <c r="AW216" s="17"/>
      <c r="AX216" s="17"/>
      <c r="AY216" s="17">
        <f aca="true" t="shared" si="672" ref="AY216:AY263">IF(AW216=0,0,AX216*100/AW216)</f>
        <v>0</v>
      </c>
      <c r="AZ216" s="17">
        <f aca="true" t="shared" si="673" ref="AZ216:AZ263">AX216-AW216</f>
        <v>0</v>
      </c>
      <c r="BA216" s="17">
        <f t="shared" si="642"/>
        <v>0</v>
      </c>
      <c r="BB216" s="17">
        <f t="shared" si="643"/>
        <v>0</v>
      </c>
      <c r="BC216" s="17">
        <f aca="true" t="shared" si="674" ref="BC216:BC263">IF(BA216=0,0,BB216*100/BA216)</f>
        <v>0</v>
      </c>
      <c r="BD216" s="17">
        <f aca="true" t="shared" si="675" ref="BD216:BD263">BB216-BA216</f>
        <v>0</v>
      </c>
      <c r="BE216" s="17"/>
      <c r="BF216" s="17"/>
      <c r="BG216" s="17">
        <f aca="true" t="shared" si="676" ref="BG216:BG263">IF(BE216=0,0,BF216*100/BE216)</f>
        <v>0</v>
      </c>
      <c r="BH216" s="17">
        <f aca="true" t="shared" si="677" ref="BH216:BH263">BF216-BE216</f>
        <v>0</v>
      </c>
      <c r="BI216" s="17"/>
      <c r="BJ216" s="17"/>
      <c r="BK216" s="17">
        <f aca="true" t="shared" si="678" ref="BK216:BK263">IF(BI216=0,0,BJ216*100/BI216)</f>
        <v>0</v>
      </c>
      <c r="BL216" s="17">
        <f aca="true" t="shared" si="679" ref="BL216:BL263">BJ216-BI216</f>
        <v>0</v>
      </c>
      <c r="BM216" s="17"/>
      <c r="BN216" s="17"/>
      <c r="BO216" s="17">
        <f aca="true" t="shared" si="680" ref="BO216:BO263">IF(BM216=0,0,BN216*100/BM216)</f>
        <v>0</v>
      </c>
      <c r="BP216" s="17">
        <f aca="true" t="shared" si="681" ref="BP216:BP263">BN216-BM216</f>
        <v>0</v>
      </c>
      <c r="BQ216" s="160"/>
      <c r="BR216" s="162"/>
    </row>
    <row r="217" spans="1:70" ht="23.25" customHeight="1">
      <c r="A217" s="181"/>
      <c r="B217" s="165"/>
      <c r="C217" s="158"/>
      <c r="D217" s="63" t="s">
        <v>52</v>
      </c>
      <c r="E217" s="49">
        <f t="shared" si="644"/>
        <v>0</v>
      </c>
      <c r="F217" s="19">
        <f t="shared" si="645"/>
        <v>0</v>
      </c>
      <c r="G217" s="17">
        <f t="shared" si="646"/>
        <v>0</v>
      </c>
      <c r="H217" s="17">
        <f t="shared" si="647"/>
        <v>0</v>
      </c>
      <c r="I217" s="17"/>
      <c r="J217" s="17"/>
      <c r="K217" s="17">
        <f t="shared" si="648"/>
        <v>0</v>
      </c>
      <c r="L217" s="17">
        <f t="shared" si="649"/>
        <v>0</v>
      </c>
      <c r="M217" s="17"/>
      <c r="N217" s="17"/>
      <c r="O217" s="17">
        <f t="shared" si="650"/>
        <v>0</v>
      </c>
      <c r="P217" s="17">
        <f t="shared" si="651"/>
        <v>0</v>
      </c>
      <c r="Q217" s="17"/>
      <c r="R217" s="17"/>
      <c r="S217" s="17">
        <f t="shared" si="652"/>
        <v>0</v>
      </c>
      <c r="T217" s="17">
        <f t="shared" si="653"/>
        <v>0</v>
      </c>
      <c r="U217" s="17">
        <f t="shared" si="654"/>
        <v>0</v>
      </c>
      <c r="V217" s="17">
        <f t="shared" si="655"/>
        <v>0</v>
      </c>
      <c r="W217" s="17">
        <f t="shared" si="656"/>
        <v>0</v>
      </c>
      <c r="X217" s="17">
        <f t="shared" si="657"/>
        <v>0</v>
      </c>
      <c r="Y217" s="17"/>
      <c r="Z217" s="17"/>
      <c r="AA217" s="17">
        <f t="shared" si="658"/>
        <v>0</v>
      </c>
      <c r="AB217" s="17">
        <f t="shared" si="659"/>
        <v>0</v>
      </c>
      <c r="AC217" s="17"/>
      <c r="AD217" s="17"/>
      <c r="AE217" s="17">
        <f t="shared" si="660"/>
        <v>0</v>
      </c>
      <c r="AF217" s="17">
        <f t="shared" si="661"/>
        <v>0</v>
      </c>
      <c r="AG217" s="17"/>
      <c r="AH217" s="17"/>
      <c r="AI217" s="17">
        <f t="shared" si="662"/>
        <v>0</v>
      </c>
      <c r="AJ217" s="17">
        <f t="shared" si="663"/>
        <v>0</v>
      </c>
      <c r="AK217" s="17">
        <f t="shared" si="664"/>
        <v>0</v>
      </c>
      <c r="AL217" s="17">
        <f t="shared" si="665"/>
        <v>0</v>
      </c>
      <c r="AM217" s="17">
        <f t="shared" si="666"/>
        <v>0</v>
      </c>
      <c r="AN217" s="17">
        <f t="shared" si="667"/>
        <v>0</v>
      </c>
      <c r="AO217" s="17"/>
      <c r="AP217" s="17"/>
      <c r="AQ217" s="17">
        <f t="shared" si="668"/>
        <v>0</v>
      </c>
      <c r="AR217" s="17">
        <f t="shared" si="669"/>
        <v>0</v>
      </c>
      <c r="AS217" s="17"/>
      <c r="AT217" s="17"/>
      <c r="AU217" s="17">
        <f t="shared" si="670"/>
        <v>0</v>
      </c>
      <c r="AV217" s="17">
        <f t="shared" si="671"/>
        <v>0</v>
      </c>
      <c r="AW217" s="17"/>
      <c r="AX217" s="17"/>
      <c r="AY217" s="17">
        <f t="shared" si="672"/>
        <v>0</v>
      </c>
      <c r="AZ217" s="17">
        <f t="shared" si="673"/>
        <v>0</v>
      </c>
      <c r="BA217" s="17">
        <f t="shared" si="642"/>
        <v>0</v>
      </c>
      <c r="BB217" s="17">
        <f t="shared" si="643"/>
        <v>0</v>
      </c>
      <c r="BC217" s="17">
        <f t="shared" si="674"/>
        <v>0</v>
      </c>
      <c r="BD217" s="17">
        <f t="shared" si="675"/>
        <v>0</v>
      </c>
      <c r="BE217" s="17"/>
      <c r="BF217" s="17"/>
      <c r="BG217" s="17">
        <f t="shared" si="676"/>
        <v>0</v>
      </c>
      <c r="BH217" s="17">
        <f t="shared" si="677"/>
        <v>0</v>
      </c>
      <c r="BI217" s="17"/>
      <c r="BJ217" s="17"/>
      <c r="BK217" s="17">
        <f t="shared" si="678"/>
        <v>0</v>
      </c>
      <c r="BL217" s="17">
        <f t="shared" si="679"/>
        <v>0</v>
      </c>
      <c r="BM217" s="17"/>
      <c r="BN217" s="17"/>
      <c r="BO217" s="17">
        <f t="shared" si="680"/>
        <v>0</v>
      </c>
      <c r="BP217" s="17">
        <f t="shared" si="681"/>
        <v>0</v>
      </c>
      <c r="BQ217" s="160"/>
      <c r="BR217" s="162"/>
    </row>
    <row r="218" spans="1:70" ht="23.25" customHeight="1">
      <c r="A218" s="181"/>
      <c r="B218" s="165"/>
      <c r="C218" s="158"/>
      <c r="D218" s="63" t="s">
        <v>28</v>
      </c>
      <c r="E218" s="18">
        <f t="shared" si="644"/>
        <v>1404.36</v>
      </c>
      <c r="F218" s="18">
        <f t="shared" si="645"/>
        <v>1404.36</v>
      </c>
      <c r="G218" s="18">
        <f t="shared" si="646"/>
        <v>100.00000000000001</v>
      </c>
      <c r="H218" s="18">
        <f t="shared" si="647"/>
        <v>0</v>
      </c>
      <c r="I218" s="18"/>
      <c r="J218" s="18"/>
      <c r="K218" s="18">
        <f t="shared" si="648"/>
        <v>0</v>
      </c>
      <c r="L218" s="18">
        <f t="shared" si="649"/>
        <v>0</v>
      </c>
      <c r="M218" s="18"/>
      <c r="N218" s="18"/>
      <c r="O218" s="18">
        <f t="shared" si="650"/>
        <v>0</v>
      </c>
      <c r="P218" s="18">
        <f t="shared" si="651"/>
        <v>0</v>
      </c>
      <c r="Q218" s="18"/>
      <c r="R218" s="18"/>
      <c r="S218" s="18">
        <f t="shared" si="652"/>
        <v>0</v>
      </c>
      <c r="T218" s="18">
        <f t="shared" si="653"/>
        <v>0</v>
      </c>
      <c r="U218" s="18">
        <f t="shared" si="654"/>
        <v>0</v>
      </c>
      <c r="V218" s="18">
        <f t="shared" si="655"/>
        <v>0</v>
      </c>
      <c r="W218" s="18">
        <f t="shared" si="656"/>
        <v>0</v>
      </c>
      <c r="X218" s="18">
        <f t="shared" si="657"/>
        <v>0</v>
      </c>
      <c r="Y218" s="18"/>
      <c r="Z218" s="18"/>
      <c r="AA218" s="18">
        <f t="shared" si="658"/>
        <v>0</v>
      </c>
      <c r="AB218" s="18">
        <f t="shared" si="659"/>
        <v>0</v>
      </c>
      <c r="AC218" s="18">
        <v>1494</v>
      </c>
      <c r="AD218" s="18">
        <v>1404.36</v>
      </c>
      <c r="AE218" s="18">
        <f t="shared" si="660"/>
        <v>94</v>
      </c>
      <c r="AF218" s="18">
        <f t="shared" si="661"/>
        <v>-89.6400000000001</v>
      </c>
      <c r="AG218" s="18"/>
      <c r="AH218" s="18"/>
      <c r="AI218" s="18">
        <f t="shared" si="662"/>
        <v>0</v>
      </c>
      <c r="AJ218" s="18">
        <f t="shared" si="663"/>
        <v>0</v>
      </c>
      <c r="AK218" s="18">
        <f t="shared" si="664"/>
        <v>1494</v>
      </c>
      <c r="AL218" s="18">
        <f t="shared" si="665"/>
        <v>1404.36</v>
      </c>
      <c r="AM218" s="18">
        <f t="shared" si="666"/>
        <v>94</v>
      </c>
      <c r="AN218" s="18">
        <f t="shared" si="667"/>
        <v>-89.6400000000001</v>
      </c>
      <c r="AO218" s="18">
        <v>-89.64</v>
      </c>
      <c r="AP218" s="18"/>
      <c r="AQ218" s="18">
        <f t="shared" si="668"/>
        <v>0</v>
      </c>
      <c r="AR218" s="18">
        <f t="shared" si="669"/>
        <v>89.64</v>
      </c>
      <c r="AS218" s="18">
        <v>0</v>
      </c>
      <c r="AT218" s="18"/>
      <c r="AU218" s="18">
        <f t="shared" si="670"/>
        <v>0</v>
      </c>
      <c r="AV218" s="18">
        <f t="shared" si="671"/>
        <v>0</v>
      </c>
      <c r="AW218" s="18"/>
      <c r="AX218" s="18"/>
      <c r="AY218" s="18">
        <f t="shared" si="672"/>
        <v>0</v>
      </c>
      <c r="AZ218" s="18">
        <f t="shared" si="673"/>
        <v>0</v>
      </c>
      <c r="BA218" s="18">
        <f t="shared" si="642"/>
        <v>1404.36</v>
      </c>
      <c r="BB218" s="18">
        <f t="shared" si="643"/>
        <v>1404.36</v>
      </c>
      <c r="BC218" s="18">
        <f t="shared" si="674"/>
        <v>100.00000000000001</v>
      </c>
      <c r="BD218" s="18">
        <f t="shared" si="675"/>
        <v>0</v>
      </c>
      <c r="BE218" s="18"/>
      <c r="BF218" s="18"/>
      <c r="BG218" s="18">
        <f t="shared" si="676"/>
        <v>0</v>
      </c>
      <c r="BH218" s="18">
        <f t="shared" si="677"/>
        <v>0</v>
      </c>
      <c r="BI218" s="18"/>
      <c r="BJ218" s="18"/>
      <c r="BK218" s="18">
        <f t="shared" si="678"/>
        <v>0</v>
      </c>
      <c r="BL218" s="18">
        <f t="shared" si="679"/>
        <v>0</v>
      </c>
      <c r="BM218" s="18"/>
      <c r="BN218" s="18"/>
      <c r="BO218" s="18">
        <f t="shared" si="680"/>
        <v>0</v>
      </c>
      <c r="BP218" s="18">
        <f t="shared" si="681"/>
        <v>0</v>
      </c>
      <c r="BQ218" s="160"/>
      <c r="BR218" s="162"/>
    </row>
    <row r="219" spans="1:70" ht="46.5" customHeight="1" hidden="1">
      <c r="A219" s="181"/>
      <c r="B219" s="165"/>
      <c r="C219" s="158"/>
      <c r="D219" s="65" t="s">
        <v>114</v>
      </c>
      <c r="E219" s="17">
        <f t="shared" si="644"/>
        <v>0</v>
      </c>
      <c r="F219" s="17">
        <f t="shared" si="645"/>
        <v>0</v>
      </c>
      <c r="G219" s="17">
        <f t="shared" si="646"/>
        <v>0</v>
      </c>
      <c r="H219" s="17">
        <f t="shared" si="647"/>
        <v>0</v>
      </c>
      <c r="I219" s="17"/>
      <c r="J219" s="17"/>
      <c r="K219" s="17">
        <f t="shared" si="648"/>
        <v>0</v>
      </c>
      <c r="L219" s="17">
        <f t="shared" si="649"/>
        <v>0</v>
      </c>
      <c r="M219" s="17"/>
      <c r="N219" s="17"/>
      <c r="O219" s="17">
        <f t="shared" si="650"/>
        <v>0</v>
      </c>
      <c r="P219" s="17">
        <f t="shared" si="651"/>
        <v>0</v>
      </c>
      <c r="Q219" s="17"/>
      <c r="R219" s="17"/>
      <c r="S219" s="17">
        <f t="shared" si="652"/>
        <v>0</v>
      </c>
      <c r="T219" s="17">
        <f t="shared" si="653"/>
        <v>0</v>
      </c>
      <c r="U219" s="17">
        <f t="shared" si="654"/>
        <v>0</v>
      </c>
      <c r="V219" s="17">
        <f t="shared" si="655"/>
        <v>0</v>
      </c>
      <c r="W219" s="17">
        <f t="shared" si="656"/>
        <v>0</v>
      </c>
      <c r="X219" s="17">
        <f t="shared" si="657"/>
        <v>0</v>
      </c>
      <c r="Y219" s="17"/>
      <c r="Z219" s="17"/>
      <c r="AA219" s="17">
        <f t="shared" si="658"/>
        <v>0</v>
      </c>
      <c r="AB219" s="17">
        <f t="shared" si="659"/>
        <v>0</v>
      </c>
      <c r="AC219" s="17"/>
      <c r="AD219" s="17"/>
      <c r="AE219" s="17">
        <f t="shared" si="660"/>
        <v>0</v>
      </c>
      <c r="AF219" s="17">
        <f t="shared" si="661"/>
        <v>0</v>
      </c>
      <c r="AG219" s="17"/>
      <c r="AH219" s="17"/>
      <c r="AI219" s="17">
        <f t="shared" si="662"/>
        <v>0</v>
      </c>
      <c r="AJ219" s="17">
        <f t="shared" si="663"/>
        <v>0</v>
      </c>
      <c r="AK219" s="17">
        <f t="shared" si="664"/>
        <v>0</v>
      </c>
      <c r="AL219" s="17">
        <f t="shared" si="665"/>
        <v>0</v>
      </c>
      <c r="AM219" s="17">
        <f t="shared" si="666"/>
        <v>0</v>
      </c>
      <c r="AN219" s="17">
        <f t="shared" si="667"/>
        <v>0</v>
      </c>
      <c r="AO219" s="17"/>
      <c r="AP219" s="17"/>
      <c r="AQ219" s="17">
        <f t="shared" si="668"/>
        <v>0</v>
      </c>
      <c r="AR219" s="17">
        <f t="shared" si="669"/>
        <v>0</v>
      </c>
      <c r="AS219" s="17"/>
      <c r="AT219" s="17"/>
      <c r="AU219" s="17">
        <f t="shared" si="670"/>
        <v>0</v>
      </c>
      <c r="AV219" s="17">
        <f t="shared" si="671"/>
        <v>0</v>
      </c>
      <c r="AW219" s="17"/>
      <c r="AX219" s="17"/>
      <c r="AY219" s="17">
        <f t="shared" si="672"/>
        <v>0</v>
      </c>
      <c r="AZ219" s="17">
        <f t="shared" si="673"/>
        <v>0</v>
      </c>
      <c r="BA219" s="17">
        <f t="shared" si="642"/>
        <v>0</v>
      </c>
      <c r="BB219" s="17">
        <f t="shared" si="643"/>
        <v>0</v>
      </c>
      <c r="BC219" s="17">
        <f t="shared" si="674"/>
        <v>0</v>
      </c>
      <c r="BD219" s="17">
        <f t="shared" si="675"/>
        <v>0</v>
      </c>
      <c r="BE219" s="17"/>
      <c r="BF219" s="17"/>
      <c r="BG219" s="17">
        <f t="shared" si="676"/>
        <v>0</v>
      </c>
      <c r="BH219" s="17">
        <f t="shared" si="677"/>
        <v>0</v>
      </c>
      <c r="BI219" s="17"/>
      <c r="BJ219" s="17"/>
      <c r="BK219" s="17">
        <f t="shared" si="678"/>
        <v>0</v>
      </c>
      <c r="BL219" s="17">
        <f t="shared" si="679"/>
        <v>0</v>
      </c>
      <c r="BM219" s="17"/>
      <c r="BN219" s="17"/>
      <c r="BO219" s="17">
        <f t="shared" si="680"/>
        <v>0</v>
      </c>
      <c r="BP219" s="17">
        <f t="shared" si="681"/>
        <v>0</v>
      </c>
      <c r="BQ219" s="160"/>
      <c r="BR219" s="162"/>
    </row>
    <row r="220" spans="1:70" ht="23.25" customHeight="1" hidden="1">
      <c r="A220" s="181"/>
      <c r="B220" s="165"/>
      <c r="C220" s="158"/>
      <c r="D220" s="66" t="s">
        <v>29</v>
      </c>
      <c r="E220" s="17">
        <f t="shared" si="644"/>
        <v>0</v>
      </c>
      <c r="F220" s="19">
        <f t="shared" si="645"/>
        <v>0</v>
      </c>
      <c r="G220" s="17">
        <f t="shared" si="646"/>
        <v>0</v>
      </c>
      <c r="H220" s="17">
        <f t="shared" si="647"/>
        <v>0</v>
      </c>
      <c r="I220" s="17"/>
      <c r="J220" s="17"/>
      <c r="K220" s="17">
        <f t="shared" si="648"/>
        <v>0</v>
      </c>
      <c r="L220" s="17">
        <f t="shared" si="649"/>
        <v>0</v>
      </c>
      <c r="M220" s="17"/>
      <c r="N220" s="17"/>
      <c r="O220" s="17">
        <f t="shared" si="650"/>
        <v>0</v>
      </c>
      <c r="P220" s="17">
        <f t="shared" si="651"/>
        <v>0</v>
      </c>
      <c r="Q220" s="17"/>
      <c r="R220" s="17"/>
      <c r="S220" s="17">
        <f t="shared" si="652"/>
        <v>0</v>
      </c>
      <c r="T220" s="17">
        <f t="shared" si="653"/>
        <v>0</v>
      </c>
      <c r="U220" s="17">
        <f t="shared" si="654"/>
        <v>0</v>
      </c>
      <c r="V220" s="17">
        <f t="shared" si="655"/>
        <v>0</v>
      </c>
      <c r="W220" s="17">
        <f t="shared" si="656"/>
        <v>0</v>
      </c>
      <c r="X220" s="17">
        <f t="shared" si="657"/>
        <v>0</v>
      </c>
      <c r="Y220" s="17"/>
      <c r="Z220" s="17"/>
      <c r="AA220" s="17">
        <f t="shared" si="658"/>
        <v>0</v>
      </c>
      <c r="AB220" s="17">
        <f t="shared" si="659"/>
        <v>0</v>
      </c>
      <c r="AC220" s="17"/>
      <c r="AD220" s="17"/>
      <c r="AE220" s="17">
        <f t="shared" si="660"/>
        <v>0</v>
      </c>
      <c r="AF220" s="17">
        <f t="shared" si="661"/>
        <v>0</v>
      </c>
      <c r="AG220" s="17"/>
      <c r="AH220" s="17"/>
      <c r="AI220" s="17">
        <f t="shared" si="662"/>
        <v>0</v>
      </c>
      <c r="AJ220" s="17">
        <f t="shared" si="663"/>
        <v>0</v>
      </c>
      <c r="AK220" s="17">
        <f t="shared" si="664"/>
        <v>0</v>
      </c>
      <c r="AL220" s="17">
        <f t="shared" si="665"/>
        <v>0</v>
      </c>
      <c r="AM220" s="17">
        <f t="shared" si="666"/>
        <v>0</v>
      </c>
      <c r="AN220" s="17">
        <f t="shared" si="667"/>
        <v>0</v>
      </c>
      <c r="AO220" s="17"/>
      <c r="AP220" s="17"/>
      <c r="AQ220" s="17">
        <f t="shared" si="668"/>
        <v>0</v>
      </c>
      <c r="AR220" s="17">
        <f t="shared" si="669"/>
        <v>0</v>
      </c>
      <c r="AS220" s="17"/>
      <c r="AT220" s="17"/>
      <c r="AU220" s="17">
        <f t="shared" si="670"/>
        <v>0</v>
      </c>
      <c r="AV220" s="17">
        <f t="shared" si="671"/>
        <v>0</v>
      </c>
      <c r="AW220" s="17"/>
      <c r="AX220" s="17"/>
      <c r="AY220" s="17">
        <f t="shared" si="672"/>
        <v>0</v>
      </c>
      <c r="AZ220" s="17">
        <f t="shared" si="673"/>
        <v>0</v>
      </c>
      <c r="BA220" s="17">
        <f t="shared" si="642"/>
        <v>0</v>
      </c>
      <c r="BB220" s="49">
        <f t="shared" si="643"/>
        <v>0</v>
      </c>
      <c r="BC220" s="17">
        <f t="shared" si="674"/>
        <v>0</v>
      </c>
      <c r="BD220" s="17">
        <f t="shared" si="675"/>
        <v>0</v>
      </c>
      <c r="BE220" s="17"/>
      <c r="BF220" s="17"/>
      <c r="BG220" s="17">
        <f t="shared" si="676"/>
        <v>0</v>
      </c>
      <c r="BH220" s="17">
        <f t="shared" si="677"/>
        <v>0</v>
      </c>
      <c r="BI220" s="17"/>
      <c r="BJ220" s="17"/>
      <c r="BK220" s="17">
        <f t="shared" si="678"/>
        <v>0</v>
      </c>
      <c r="BL220" s="17">
        <f t="shared" si="679"/>
        <v>0</v>
      </c>
      <c r="BM220" s="17"/>
      <c r="BN220" s="17"/>
      <c r="BO220" s="17">
        <f t="shared" si="680"/>
        <v>0</v>
      </c>
      <c r="BP220" s="17">
        <f t="shared" si="681"/>
        <v>0</v>
      </c>
      <c r="BQ220" s="160"/>
      <c r="BR220" s="162"/>
    </row>
    <row r="221" spans="1:70" ht="23.25" customHeight="1" hidden="1">
      <c r="A221" s="182"/>
      <c r="B221" s="213"/>
      <c r="C221" s="159"/>
      <c r="D221" s="67" t="s">
        <v>24</v>
      </c>
      <c r="E221" s="17">
        <f t="shared" si="644"/>
        <v>0</v>
      </c>
      <c r="F221" s="19">
        <f t="shared" si="645"/>
        <v>0</v>
      </c>
      <c r="G221" s="17">
        <f t="shared" si="646"/>
        <v>0</v>
      </c>
      <c r="H221" s="17">
        <f t="shared" si="647"/>
        <v>0</v>
      </c>
      <c r="I221" s="17"/>
      <c r="J221" s="17"/>
      <c r="K221" s="17">
        <f t="shared" si="648"/>
        <v>0</v>
      </c>
      <c r="L221" s="17">
        <f t="shared" si="649"/>
        <v>0</v>
      </c>
      <c r="M221" s="17"/>
      <c r="N221" s="17"/>
      <c r="O221" s="17">
        <f t="shared" si="650"/>
        <v>0</v>
      </c>
      <c r="P221" s="17">
        <f t="shared" si="651"/>
        <v>0</v>
      </c>
      <c r="Q221" s="17"/>
      <c r="R221" s="17"/>
      <c r="S221" s="17">
        <f t="shared" si="652"/>
        <v>0</v>
      </c>
      <c r="T221" s="17">
        <f t="shared" si="653"/>
        <v>0</v>
      </c>
      <c r="U221" s="17">
        <f t="shared" si="654"/>
        <v>0</v>
      </c>
      <c r="V221" s="17">
        <f t="shared" si="655"/>
        <v>0</v>
      </c>
      <c r="W221" s="17">
        <f t="shared" si="656"/>
        <v>0</v>
      </c>
      <c r="X221" s="17">
        <f t="shared" si="657"/>
        <v>0</v>
      </c>
      <c r="Y221" s="17"/>
      <c r="Z221" s="17"/>
      <c r="AA221" s="17">
        <f t="shared" si="658"/>
        <v>0</v>
      </c>
      <c r="AB221" s="17">
        <f t="shared" si="659"/>
        <v>0</v>
      </c>
      <c r="AC221" s="17"/>
      <c r="AD221" s="17"/>
      <c r="AE221" s="17">
        <f t="shared" si="660"/>
        <v>0</v>
      </c>
      <c r="AF221" s="17">
        <f t="shared" si="661"/>
        <v>0</v>
      </c>
      <c r="AG221" s="17"/>
      <c r="AH221" s="17"/>
      <c r="AI221" s="17">
        <f t="shared" si="662"/>
        <v>0</v>
      </c>
      <c r="AJ221" s="17">
        <f t="shared" si="663"/>
        <v>0</v>
      </c>
      <c r="AK221" s="17">
        <f t="shared" si="664"/>
        <v>0</v>
      </c>
      <c r="AL221" s="17">
        <f t="shared" si="665"/>
        <v>0</v>
      </c>
      <c r="AM221" s="17">
        <f t="shared" si="666"/>
        <v>0</v>
      </c>
      <c r="AN221" s="17">
        <f t="shared" si="667"/>
        <v>0</v>
      </c>
      <c r="AO221" s="17"/>
      <c r="AP221" s="17"/>
      <c r="AQ221" s="17">
        <f t="shared" si="668"/>
        <v>0</v>
      </c>
      <c r="AR221" s="17">
        <f t="shared" si="669"/>
        <v>0</v>
      </c>
      <c r="AS221" s="17"/>
      <c r="AT221" s="17"/>
      <c r="AU221" s="17">
        <f t="shared" si="670"/>
        <v>0</v>
      </c>
      <c r="AV221" s="17">
        <f t="shared" si="671"/>
        <v>0</v>
      </c>
      <c r="AW221" s="17"/>
      <c r="AX221" s="17"/>
      <c r="AY221" s="17">
        <f t="shared" si="672"/>
        <v>0</v>
      </c>
      <c r="AZ221" s="17">
        <f t="shared" si="673"/>
        <v>0</v>
      </c>
      <c r="BA221" s="17">
        <f t="shared" si="642"/>
        <v>0</v>
      </c>
      <c r="BB221" s="49">
        <f t="shared" si="643"/>
        <v>0</v>
      </c>
      <c r="BC221" s="17">
        <f t="shared" si="674"/>
        <v>0</v>
      </c>
      <c r="BD221" s="17">
        <f t="shared" si="675"/>
        <v>0</v>
      </c>
      <c r="BE221" s="17"/>
      <c r="BF221" s="17"/>
      <c r="BG221" s="17">
        <f t="shared" si="676"/>
        <v>0</v>
      </c>
      <c r="BH221" s="17">
        <f t="shared" si="677"/>
        <v>0</v>
      </c>
      <c r="BI221" s="17"/>
      <c r="BJ221" s="17"/>
      <c r="BK221" s="17">
        <f t="shared" si="678"/>
        <v>0</v>
      </c>
      <c r="BL221" s="17">
        <f t="shared" si="679"/>
        <v>0</v>
      </c>
      <c r="BM221" s="17"/>
      <c r="BN221" s="17"/>
      <c r="BO221" s="17">
        <f t="shared" si="680"/>
        <v>0</v>
      </c>
      <c r="BP221" s="17">
        <f t="shared" si="681"/>
        <v>0</v>
      </c>
      <c r="BQ221" s="160"/>
      <c r="BR221" s="162"/>
    </row>
    <row r="222" spans="1:70" s="53" customFormat="1" ht="23.25" customHeight="1">
      <c r="A222" s="157" t="s">
        <v>25</v>
      </c>
      <c r="B222" s="164" t="s">
        <v>159</v>
      </c>
      <c r="C222" s="157" t="s">
        <v>58</v>
      </c>
      <c r="D222" s="65" t="s">
        <v>22</v>
      </c>
      <c r="E222" s="41">
        <f t="shared" si="644"/>
        <v>1509.433</v>
      </c>
      <c r="F222" s="41">
        <f t="shared" si="645"/>
        <v>878.333</v>
      </c>
      <c r="G222" s="41">
        <f t="shared" si="646"/>
        <v>58.189598345868944</v>
      </c>
      <c r="H222" s="41">
        <f t="shared" si="647"/>
        <v>-631.1</v>
      </c>
      <c r="I222" s="41">
        <f>SUM(I223:I228)</f>
        <v>0</v>
      </c>
      <c r="J222" s="41">
        <f>SUM(J223:J228)</f>
        <v>0</v>
      </c>
      <c r="K222" s="41">
        <f t="shared" si="648"/>
        <v>0</v>
      </c>
      <c r="L222" s="41">
        <f t="shared" si="649"/>
        <v>0</v>
      </c>
      <c r="M222" s="41">
        <f>SUM(M223:M228)</f>
        <v>0</v>
      </c>
      <c r="N222" s="41">
        <f>SUM(N223:N228)</f>
        <v>0</v>
      </c>
      <c r="O222" s="41">
        <f t="shared" si="650"/>
        <v>0</v>
      </c>
      <c r="P222" s="41">
        <f t="shared" si="651"/>
        <v>0</v>
      </c>
      <c r="Q222" s="41">
        <f>SUM(Q223:Q228)</f>
        <v>0</v>
      </c>
      <c r="R222" s="41">
        <f>SUM(R223:R228)</f>
        <v>0</v>
      </c>
      <c r="S222" s="41">
        <f t="shared" si="652"/>
        <v>0</v>
      </c>
      <c r="T222" s="41">
        <f t="shared" si="653"/>
        <v>0</v>
      </c>
      <c r="U222" s="41">
        <f t="shared" si="654"/>
        <v>0</v>
      </c>
      <c r="V222" s="41">
        <f t="shared" si="655"/>
        <v>0</v>
      </c>
      <c r="W222" s="41">
        <f t="shared" si="656"/>
        <v>0</v>
      </c>
      <c r="X222" s="41">
        <f t="shared" si="657"/>
        <v>0</v>
      </c>
      <c r="Y222" s="41">
        <f>SUM(Y223:Y228)</f>
        <v>0</v>
      </c>
      <c r="Z222" s="41">
        <f>SUM(Z223:Z228)</f>
        <v>0</v>
      </c>
      <c r="AA222" s="41">
        <f t="shared" si="658"/>
        <v>0</v>
      </c>
      <c r="AB222" s="41">
        <f t="shared" si="659"/>
        <v>0</v>
      </c>
      <c r="AC222" s="41">
        <f>SUM(AC223:AC228)</f>
        <v>0</v>
      </c>
      <c r="AD222" s="41">
        <f>SUM(AD223:AD228)</f>
        <v>0</v>
      </c>
      <c r="AE222" s="41">
        <f t="shared" si="660"/>
        <v>0</v>
      </c>
      <c r="AF222" s="41">
        <f t="shared" si="661"/>
        <v>0</v>
      </c>
      <c r="AG222" s="41">
        <f>SUM(AG223:AG228)</f>
        <v>0</v>
      </c>
      <c r="AH222" s="41">
        <f>SUM(AH223:AH228)</f>
        <v>0</v>
      </c>
      <c r="AI222" s="41">
        <f t="shared" si="662"/>
        <v>0</v>
      </c>
      <c r="AJ222" s="41">
        <f t="shared" si="663"/>
        <v>0</v>
      </c>
      <c r="AK222" s="41">
        <f t="shared" si="664"/>
        <v>0</v>
      </c>
      <c r="AL222" s="41">
        <f t="shared" si="665"/>
        <v>0</v>
      </c>
      <c r="AM222" s="41">
        <f t="shared" si="666"/>
        <v>0</v>
      </c>
      <c r="AN222" s="41">
        <f t="shared" si="667"/>
        <v>0</v>
      </c>
      <c r="AO222" s="41">
        <f>SUM(AO223:AO228)</f>
        <v>0</v>
      </c>
      <c r="AP222" s="41">
        <f>SUM(AP223:AP228)</f>
        <v>0</v>
      </c>
      <c r="AQ222" s="41">
        <f t="shared" si="668"/>
        <v>0</v>
      </c>
      <c r="AR222" s="41">
        <f t="shared" si="669"/>
        <v>0</v>
      </c>
      <c r="AS222" s="41">
        <f>SUM(AS223:AS228)</f>
        <v>0</v>
      </c>
      <c r="AT222" s="41">
        <f>SUM(AT223:AT228)</f>
        <v>0</v>
      </c>
      <c r="AU222" s="41">
        <f t="shared" si="670"/>
        <v>0</v>
      </c>
      <c r="AV222" s="41">
        <f t="shared" si="671"/>
        <v>0</v>
      </c>
      <c r="AW222" s="41">
        <f>SUM(AW223:AW228)</f>
        <v>0</v>
      </c>
      <c r="AX222" s="41">
        <f>SUM(AX223:AX228)</f>
        <v>0</v>
      </c>
      <c r="AY222" s="41">
        <f t="shared" si="672"/>
        <v>0</v>
      </c>
      <c r="AZ222" s="41">
        <f t="shared" si="673"/>
        <v>0</v>
      </c>
      <c r="BA222" s="41">
        <f t="shared" si="642"/>
        <v>0</v>
      </c>
      <c r="BB222" s="46">
        <f t="shared" si="643"/>
        <v>0</v>
      </c>
      <c r="BC222" s="41">
        <f t="shared" si="674"/>
        <v>0</v>
      </c>
      <c r="BD222" s="41">
        <f t="shared" si="675"/>
        <v>0</v>
      </c>
      <c r="BE222" s="41">
        <f>SUM(BE223:BE228)</f>
        <v>0</v>
      </c>
      <c r="BF222" s="41">
        <f>SUM(BF223:BF228)</f>
        <v>0</v>
      </c>
      <c r="BG222" s="41">
        <f t="shared" si="676"/>
        <v>0</v>
      </c>
      <c r="BH222" s="41">
        <f t="shared" si="677"/>
        <v>0</v>
      </c>
      <c r="BI222" s="41">
        <f>SUM(BI223:BI228)</f>
        <v>0</v>
      </c>
      <c r="BJ222" s="41">
        <f>SUM(BJ223:BJ228)</f>
        <v>0</v>
      </c>
      <c r="BK222" s="41">
        <f t="shared" si="678"/>
        <v>0</v>
      </c>
      <c r="BL222" s="41">
        <f t="shared" si="679"/>
        <v>0</v>
      </c>
      <c r="BM222" s="41">
        <f>SUM(BM223:BM228)</f>
        <v>1509.433</v>
      </c>
      <c r="BN222" s="41">
        <f>SUM(BN223:BN228)</f>
        <v>878.333</v>
      </c>
      <c r="BO222" s="41">
        <f t="shared" si="680"/>
        <v>58.189598345868944</v>
      </c>
      <c r="BP222" s="41">
        <f t="shared" si="681"/>
        <v>-631.1</v>
      </c>
      <c r="BQ222" s="160" t="s">
        <v>181</v>
      </c>
      <c r="BR222" s="162"/>
    </row>
    <row r="223" spans="1:70" ht="23.25" customHeight="1" hidden="1">
      <c r="A223" s="158"/>
      <c r="B223" s="165"/>
      <c r="C223" s="158"/>
      <c r="D223" s="65" t="s">
        <v>23</v>
      </c>
      <c r="E223" s="17">
        <f t="shared" si="644"/>
        <v>0</v>
      </c>
      <c r="F223" s="19">
        <f t="shared" si="645"/>
        <v>0</v>
      </c>
      <c r="G223" s="17">
        <f t="shared" si="646"/>
        <v>0</v>
      </c>
      <c r="H223" s="17">
        <f t="shared" si="647"/>
        <v>0</v>
      </c>
      <c r="I223" s="17"/>
      <c r="J223" s="17"/>
      <c r="K223" s="17">
        <f t="shared" si="648"/>
        <v>0</v>
      </c>
      <c r="L223" s="17">
        <f t="shared" si="649"/>
        <v>0</v>
      </c>
      <c r="M223" s="17"/>
      <c r="N223" s="17"/>
      <c r="O223" s="17">
        <f t="shared" si="650"/>
        <v>0</v>
      </c>
      <c r="P223" s="17">
        <f t="shared" si="651"/>
        <v>0</v>
      </c>
      <c r="Q223" s="17"/>
      <c r="R223" s="17"/>
      <c r="S223" s="17">
        <f t="shared" si="652"/>
        <v>0</v>
      </c>
      <c r="T223" s="17">
        <f t="shared" si="653"/>
        <v>0</v>
      </c>
      <c r="U223" s="17">
        <f t="shared" si="654"/>
        <v>0</v>
      </c>
      <c r="V223" s="17">
        <f t="shared" si="655"/>
        <v>0</v>
      </c>
      <c r="W223" s="17">
        <f t="shared" si="656"/>
        <v>0</v>
      </c>
      <c r="X223" s="17">
        <f t="shared" si="657"/>
        <v>0</v>
      </c>
      <c r="Y223" s="17"/>
      <c r="Z223" s="17"/>
      <c r="AA223" s="17">
        <f t="shared" si="658"/>
        <v>0</v>
      </c>
      <c r="AB223" s="17">
        <f t="shared" si="659"/>
        <v>0</v>
      </c>
      <c r="AC223" s="17"/>
      <c r="AD223" s="17"/>
      <c r="AE223" s="17">
        <f t="shared" si="660"/>
        <v>0</v>
      </c>
      <c r="AF223" s="17">
        <f t="shared" si="661"/>
        <v>0</v>
      </c>
      <c r="AG223" s="17"/>
      <c r="AH223" s="17"/>
      <c r="AI223" s="17">
        <f t="shared" si="662"/>
        <v>0</v>
      </c>
      <c r="AJ223" s="17">
        <f t="shared" si="663"/>
        <v>0</v>
      </c>
      <c r="AK223" s="17">
        <f t="shared" si="664"/>
        <v>0</v>
      </c>
      <c r="AL223" s="17">
        <f t="shared" si="665"/>
        <v>0</v>
      </c>
      <c r="AM223" s="17">
        <f t="shared" si="666"/>
        <v>0</v>
      </c>
      <c r="AN223" s="17">
        <f t="shared" si="667"/>
        <v>0</v>
      </c>
      <c r="AO223" s="17"/>
      <c r="AP223" s="17"/>
      <c r="AQ223" s="17">
        <f t="shared" si="668"/>
        <v>0</v>
      </c>
      <c r="AR223" s="17">
        <f t="shared" si="669"/>
        <v>0</v>
      </c>
      <c r="AS223" s="17"/>
      <c r="AT223" s="17"/>
      <c r="AU223" s="17">
        <f t="shared" si="670"/>
        <v>0</v>
      </c>
      <c r="AV223" s="17">
        <f t="shared" si="671"/>
        <v>0</v>
      </c>
      <c r="AW223" s="17"/>
      <c r="AX223" s="17"/>
      <c r="AY223" s="17">
        <f t="shared" si="672"/>
        <v>0</v>
      </c>
      <c r="AZ223" s="17">
        <f t="shared" si="673"/>
        <v>0</v>
      </c>
      <c r="BA223" s="17">
        <f t="shared" si="642"/>
        <v>0</v>
      </c>
      <c r="BB223" s="49">
        <f t="shared" si="643"/>
        <v>0</v>
      </c>
      <c r="BC223" s="17">
        <f t="shared" si="674"/>
        <v>0</v>
      </c>
      <c r="BD223" s="17">
        <f t="shared" si="675"/>
        <v>0</v>
      </c>
      <c r="BE223" s="17"/>
      <c r="BF223" s="17"/>
      <c r="BG223" s="17">
        <f t="shared" si="676"/>
        <v>0</v>
      </c>
      <c r="BH223" s="17">
        <f t="shared" si="677"/>
        <v>0</v>
      </c>
      <c r="BI223" s="17"/>
      <c r="BJ223" s="17"/>
      <c r="BK223" s="17">
        <f t="shared" si="678"/>
        <v>0</v>
      </c>
      <c r="BL223" s="17">
        <f t="shared" si="679"/>
        <v>0</v>
      </c>
      <c r="BM223" s="17"/>
      <c r="BN223" s="17"/>
      <c r="BO223" s="17">
        <f t="shared" si="680"/>
        <v>0</v>
      </c>
      <c r="BP223" s="17">
        <f t="shared" si="681"/>
        <v>0</v>
      </c>
      <c r="BQ223" s="160"/>
      <c r="BR223" s="162"/>
    </row>
    <row r="224" spans="1:70" ht="23.25" customHeight="1">
      <c r="A224" s="158"/>
      <c r="B224" s="165"/>
      <c r="C224" s="158"/>
      <c r="D224" s="63" t="s">
        <v>52</v>
      </c>
      <c r="E224" s="18">
        <f t="shared" si="644"/>
        <v>0</v>
      </c>
      <c r="F224" s="18">
        <f t="shared" si="645"/>
        <v>0</v>
      </c>
      <c r="G224" s="18">
        <f t="shared" si="646"/>
        <v>0</v>
      </c>
      <c r="H224" s="18">
        <f t="shared" si="647"/>
        <v>0</v>
      </c>
      <c r="I224" s="18"/>
      <c r="J224" s="18"/>
      <c r="K224" s="18">
        <f t="shared" si="648"/>
        <v>0</v>
      </c>
      <c r="L224" s="18">
        <f t="shared" si="649"/>
        <v>0</v>
      </c>
      <c r="M224" s="18"/>
      <c r="N224" s="18"/>
      <c r="O224" s="18">
        <f t="shared" si="650"/>
        <v>0</v>
      </c>
      <c r="P224" s="18">
        <f t="shared" si="651"/>
        <v>0</v>
      </c>
      <c r="Q224" s="18"/>
      <c r="R224" s="18"/>
      <c r="S224" s="18">
        <f t="shared" si="652"/>
        <v>0</v>
      </c>
      <c r="T224" s="18">
        <f t="shared" si="653"/>
        <v>0</v>
      </c>
      <c r="U224" s="18">
        <f t="shared" si="654"/>
        <v>0</v>
      </c>
      <c r="V224" s="18">
        <f t="shared" si="655"/>
        <v>0</v>
      </c>
      <c r="W224" s="18">
        <f t="shared" si="656"/>
        <v>0</v>
      </c>
      <c r="X224" s="18">
        <f t="shared" si="657"/>
        <v>0</v>
      </c>
      <c r="Y224" s="18"/>
      <c r="Z224" s="18"/>
      <c r="AA224" s="18">
        <f t="shared" si="658"/>
        <v>0</v>
      </c>
      <c r="AB224" s="18">
        <f t="shared" si="659"/>
        <v>0</v>
      </c>
      <c r="AC224" s="18"/>
      <c r="AD224" s="18"/>
      <c r="AE224" s="18">
        <f t="shared" si="660"/>
        <v>0</v>
      </c>
      <c r="AF224" s="18">
        <f t="shared" si="661"/>
        <v>0</v>
      </c>
      <c r="AG224" s="18"/>
      <c r="AH224" s="18"/>
      <c r="AI224" s="18">
        <f t="shared" si="662"/>
        <v>0</v>
      </c>
      <c r="AJ224" s="18">
        <f t="shared" si="663"/>
        <v>0</v>
      </c>
      <c r="AK224" s="18">
        <f t="shared" si="664"/>
        <v>0</v>
      </c>
      <c r="AL224" s="18">
        <f t="shared" si="665"/>
        <v>0</v>
      </c>
      <c r="AM224" s="18">
        <f t="shared" si="666"/>
        <v>0</v>
      </c>
      <c r="AN224" s="18">
        <f t="shared" si="667"/>
        <v>0</v>
      </c>
      <c r="AO224" s="18"/>
      <c r="AP224" s="18"/>
      <c r="AQ224" s="18">
        <f t="shared" si="668"/>
        <v>0</v>
      </c>
      <c r="AR224" s="18">
        <f t="shared" si="669"/>
        <v>0</v>
      </c>
      <c r="AS224" s="18"/>
      <c r="AT224" s="18"/>
      <c r="AU224" s="18">
        <f t="shared" si="670"/>
        <v>0</v>
      </c>
      <c r="AV224" s="18">
        <f t="shared" si="671"/>
        <v>0</v>
      </c>
      <c r="AW224" s="18"/>
      <c r="AX224" s="18"/>
      <c r="AY224" s="18">
        <f t="shared" si="672"/>
        <v>0</v>
      </c>
      <c r="AZ224" s="18">
        <f t="shared" si="673"/>
        <v>0</v>
      </c>
      <c r="BA224" s="18">
        <f t="shared" si="642"/>
        <v>0</v>
      </c>
      <c r="BB224" s="18">
        <f t="shared" si="643"/>
        <v>0</v>
      </c>
      <c r="BC224" s="18">
        <f t="shared" si="674"/>
        <v>0</v>
      </c>
      <c r="BD224" s="18">
        <f t="shared" si="675"/>
        <v>0</v>
      </c>
      <c r="BE224" s="18"/>
      <c r="BF224" s="18"/>
      <c r="BG224" s="18">
        <f t="shared" si="676"/>
        <v>0</v>
      </c>
      <c r="BH224" s="18">
        <f t="shared" si="677"/>
        <v>0</v>
      </c>
      <c r="BI224" s="18"/>
      <c r="BJ224" s="18"/>
      <c r="BK224" s="18">
        <f t="shared" si="678"/>
        <v>0</v>
      </c>
      <c r="BL224" s="18">
        <f t="shared" si="679"/>
        <v>0</v>
      </c>
      <c r="BM224" s="18"/>
      <c r="BN224" s="18"/>
      <c r="BO224" s="18">
        <f t="shared" si="680"/>
        <v>0</v>
      </c>
      <c r="BP224" s="18">
        <f t="shared" si="681"/>
        <v>0</v>
      </c>
      <c r="BQ224" s="160"/>
      <c r="BR224" s="162"/>
    </row>
    <row r="225" spans="1:70" ht="27" customHeight="1">
      <c r="A225" s="158"/>
      <c r="B225" s="165"/>
      <c r="C225" s="158"/>
      <c r="D225" s="63" t="s">
        <v>28</v>
      </c>
      <c r="E225" s="18">
        <f t="shared" si="644"/>
        <v>1509.433</v>
      </c>
      <c r="F225" s="18">
        <f t="shared" si="645"/>
        <v>878.333</v>
      </c>
      <c r="G225" s="18">
        <f t="shared" si="646"/>
        <v>58.189598345868944</v>
      </c>
      <c r="H225" s="18">
        <f t="shared" si="647"/>
        <v>-631.1</v>
      </c>
      <c r="I225" s="18"/>
      <c r="J225" s="18"/>
      <c r="K225" s="18">
        <f t="shared" si="648"/>
        <v>0</v>
      </c>
      <c r="L225" s="18">
        <f t="shared" si="649"/>
        <v>0</v>
      </c>
      <c r="M225" s="18"/>
      <c r="N225" s="18"/>
      <c r="O225" s="18">
        <f t="shared" si="650"/>
        <v>0</v>
      </c>
      <c r="P225" s="18">
        <f t="shared" si="651"/>
        <v>0</v>
      </c>
      <c r="Q225" s="18"/>
      <c r="R225" s="18"/>
      <c r="S225" s="18">
        <f t="shared" si="652"/>
        <v>0</v>
      </c>
      <c r="T225" s="18">
        <f t="shared" si="653"/>
        <v>0</v>
      </c>
      <c r="U225" s="18">
        <f t="shared" si="654"/>
        <v>0</v>
      </c>
      <c r="V225" s="18">
        <f t="shared" si="655"/>
        <v>0</v>
      </c>
      <c r="W225" s="18">
        <f t="shared" si="656"/>
        <v>0</v>
      </c>
      <c r="X225" s="18">
        <f t="shared" si="657"/>
        <v>0</v>
      </c>
      <c r="Y225" s="18"/>
      <c r="Z225" s="18"/>
      <c r="AA225" s="18">
        <f t="shared" si="658"/>
        <v>0</v>
      </c>
      <c r="AB225" s="18">
        <f t="shared" si="659"/>
        <v>0</v>
      </c>
      <c r="AC225" s="18"/>
      <c r="AD225" s="18"/>
      <c r="AE225" s="18">
        <f t="shared" si="660"/>
        <v>0</v>
      </c>
      <c r="AF225" s="18">
        <f t="shared" si="661"/>
        <v>0</v>
      </c>
      <c r="AG225" s="18">
        <v>0</v>
      </c>
      <c r="AH225" s="18"/>
      <c r="AI225" s="18">
        <f t="shared" si="662"/>
        <v>0</v>
      </c>
      <c r="AJ225" s="18">
        <f t="shared" si="663"/>
        <v>0</v>
      </c>
      <c r="AK225" s="18">
        <f t="shared" si="664"/>
        <v>0</v>
      </c>
      <c r="AL225" s="18">
        <f t="shared" si="665"/>
        <v>0</v>
      </c>
      <c r="AM225" s="18">
        <f t="shared" si="666"/>
        <v>0</v>
      </c>
      <c r="AN225" s="18">
        <f t="shared" si="667"/>
        <v>0</v>
      </c>
      <c r="AO225" s="18"/>
      <c r="AP225" s="18"/>
      <c r="AQ225" s="18">
        <f t="shared" si="668"/>
        <v>0</v>
      </c>
      <c r="AR225" s="18">
        <f t="shared" si="669"/>
        <v>0</v>
      </c>
      <c r="AS225" s="18"/>
      <c r="AT225" s="18"/>
      <c r="AU225" s="18">
        <f t="shared" si="670"/>
        <v>0</v>
      </c>
      <c r="AV225" s="18">
        <f t="shared" si="671"/>
        <v>0</v>
      </c>
      <c r="AW225" s="18"/>
      <c r="AX225" s="18"/>
      <c r="AY225" s="18">
        <f t="shared" si="672"/>
        <v>0</v>
      </c>
      <c r="AZ225" s="18">
        <f t="shared" si="673"/>
        <v>0</v>
      </c>
      <c r="BA225" s="18">
        <f t="shared" si="642"/>
        <v>0</v>
      </c>
      <c r="BB225" s="18">
        <f t="shared" si="643"/>
        <v>0</v>
      </c>
      <c r="BC225" s="18">
        <f t="shared" si="674"/>
        <v>0</v>
      </c>
      <c r="BD225" s="18">
        <f t="shared" si="675"/>
        <v>0</v>
      </c>
      <c r="BE225" s="18"/>
      <c r="BF225" s="18"/>
      <c r="BG225" s="18">
        <f t="shared" si="676"/>
        <v>0</v>
      </c>
      <c r="BH225" s="18">
        <f t="shared" si="677"/>
        <v>0</v>
      </c>
      <c r="BI225" s="18"/>
      <c r="BJ225" s="18"/>
      <c r="BK225" s="18">
        <f t="shared" si="678"/>
        <v>0</v>
      </c>
      <c r="BL225" s="18">
        <f t="shared" si="679"/>
        <v>0</v>
      </c>
      <c r="BM225" s="18">
        <f>878.333+631.1</f>
        <v>1509.433</v>
      </c>
      <c r="BN225" s="18">
        <v>878.333</v>
      </c>
      <c r="BO225" s="18">
        <f t="shared" si="680"/>
        <v>58.189598345868944</v>
      </c>
      <c r="BP225" s="18">
        <f t="shared" si="681"/>
        <v>-631.1</v>
      </c>
      <c r="BQ225" s="160"/>
      <c r="BR225" s="162"/>
    </row>
    <row r="226" spans="1:70" ht="46.5" customHeight="1" hidden="1">
      <c r="A226" s="158"/>
      <c r="B226" s="165"/>
      <c r="C226" s="158"/>
      <c r="D226" s="65" t="s">
        <v>114</v>
      </c>
      <c r="E226" s="17">
        <f t="shared" si="644"/>
        <v>0</v>
      </c>
      <c r="F226" s="17">
        <f t="shared" si="645"/>
        <v>0</v>
      </c>
      <c r="G226" s="17">
        <f t="shared" si="646"/>
        <v>0</v>
      </c>
      <c r="H226" s="17">
        <f t="shared" si="647"/>
        <v>0</v>
      </c>
      <c r="I226" s="17"/>
      <c r="J226" s="17"/>
      <c r="K226" s="17">
        <f t="shared" si="648"/>
        <v>0</v>
      </c>
      <c r="L226" s="17">
        <f t="shared" si="649"/>
        <v>0</v>
      </c>
      <c r="M226" s="17"/>
      <c r="N226" s="17"/>
      <c r="O226" s="17">
        <f t="shared" si="650"/>
        <v>0</v>
      </c>
      <c r="P226" s="17">
        <f t="shared" si="651"/>
        <v>0</v>
      </c>
      <c r="Q226" s="17"/>
      <c r="R226" s="17"/>
      <c r="S226" s="17">
        <f t="shared" si="652"/>
        <v>0</v>
      </c>
      <c r="T226" s="17">
        <f t="shared" si="653"/>
        <v>0</v>
      </c>
      <c r="U226" s="17">
        <f t="shared" si="654"/>
        <v>0</v>
      </c>
      <c r="V226" s="17">
        <f t="shared" si="655"/>
        <v>0</v>
      </c>
      <c r="W226" s="17">
        <f t="shared" si="656"/>
        <v>0</v>
      </c>
      <c r="X226" s="17">
        <f t="shared" si="657"/>
        <v>0</v>
      </c>
      <c r="Y226" s="17"/>
      <c r="Z226" s="17"/>
      <c r="AA226" s="17">
        <f t="shared" si="658"/>
        <v>0</v>
      </c>
      <c r="AB226" s="17">
        <f t="shared" si="659"/>
        <v>0</v>
      </c>
      <c r="AC226" s="17"/>
      <c r="AD226" s="17"/>
      <c r="AE226" s="17">
        <f t="shared" si="660"/>
        <v>0</v>
      </c>
      <c r="AF226" s="17">
        <f t="shared" si="661"/>
        <v>0</v>
      </c>
      <c r="AG226" s="17"/>
      <c r="AH226" s="17"/>
      <c r="AI226" s="17">
        <f t="shared" si="662"/>
        <v>0</v>
      </c>
      <c r="AJ226" s="17">
        <f t="shared" si="663"/>
        <v>0</v>
      </c>
      <c r="AK226" s="17">
        <f t="shared" si="664"/>
        <v>0</v>
      </c>
      <c r="AL226" s="17">
        <f t="shared" si="665"/>
        <v>0</v>
      </c>
      <c r="AM226" s="17">
        <f t="shared" si="666"/>
        <v>0</v>
      </c>
      <c r="AN226" s="17">
        <f t="shared" si="667"/>
        <v>0</v>
      </c>
      <c r="AO226" s="17"/>
      <c r="AP226" s="17"/>
      <c r="AQ226" s="17">
        <f t="shared" si="668"/>
        <v>0</v>
      </c>
      <c r="AR226" s="17">
        <f t="shared" si="669"/>
        <v>0</v>
      </c>
      <c r="AS226" s="17"/>
      <c r="AT226" s="17"/>
      <c r="AU226" s="17">
        <f t="shared" si="670"/>
        <v>0</v>
      </c>
      <c r="AV226" s="17">
        <f t="shared" si="671"/>
        <v>0</v>
      </c>
      <c r="AW226" s="17"/>
      <c r="AX226" s="17"/>
      <c r="AY226" s="17">
        <f t="shared" si="672"/>
        <v>0</v>
      </c>
      <c r="AZ226" s="17">
        <f t="shared" si="673"/>
        <v>0</v>
      </c>
      <c r="BA226" s="17">
        <f t="shared" si="642"/>
        <v>0</v>
      </c>
      <c r="BB226" s="17">
        <f t="shared" si="643"/>
        <v>0</v>
      </c>
      <c r="BC226" s="17">
        <f t="shared" si="674"/>
        <v>0</v>
      </c>
      <c r="BD226" s="17">
        <f t="shared" si="675"/>
        <v>0</v>
      </c>
      <c r="BE226" s="17"/>
      <c r="BF226" s="17"/>
      <c r="BG226" s="17">
        <f t="shared" si="676"/>
        <v>0</v>
      </c>
      <c r="BH226" s="17">
        <f t="shared" si="677"/>
        <v>0</v>
      </c>
      <c r="BI226" s="17"/>
      <c r="BJ226" s="17"/>
      <c r="BK226" s="17">
        <f t="shared" si="678"/>
        <v>0</v>
      </c>
      <c r="BL226" s="17">
        <f t="shared" si="679"/>
        <v>0</v>
      </c>
      <c r="BM226" s="17"/>
      <c r="BN226" s="17"/>
      <c r="BO226" s="17">
        <f t="shared" si="680"/>
        <v>0</v>
      </c>
      <c r="BP226" s="17">
        <f t="shared" si="681"/>
        <v>0</v>
      </c>
      <c r="BQ226" s="160"/>
      <c r="BR226" s="162"/>
    </row>
    <row r="227" spans="1:70" ht="23.25" customHeight="1" hidden="1">
      <c r="A227" s="158"/>
      <c r="B227" s="165"/>
      <c r="C227" s="158"/>
      <c r="D227" s="66" t="s">
        <v>29</v>
      </c>
      <c r="E227" s="17">
        <f t="shared" si="644"/>
        <v>0</v>
      </c>
      <c r="F227" s="19">
        <f t="shared" si="645"/>
        <v>0</v>
      </c>
      <c r="G227" s="17">
        <f t="shared" si="646"/>
        <v>0</v>
      </c>
      <c r="H227" s="17">
        <f t="shared" si="647"/>
        <v>0</v>
      </c>
      <c r="I227" s="17"/>
      <c r="J227" s="17"/>
      <c r="K227" s="17">
        <f t="shared" si="648"/>
        <v>0</v>
      </c>
      <c r="L227" s="17">
        <f t="shared" si="649"/>
        <v>0</v>
      </c>
      <c r="M227" s="17"/>
      <c r="N227" s="17"/>
      <c r="O227" s="17">
        <f t="shared" si="650"/>
        <v>0</v>
      </c>
      <c r="P227" s="17">
        <f t="shared" si="651"/>
        <v>0</v>
      </c>
      <c r="Q227" s="17"/>
      <c r="R227" s="17"/>
      <c r="S227" s="17">
        <f t="shared" si="652"/>
        <v>0</v>
      </c>
      <c r="T227" s="17">
        <f t="shared" si="653"/>
        <v>0</v>
      </c>
      <c r="U227" s="17">
        <f t="shared" si="654"/>
        <v>0</v>
      </c>
      <c r="V227" s="17">
        <f t="shared" si="655"/>
        <v>0</v>
      </c>
      <c r="W227" s="17">
        <f t="shared" si="656"/>
        <v>0</v>
      </c>
      <c r="X227" s="17">
        <f t="shared" si="657"/>
        <v>0</v>
      </c>
      <c r="Y227" s="17"/>
      <c r="Z227" s="17"/>
      <c r="AA227" s="17">
        <f t="shared" si="658"/>
        <v>0</v>
      </c>
      <c r="AB227" s="17">
        <f t="shared" si="659"/>
        <v>0</v>
      </c>
      <c r="AC227" s="17"/>
      <c r="AD227" s="17"/>
      <c r="AE227" s="17">
        <f t="shared" si="660"/>
        <v>0</v>
      </c>
      <c r="AF227" s="17">
        <f t="shared" si="661"/>
        <v>0</v>
      </c>
      <c r="AG227" s="17"/>
      <c r="AH227" s="17"/>
      <c r="AI227" s="17">
        <f t="shared" si="662"/>
        <v>0</v>
      </c>
      <c r="AJ227" s="17">
        <f t="shared" si="663"/>
        <v>0</v>
      </c>
      <c r="AK227" s="17">
        <f t="shared" si="664"/>
        <v>0</v>
      </c>
      <c r="AL227" s="17">
        <f t="shared" si="665"/>
        <v>0</v>
      </c>
      <c r="AM227" s="17">
        <f t="shared" si="666"/>
        <v>0</v>
      </c>
      <c r="AN227" s="17">
        <f t="shared" si="667"/>
        <v>0</v>
      </c>
      <c r="AO227" s="17"/>
      <c r="AP227" s="17"/>
      <c r="AQ227" s="17">
        <f t="shared" si="668"/>
        <v>0</v>
      </c>
      <c r="AR227" s="17">
        <f t="shared" si="669"/>
        <v>0</v>
      </c>
      <c r="AS227" s="17"/>
      <c r="AT227" s="17"/>
      <c r="AU227" s="17">
        <f t="shared" si="670"/>
        <v>0</v>
      </c>
      <c r="AV227" s="17">
        <f t="shared" si="671"/>
        <v>0</v>
      </c>
      <c r="AW227" s="17"/>
      <c r="AX227" s="17"/>
      <c r="AY227" s="17">
        <f t="shared" si="672"/>
        <v>0</v>
      </c>
      <c r="AZ227" s="17">
        <f t="shared" si="673"/>
        <v>0</v>
      </c>
      <c r="BA227" s="17">
        <f t="shared" si="642"/>
        <v>0</v>
      </c>
      <c r="BB227" s="49">
        <f t="shared" si="643"/>
        <v>0</v>
      </c>
      <c r="BC227" s="17">
        <f t="shared" si="674"/>
        <v>0</v>
      </c>
      <c r="BD227" s="17">
        <f t="shared" si="675"/>
        <v>0</v>
      </c>
      <c r="BE227" s="17"/>
      <c r="BF227" s="17"/>
      <c r="BG227" s="17">
        <f t="shared" si="676"/>
        <v>0</v>
      </c>
      <c r="BH227" s="17">
        <f t="shared" si="677"/>
        <v>0</v>
      </c>
      <c r="BI227" s="17"/>
      <c r="BJ227" s="17"/>
      <c r="BK227" s="17">
        <f t="shared" si="678"/>
        <v>0</v>
      </c>
      <c r="BL227" s="17">
        <f t="shared" si="679"/>
        <v>0</v>
      </c>
      <c r="BM227" s="17"/>
      <c r="BN227" s="17"/>
      <c r="BO227" s="17">
        <f t="shared" si="680"/>
        <v>0</v>
      </c>
      <c r="BP227" s="17">
        <f t="shared" si="681"/>
        <v>0</v>
      </c>
      <c r="BQ227" s="160"/>
      <c r="BR227" s="162"/>
    </row>
    <row r="228" spans="1:70" ht="23.25" customHeight="1" hidden="1">
      <c r="A228" s="158"/>
      <c r="B228" s="165"/>
      <c r="C228" s="159"/>
      <c r="D228" s="67" t="s">
        <v>24</v>
      </c>
      <c r="E228" s="17">
        <f t="shared" si="644"/>
        <v>0</v>
      </c>
      <c r="F228" s="19">
        <f t="shared" si="645"/>
        <v>0</v>
      </c>
      <c r="G228" s="17">
        <f t="shared" si="646"/>
        <v>0</v>
      </c>
      <c r="H228" s="17">
        <f t="shared" si="647"/>
        <v>0</v>
      </c>
      <c r="I228" s="17"/>
      <c r="J228" s="17"/>
      <c r="K228" s="17">
        <f t="shared" si="648"/>
        <v>0</v>
      </c>
      <c r="L228" s="17">
        <f t="shared" si="649"/>
        <v>0</v>
      </c>
      <c r="M228" s="17"/>
      <c r="N228" s="17"/>
      <c r="O228" s="17">
        <f t="shared" si="650"/>
        <v>0</v>
      </c>
      <c r="P228" s="17">
        <f t="shared" si="651"/>
        <v>0</v>
      </c>
      <c r="Q228" s="17"/>
      <c r="R228" s="17"/>
      <c r="S228" s="17">
        <f t="shared" si="652"/>
        <v>0</v>
      </c>
      <c r="T228" s="17">
        <f t="shared" si="653"/>
        <v>0</v>
      </c>
      <c r="U228" s="17">
        <f t="shared" si="654"/>
        <v>0</v>
      </c>
      <c r="V228" s="17">
        <f t="shared" si="655"/>
        <v>0</v>
      </c>
      <c r="W228" s="17">
        <f t="shared" si="656"/>
        <v>0</v>
      </c>
      <c r="X228" s="17">
        <f t="shared" si="657"/>
        <v>0</v>
      </c>
      <c r="Y228" s="17"/>
      <c r="Z228" s="17"/>
      <c r="AA228" s="17">
        <f t="shared" si="658"/>
        <v>0</v>
      </c>
      <c r="AB228" s="17">
        <f t="shared" si="659"/>
        <v>0</v>
      </c>
      <c r="AC228" s="17"/>
      <c r="AD228" s="17"/>
      <c r="AE228" s="17">
        <f t="shared" si="660"/>
        <v>0</v>
      </c>
      <c r="AF228" s="17">
        <f t="shared" si="661"/>
        <v>0</v>
      </c>
      <c r="AG228" s="17"/>
      <c r="AH228" s="17"/>
      <c r="AI228" s="17">
        <f t="shared" si="662"/>
        <v>0</v>
      </c>
      <c r="AJ228" s="17">
        <f t="shared" si="663"/>
        <v>0</v>
      </c>
      <c r="AK228" s="17">
        <f t="shared" si="664"/>
        <v>0</v>
      </c>
      <c r="AL228" s="17">
        <f t="shared" si="665"/>
        <v>0</v>
      </c>
      <c r="AM228" s="17">
        <f t="shared" si="666"/>
        <v>0</v>
      </c>
      <c r="AN228" s="17">
        <f t="shared" si="667"/>
        <v>0</v>
      </c>
      <c r="AO228" s="17"/>
      <c r="AP228" s="17"/>
      <c r="AQ228" s="17">
        <f t="shared" si="668"/>
        <v>0</v>
      </c>
      <c r="AR228" s="17">
        <f t="shared" si="669"/>
        <v>0</v>
      </c>
      <c r="AS228" s="17"/>
      <c r="AT228" s="17"/>
      <c r="AU228" s="17">
        <f t="shared" si="670"/>
        <v>0</v>
      </c>
      <c r="AV228" s="17">
        <f t="shared" si="671"/>
        <v>0</v>
      </c>
      <c r="AW228" s="17"/>
      <c r="AX228" s="17"/>
      <c r="AY228" s="17">
        <f t="shared" si="672"/>
        <v>0</v>
      </c>
      <c r="AZ228" s="17">
        <f t="shared" si="673"/>
        <v>0</v>
      </c>
      <c r="BA228" s="17">
        <f t="shared" si="642"/>
        <v>0</v>
      </c>
      <c r="BB228" s="49">
        <f t="shared" si="643"/>
        <v>0</v>
      </c>
      <c r="BC228" s="17">
        <f t="shared" si="674"/>
        <v>0</v>
      </c>
      <c r="BD228" s="17">
        <f t="shared" si="675"/>
        <v>0</v>
      </c>
      <c r="BE228" s="17"/>
      <c r="BF228" s="17"/>
      <c r="BG228" s="17">
        <f t="shared" si="676"/>
        <v>0</v>
      </c>
      <c r="BH228" s="17">
        <f t="shared" si="677"/>
        <v>0</v>
      </c>
      <c r="BI228" s="17"/>
      <c r="BJ228" s="17"/>
      <c r="BK228" s="17">
        <f t="shared" si="678"/>
        <v>0</v>
      </c>
      <c r="BL228" s="17">
        <f t="shared" si="679"/>
        <v>0</v>
      </c>
      <c r="BM228" s="17"/>
      <c r="BN228" s="17"/>
      <c r="BO228" s="17">
        <f t="shared" si="680"/>
        <v>0</v>
      </c>
      <c r="BP228" s="17">
        <f t="shared" si="681"/>
        <v>0</v>
      </c>
      <c r="BQ228" s="160"/>
      <c r="BR228" s="162"/>
    </row>
    <row r="229" spans="1:70" s="53" customFormat="1" ht="23.25" customHeight="1">
      <c r="A229" s="185" t="s">
        <v>68</v>
      </c>
      <c r="B229" s="164" t="s">
        <v>175</v>
      </c>
      <c r="C229" s="157" t="s">
        <v>58</v>
      </c>
      <c r="D229" s="65" t="s">
        <v>22</v>
      </c>
      <c r="E229" s="41">
        <f t="shared" si="644"/>
        <v>2600</v>
      </c>
      <c r="F229" s="41">
        <f t="shared" si="645"/>
        <v>2482.04284</v>
      </c>
      <c r="G229" s="41">
        <f t="shared" si="646"/>
        <v>95.46318615384617</v>
      </c>
      <c r="H229" s="41">
        <f t="shared" si="647"/>
        <v>-117.95715999999993</v>
      </c>
      <c r="I229" s="41">
        <f>SUM(I230:I235)</f>
        <v>0</v>
      </c>
      <c r="J229" s="41">
        <f>SUM(J230:J235)</f>
        <v>0</v>
      </c>
      <c r="K229" s="41">
        <f t="shared" si="648"/>
        <v>0</v>
      </c>
      <c r="L229" s="41">
        <f t="shared" si="649"/>
        <v>0</v>
      </c>
      <c r="M229" s="41">
        <f>SUM(M230:M235)</f>
        <v>0</v>
      </c>
      <c r="N229" s="41">
        <f>SUM(N230:N235)</f>
        <v>0</v>
      </c>
      <c r="O229" s="41">
        <f t="shared" si="650"/>
        <v>0</v>
      </c>
      <c r="P229" s="41">
        <f t="shared" si="651"/>
        <v>0</v>
      </c>
      <c r="Q229" s="41">
        <f>SUM(Q230:Q235)</f>
        <v>0</v>
      </c>
      <c r="R229" s="41">
        <f>SUM(R230:R235)</f>
        <v>0</v>
      </c>
      <c r="S229" s="41">
        <f t="shared" si="652"/>
        <v>0</v>
      </c>
      <c r="T229" s="41">
        <f t="shared" si="653"/>
        <v>0</v>
      </c>
      <c r="U229" s="41">
        <f t="shared" si="654"/>
        <v>0</v>
      </c>
      <c r="V229" s="41">
        <f t="shared" si="655"/>
        <v>0</v>
      </c>
      <c r="W229" s="41">
        <f t="shared" si="656"/>
        <v>0</v>
      </c>
      <c r="X229" s="41">
        <f t="shared" si="657"/>
        <v>0</v>
      </c>
      <c r="Y229" s="41">
        <f>SUM(Y230:Y235)</f>
        <v>0</v>
      </c>
      <c r="Z229" s="41">
        <f>SUM(Z230:Z235)</f>
        <v>0</v>
      </c>
      <c r="AA229" s="41">
        <f t="shared" si="658"/>
        <v>0</v>
      </c>
      <c r="AB229" s="41">
        <f t="shared" si="659"/>
        <v>0</v>
      </c>
      <c r="AC229" s="41">
        <f>SUM(AC230:AC235)</f>
        <v>0</v>
      </c>
      <c r="AD229" s="41">
        <f>SUM(AD230:AD235)</f>
        <v>0</v>
      </c>
      <c r="AE229" s="41">
        <f t="shared" si="660"/>
        <v>0</v>
      </c>
      <c r="AF229" s="41">
        <f t="shared" si="661"/>
        <v>0</v>
      </c>
      <c r="AG229" s="41">
        <f>SUM(AG230:AG235)</f>
        <v>0</v>
      </c>
      <c r="AH229" s="41">
        <f>SUM(AH230:AH235)</f>
        <v>0</v>
      </c>
      <c r="AI229" s="41">
        <f t="shared" si="662"/>
        <v>0</v>
      </c>
      <c r="AJ229" s="41">
        <f t="shared" si="663"/>
        <v>0</v>
      </c>
      <c r="AK229" s="41">
        <f t="shared" si="664"/>
        <v>0</v>
      </c>
      <c r="AL229" s="41">
        <f t="shared" si="665"/>
        <v>0</v>
      </c>
      <c r="AM229" s="41">
        <f t="shared" si="666"/>
        <v>0</v>
      </c>
      <c r="AN229" s="41">
        <f t="shared" si="667"/>
        <v>0</v>
      </c>
      <c r="AO229" s="41">
        <f>SUM(AO230:AO235)</f>
        <v>0</v>
      </c>
      <c r="AP229" s="41">
        <f>SUM(AP230:AP235)</f>
        <v>0</v>
      </c>
      <c r="AQ229" s="41">
        <f t="shared" si="668"/>
        <v>0</v>
      </c>
      <c r="AR229" s="41">
        <f t="shared" si="669"/>
        <v>0</v>
      </c>
      <c r="AS229" s="41">
        <f>SUM(AS230:AS235)</f>
        <v>0</v>
      </c>
      <c r="AT229" s="41">
        <f>SUM(AT230:AT235)</f>
        <v>0</v>
      </c>
      <c r="AU229" s="41">
        <f t="shared" si="670"/>
        <v>0</v>
      </c>
      <c r="AV229" s="41">
        <f t="shared" si="671"/>
        <v>0</v>
      </c>
      <c r="AW229" s="41">
        <f>SUM(AW230:AW235)</f>
        <v>0</v>
      </c>
      <c r="AX229" s="41">
        <f>SUM(AX230:AX235)</f>
        <v>0</v>
      </c>
      <c r="AY229" s="41">
        <f t="shared" si="672"/>
        <v>0</v>
      </c>
      <c r="AZ229" s="41">
        <f t="shared" si="673"/>
        <v>0</v>
      </c>
      <c r="BA229" s="41">
        <f t="shared" si="642"/>
        <v>0</v>
      </c>
      <c r="BB229" s="46">
        <f t="shared" si="643"/>
        <v>0</v>
      </c>
      <c r="BC229" s="41">
        <f t="shared" si="674"/>
        <v>0</v>
      </c>
      <c r="BD229" s="41">
        <f t="shared" si="675"/>
        <v>0</v>
      </c>
      <c r="BE229" s="41">
        <f>SUM(BE230:BE235)</f>
        <v>0</v>
      </c>
      <c r="BF229" s="41">
        <f>SUM(BF230:BF235)</f>
        <v>0</v>
      </c>
      <c r="BG229" s="41">
        <f t="shared" si="676"/>
        <v>0</v>
      </c>
      <c r="BH229" s="41">
        <f t="shared" si="677"/>
        <v>0</v>
      </c>
      <c r="BI229" s="41">
        <f>SUM(BI230:BI235)</f>
        <v>0</v>
      </c>
      <c r="BJ229" s="41">
        <f>SUM(BJ230:BJ235)</f>
        <v>0</v>
      </c>
      <c r="BK229" s="41">
        <f t="shared" si="678"/>
        <v>0</v>
      </c>
      <c r="BL229" s="41">
        <f t="shared" si="679"/>
        <v>0</v>
      </c>
      <c r="BM229" s="41">
        <f>SUM(BM230:BM235)</f>
        <v>2600</v>
      </c>
      <c r="BN229" s="41">
        <f>SUM(BN230:BN235)</f>
        <v>2482.04284</v>
      </c>
      <c r="BO229" s="41">
        <f t="shared" si="680"/>
        <v>95.46318615384617</v>
      </c>
      <c r="BP229" s="41">
        <f t="shared" si="681"/>
        <v>-117.95715999999993</v>
      </c>
      <c r="BQ229" s="160" t="s">
        <v>187</v>
      </c>
      <c r="BR229" s="130"/>
    </row>
    <row r="230" spans="1:70" ht="23.25" customHeight="1" hidden="1">
      <c r="A230" s="185"/>
      <c r="B230" s="165"/>
      <c r="C230" s="158"/>
      <c r="D230" s="65" t="s">
        <v>23</v>
      </c>
      <c r="E230" s="17">
        <f t="shared" si="644"/>
        <v>0</v>
      </c>
      <c r="F230" s="19">
        <f t="shared" si="645"/>
        <v>0</v>
      </c>
      <c r="G230" s="17">
        <f t="shared" si="646"/>
        <v>0</v>
      </c>
      <c r="H230" s="17">
        <f t="shared" si="647"/>
        <v>0</v>
      </c>
      <c r="I230" s="17"/>
      <c r="J230" s="17"/>
      <c r="K230" s="17">
        <f t="shared" si="648"/>
        <v>0</v>
      </c>
      <c r="L230" s="17">
        <f t="shared" si="649"/>
        <v>0</v>
      </c>
      <c r="M230" s="17"/>
      <c r="N230" s="17"/>
      <c r="O230" s="17">
        <f t="shared" si="650"/>
        <v>0</v>
      </c>
      <c r="P230" s="17">
        <f t="shared" si="651"/>
        <v>0</v>
      </c>
      <c r="Q230" s="17"/>
      <c r="R230" s="17"/>
      <c r="S230" s="17">
        <f t="shared" si="652"/>
        <v>0</v>
      </c>
      <c r="T230" s="17">
        <f t="shared" si="653"/>
        <v>0</v>
      </c>
      <c r="U230" s="17">
        <f t="shared" si="654"/>
        <v>0</v>
      </c>
      <c r="V230" s="17">
        <f t="shared" si="655"/>
        <v>0</v>
      </c>
      <c r="W230" s="17">
        <f t="shared" si="656"/>
        <v>0</v>
      </c>
      <c r="X230" s="17">
        <f t="shared" si="657"/>
        <v>0</v>
      </c>
      <c r="Y230" s="17"/>
      <c r="Z230" s="17"/>
      <c r="AA230" s="17">
        <f t="shared" si="658"/>
        <v>0</v>
      </c>
      <c r="AB230" s="17">
        <f t="shared" si="659"/>
        <v>0</v>
      </c>
      <c r="AC230" s="17"/>
      <c r="AD230" s="17"/>
      <c r="AE230" s="17">
        <f t="shared" si="660"/>
        <v>0</v>
      </c>
      <c r="AF230" s="17">
        <f t="shared" si="661"/>
        <v>0</v>
      </c>
      <c r="AG230" s="17"/>
      <c r="AH230" s="17"/>
      <c r="AI230" s="17">
        <f t="shared" si="662"/>
        <v>0</v>
      </c>
      <c r="AJ230" s="17">
        <f t="shared" si="663"/>
        <v>0</v>
      </c>
      <c r="AK230" s="17">
        <f t="shared" si="664"/>
        <v>0</v>
      </c>
      <c r="AL230" s="17">
        <f t="shared" si="665"/>
        <v>0</v>
      </c>
      <c r="AM230" s="17">
        <f t="shared" si="666"/>
        <v>0</v>
      </c>
      <c r="AN230" s="17">
        <f t="shared" si="667"/>
        <v>0</v>
      </c>
      <c r="AO230" s="17"/>
      <c r="AP230" s="17"/>
      <c r="AQ230" s="17">
        <f t="shared" si="668"/>
        <v>0</v>
      </c>
      <c r="AR230" s="17">
        <f t="shared" si="669"/>
        <v>0</v>
      </c>
      <c r="AS230" s="17"/>
      <c r="AT230" s="17"/>
      <c r="AU230" s="17">
        <f t="shared" si="670"/>
        <v>0</v>
      </c>
      <c r="AV230" s="17">
        <f t="shared" si="671"/>
        <v>0</v>
      </c>
      <c r="AW230" s="17"/>
      <c r="AX230" s="17"/>
      <c r="AY230" s="17">
        <f t="shared" si="672"/>
        <v>0</v>
      </c>
      <c r="AZ230" s="17">
        <f t="shared" si="673"/>
        <v>0</v>
      </c>
      <c r="BA230" s="17">
        <f t="shared" si="642"/>
        <v>0</v>
      </c>
      <c r="BB230" s="49">
        <f t="shared" si="643"/>
        <v>0</v>
      </c>
      <c r="BC230" s="17">
        <f t="shared" si="674"/>
        <v>0</v>
      </c>
      <c r="BD230" s="17">
        <f t="shared" si="675"/>
        <v>0</v>
      </c>
      <c r="BE230" s="17"/>
      <c r="BF230" s="17"/>
      <c r="BG230" s="17">
        <f t="shared" si="676"/>
        <v>0</v>
      </c>
      <c r="BH230" s="17">
        <f t="shared" si="677"/>
        <v>0</v>
      </c>
      <c r="BI230" s="17"/>
      <c r="BJ230" s="17"/>
      <c r="BK230" s="17">
        <f t="shared" si="678"/>
        <v>0</v>
      </c>
      <c r="BL230" s="17">
        <f t="shared" si="679"/>
        <v>0</v>
      </c>
      <c r="BM230" s="17"/>
      <c r="BN230" s="17"/>
      <c r="BO230" s="17">
        <f t="shared" si="680"/>
        <v>0</v>
      </c>
      <c r="BP230" s="17">
        <f t="shared" si="681"/>
        <v>0</v>
      </c>
      <c r="BQ230" s="160"/>
      <c r="BR230" s="131"/>
    </row>
    <row r="231" spans="1:70" ht="23.25" customHeight="1">
      <c r="A231" s="185"/>
      <c r="B231" s="165"/>
      <c r="C231" s="158"/>
      <c r="D231" s="63" t="s">
        <v>52</v>
      </c>
      <c r="E231" s="17">
        <f t="shared" si="644"/>
        <v>0</v>
      </c>
      <c r="F231" s="19">
        <f t="shared" si="645"/>
        <v>0</v>
      </c>
      <c r="G231" s="17">
        <f t="shared" si="646"/>
        <v>0</v>
      </c>
      <c r="H231" s="17">
        <f t="shared" si="647"/>
        <v>0</v>
      </c>
      <c r="I231" s="17"/>
      <c r="J231" s="17"/>
      <c r="K231" s="17">
        <f t="shared" si="648"/>
        <v>0</v>
      </c>
      <c r="L231" s="17">
        <f t="shared" si="649"/>
        <v>0</v>
      </c>
      <c r="M231" s="17"/>
      <c r="N231" s="17"/>
      <c r="O231" s="17">
        <f t="shared" si="650"/>
        <v>0</v>
      </c>
      <c r="P231" s="17">
        <f t="shared" si="651"/>
        <v>0</v>
      </c>
      <c r="Q231" s="17"/>
      <c r="R231" s="17"/>
      <c r="S231" s="17">
        <f t="shared" si="652"/>
        <v>0</v>
      </c>
      <c r="T231" s="17">
        <f t="shared" si="653"/>
        <v>0</v>
      </c>
      <c r="U231" s="17">
        <f t="shared" si="654"/>
        <v>0</v>
      </c>
      <c r="V231" s="17">
        <f t="shared" si="655"/>
        <v>0</v>
      </c>
      <c r="W231" s="17">
        <f t="shared" si="656"/>
        <v>0</v>
      </c>
      <c r="X231" s="17">
        <f t="shared" si="657"/>
        <v>0</v>
      </c>
      <c r="Y231" s="17"/>
      <c r="Z231" s="17"/>
      <c r="AA231" s="17">
        <f t="shared" si="658"/>
        <v>0</v>
      </c>
      <c r="AB231" s="17">
        <f t="shared" si="659"/>
        <v>0</v>
      </c>
      <c r="AC231" s="17"/>
      <c r="AD231" s="17"/>
      <c r="AE231" s="17">
        <f t="shared" si="660"/>
        <v>0</v>
      </c>
      <c r="AF231" s="17">
        <f t="shared" si="661"/>
        <v>0</v>
      </c>
      <c r="AG231" s="17"/>
      <c r="AH231" s="17"/>
      <c r="AI231" s="17">
        <f t="shared" si="662"/>
        <v>0</v>
      </c>
      <c r="AJ231" s="17">
        <f t="shared" si="663"/>
        <v>0</v>
      </c>
      <c r="AK231" s="17">
        <f t="shared" si="664"/>
        <v>0</v>
      </c>
      <c r="AL231" s="17">
        <f t="shared" si="665"/>
        <v>0</v>
      </c>
      <c r="AM231" s="17">
        <f t="shared" si="666"/>
        <v>0</v>
      </c>
      <c r="AN231" s="17">
        <f t="shared" si="667"/>
        <v>0</v>
      </c>
      <c r="AO231" s="17"/>
      <c r="AP231" s="17"/>
      <c r="AQ231" s="17">
        <f t="shared" si="668"/>
        <v>0</v>
      </c>
      <c r="AR231" s="17">
        <f t="shared" si="669"/>
        <v>0</v>
      </c>
      <c r="AS231" s="17"/>
      <c r="AT231" s="17"/>
      <c r="AU231" s="17">
        <f t="shared" si="670"/>
        <v>0</v>
      </c>
      <c r="AV231" s="17">
        <f t="shared" si="671"/>
        <v>0</v>
      </c>
      <c r="AW231" s="17"/>
      <c r="AX231" s="17"/>
      <c r="AY231" s="17">
        <f t="shared" si="672"/>
        <v>0</v>
      </c>
      <c r="AZ231" s="17">
        <f t="shared" si="673"/>
        <v>0</v>
      </c>
      <c r="BA231" s="17">
        <f t="shared" si="642"/>
        <v>0</v>
      </c>
      <c r="BB231" s="49">
        <f t="shared" si="643"/>
        <v>0</v>
      </c>
      <c r="BC231" s="17">
        <f t="shared" si="674"/>
        <v>0</v>
      </c>
      <c r="BD231" s="17">
        <f t="shared" si="675"/>
        <v>0</v>
      </c>
      <c r="BE231" s="17"/>
      <c r="BF231" s="17"/>
      <c r="BG231" s="17">
        <f t="shared" si="676"/>
        <v>0</v>
      </c>
      <c r="BH231" s="17">
        <f t="shared" si="677"/>
        <v>0</v>
      </c>
      <c r="BI231" s="17"/>
      <c r="BJ231" s="17"/>
      <c r="BK231" s="17">
        <f t="shared" si="678"/>
        <v>0</v>
      </c>
      <c r="BL231" s="17">
        <f t="shared" si="679"/>
        <v>0</v>
      </c>
      <c r="BM231" s="17"/>
      <c r="BN231" s="17"/>
      <c r="BO231" s="17">
        <f t="shared" si="680"/>
        <v>0</v>
      </c>
      <c r="BP231" s="17">
        <f t="shared" si="681"/>
        <v>0</v>
      </c>
      <c r="BQ231" s="160"/>
      <c r="BR231" s="131"/>
    </row>
    <row r="232" spans="1:70" ht="23.25" customHeight="1">
      <c r="A232" s="185"/>
      <c r="B232" s="165"/>
      <c r="C232" s="158"/>
      <c r="D232" s="63" t="s">
        <v>28</v>
      </c>
      <c r="E232" s="18">
        <f t="shared" si="644"/>
        <v>2600</v>
      </c>
      <c r="F232" s="18">
        <f t="shared" si="645"/>
        <v>2482.04284</v>
      </c>
      <c r="G232" s="18">
        <f t="shared" si="646"/>
        <v>95.46318615384617</v>
      </c>
      <c r="H232" s="18">
        <f t="shared" si="647"/>
        <v>-117.95715999999993</v>
      </c>
      <c r="I232" s="18"/>
      <c r="J232" s="18"/>
      <c r="K232" s="18">
        <f t="shared" si="648"/>
        <v>0</v>
      </c>
      <c r="L232" s="18">
        <f t="shared" si="649"/>
        <v>0</v>
      </c>
      <c r="M232" s="18"/>
      <c r="N232" s="18"/>
      <c r="O232" s="18">
        <f t="shared" si="650"/>
        <v>0</v>
      </c>
      <c r="P232" s="18">
        <f t="shared" si="651"/>
        <v>0</v>
      </c>
      <c r="Q232" s="18"/>
      <c r="R232" s="18"/>
      <c r="S232" s="18">
        <f t="shared" si="652"/>
        <v>0</v>
      </c>
      <c r="T232" s="18">
        <f t="shared" si="653"/>
        <v>0</v>
      </c>
      <c r="U232" s="18">
        <f t="shared" si="654"/>
        <v>0</v>
      </c>
      <c r="V232" s="18">
        <f t="shared" si="655"/>
        <v>0</v>
      </c>
      <c r="W232" s="18">
        <f t="shared" si="656"/>
        <v>0</v>
      </c>
      <c r="X232" s="18">
        <f t="shared" si="657"/>
        <v>0</v>
      </c>
      <c r="Y232" s="18"/>
      <c r="Z232" s="18"/>
      <c r="AA232" s="18">
        <f t="shared" si="658"/>
        <v>0</v>
      </c>
      <c r="AB232" s="18">
        <f t="shared" si="659"/>
        <v>0</v>
      </c>
      <c r="AC232" s="18"/>
      <c r="AD232" s="18"/>
      <c r="AE232" s="18">
        <f t="shared" si="660"/>
        <v>0</v>
      </c>
      <c r="AF232" s="18">
        <f t="shared" si="661"/>
        <v>0</v>
      </c>
      <c r="AG232" s="18"/>
      <c r="AH232" s="18"/>
      <c r="AI232" s="18">
        <f t="shared" si="662"/>
        <v>0</v>
      </c>
      <c r="AJ232" s="18">
        <f t="shared" si="663"/>
        <v>0</v>
      </c>
      <c r="AK232" s="18">
        <f t="shared" si="664"/>
        <v>0</v>
      </c>
      <c r="AL232" s="18">
        <f t="shared" si="665"/>
        <v>0</v>
      </c>
      <c r="AM232" s="18">
        <f t="shared" si="666"/>
        <v>0</v>
      </c>
      <c r="AN232" s="18">
        <f t="shared" si="667"/>
        <v>0</v>
      </c>
      <c r="AO232" s="18"/>
      <c r="AP232" s="18"/>
      <c r="AQ232" s="18">
        <f t="shared" si="668"/>
        <v>0</v>
      </c>
      <c r="AR232" s="18">
        <f t="shared" si="669"/>
        <v>0</v>
      </c>
      <c r="AS232" s="18"/>
      <c r="AT232" s="18"/>
      <c r="AU232" s="18">
        <f t="shared" si="670"/>
        <v>0</v>
      </c>
      <c r="AV232" s="18">
        <f t="shared" si="671"/>
        <v>0</v>
      </c>
      <c r="AW232" s="18"/>
      <c r="AX232" s="18"/>
      <c r="AY232" s="18">
        <f t="shared" si="672"/>
        <v>0</v>
      </c>
      <c r="AZ232" s="18">
        <f t="shared" si="673"/>
        <v>0</v>
      </c>
      <c r="BA232" s="18">
        <f t="shared" si="642"/>
        <v>0</v>
      </c>
      <c r="BB232" s="18">
        <f t="shared" si="643"/>
        <v>0</v>
      </c>
      <c r="BC232" s="18">
        <f t="shared" si="674"/>
        <v>0</v>
      </c>
      <c r="BD232" s="18">
        <f t="shared" si="675"/>
        <v>0</v>
      </c>
      <c r="BE232" s="18"/>
      <c r="BF232" s="18"/>
      <c r="BG232" s="18">
        <f t="shared" si="676"/>
        <v>0</v>
      </c>
      <c r="BH232" s="18">
        <f t="shared" si="677"/>
        <v>0</v>
      </c>
      <c r="BI232" s="18"/>
      <c r="BJ232" s="18"/>
      <c r="BK232" s="18">
        <f t="shared" si="678"/>
        <v>0</v>
      </c>
      <c r="BL232" s="18">
        <f t="shared" si="679"/>
        <v>0</v>
      </c>
      <c r="BM232" s="18">
        <v>2600</v>
      </c>
      <c r="BN232" s="18">
        <v>2482.04284</v>
      </c>
      <c r="BO232" s="18">
        <f t="shared" si="680"/>
        <v>95.46318615384617</v>
      </c>
      <c r="BP232" s="18">
        <f t="shared" si="681"/>
        <v>-117.95715999999993</v>
      </c>
      <c r="BQ232" s="160"/>
      <c r="BR232" s="131"/>
    </row>
    <row r="233" spans="1:70" ht="46.5" customHeight="1" hidden="1">
      <c r="A233" s="185"/>
      <c r="B233" s="165"/>
      <c r="C233" s="158"/>
      <c r="D233" s="65" t="s">
        <v>114</v>
      </c>
      <c r="E233" s="17">
        <f t="shared" si="644"/>
        <v>0</v>
      </c>
      <c r="F233" s="17">
        <f t="shared" si="645"/>
        <v>0</v>
      </c>
      <c r="G233" s="17">
        <f t="shared" si="646"/>
        <v>0</v>
      </c>
      <c r="H233" s="17">
        <f t="shared" si="647"/>
        <v>0</v>
      </c>
      <c r="I233" s="17"/>
      <c r="J233" s="17"/>
      <c r="K233" s="17">
        <f t="shared" si="648"/>
        <v>0</v>
      </c>
      <c r="L233" s="17">
        <f t="shared" si="649"/>
        <v>0</v>
      </c>
      <c r="M233" s="17"/>
      <c r="N233" s="17"/>
      <c r="O233" s="17">
        <f t="shared" si="650"/>
        <v>0</v>
      </c>
      <c r="P233" s="17">
        <f t="shared" si="651"/>
        <v>0</v>
      </c>
      <c r="Q233" s="17"/>
      <c r="R233" s="17"/>
      <c r="S233" s="17">
        <f t="shared" si="652"/>
        <v>0</v>
      </c>
      <c r="T233" s="17">
        <f t="shared" si="653"/>
        <v>0</v>
      </c>
      <c r="U233" s="17">
        <f t="shared" si="654"/>
        <v>0</v>
      </c>
      <c r="V233" s="17">
        <f t="shared" si="655"/>
        <v>0</v>
      </c>
      <c r="W233" s="17">
        <f t="shared" si="656"/>
        <v>0</v>
      </c>
      <c r="X233" s="17">
        <f t="shared" si="657"/>
        <v>0</v>
      </c>
      <c r="Y233" s="17"/>
      <c r="Z233" s="17"/>
      <c r="AA233" s="17">
        <f t="shared" si="658"/>
        <v>0</v>
      </c>
      <c r="AB233" s="17">
        <f t="shared" si="659"/>
        <v>0</v>
      </c>
      <c r="AC233" s="17"/>
      <c r="AD233" s="17"/>
      <c r="AE233" s="17">
        <f t="shared" si="660"/>
        <v>0</v>
      </c>
      <c r="AF233" s="17">
        <f t="shared" si="661"/>
        <v>0</v>
      </c>
      <c r="AG233" s="17"/>
      <c r="AH233" s="17"/>
      <c r="AI233" s="17">
        <f t="shared" si="662"/>
        <v>0</v>
      </c>
      <c r="AJ233" s="17">
        <f t="shared" si="663"/>
        <v>0</v>
      </c>
      <c r="AK233" s="17">
        <f t="shared" si="664"/>
        <v>0</v>
      </c>
      <c r="AL233" s="17">
        <f t="shared" si="665"/>
        <v>0</v>
      </c>
      <c r="AM233" s="17">
        <f t="shared" si="666"/>
        <v>0</v>
      </c>
      <c r="AN233" s="17">
        <f t="shared" si="667"/>
        <v>0</v>
      </c>
      <c r="AO233" s="17"/>
      <c r="AP233" s="17"/>
      <c r="AQ233" s="17">
        <f t="shared" si="668"/>
        <v>0</v>
      </c>
      <c r="AR233" s="17">
        <f t="shared" si="669"/>
        <v>0</v>
      </c>
      <c r="AS233" s="17"/>
      <c r="AT233" s="17"/>
      <c r="AU233" s="17">
        <f t="shared" si="670"/>
        <v>0</v>
      </c>
      <c r="AV233" s="17">
        <f t="shared" si="671"/>
        <v>0</v>
      </c>
      <c r="AW233" s="17"/>
      <c r="AX233" s="17"/>
      <c r="AY233" s="17">
        <f t="shared" si="672"/>
        <v>0</v>
      </c>
      <c r="AZ233" s="17">
        <f t="shared" si="673"/>
        <v>0</v>
      </c>
      <c r="BA233" s="17">
        <f t="shared" si="642"/>
        <v>0</v>
      </c>
      <c r="BB233" s="17">
        <f t="shared" si="643"/>
        <v>0</v>
      </c>
      <c r="BC233" s="17">
        <f t="shared" si="674"/>
        <v>0</v>
      </c>
      <c r="BD233" s="17">
        <f t="shared" si="675"/>
        <v>0</v>
      </c>
      <c r="BE233" s="17"/>
      <c r="BF233" s="17"/>
      <c r="BG233" s="17">
        <f t="shared" si="676"/>
        <v>0</v>
      </c>
      <c r="BH233" s="17">
        <f t="shared" si="677"/>
        <v>0</v>
      </c>
      <c r="BI233" s="17"/>
      <c r="BJ233" s="17"/>
      <c r="BK233" s="17">
        <f t="shared" si="678"/>
        <v>0</v>
      </c>
      <c r="BL233" s="17">
        <f t="shared" si="679"/>
        <v>0</v>
      </c>
      <c r="BM233" s="17"/>
      <c r="BN233" s="17"/>
      <c r="BO233" s="17">
        <f t="shared" si="680"/>
        <v>0</v>
      </c>
      <c r="BP233" s="17">
        <f t="shared" si="681"/>
        <v>0</v>
      </c>
      <c r="BQ233" s="160"/>
      <c r="BR233" s="131"/>
    </row>
    <row r="234" spans="1:70" ht="23.25" customHeight="1" hidden="1">
      <c r="A234" s="185"/>
      <c r="B234" s="165"/>
      <c r="C234" s="158"/>
      <c r="D234" s="66" t="s">
        <v>29</v>
      </c>
      <c r="E234" s="17">
        <f t="shared" si="644"/>
        <v>0</v>
      </c>
      <c r="F234" s="17">
        <f t="shared" si="645"/>
        <v>0</v>
      </c>
      <c r="G234" s="17">
        <f t="shared" si="646"/>
        <v>0</v>
      </c>
      <c r="H234" s="17">
        <f t="shared" si="647"/>
        <v>0</v>
      </c>
      <c r="I234" s="17"/>
      <c r="J234" s="17"/>
      <c r="K234" s="17">
        <f t="shared" si="648"/>
        <v>0</v>
      </c>
      <c r="L234" s="17">
        <f t="shared" si="649"/>
        <v>0</v>
      </c>
      <c r="M234" s="17"/>
      <c r="N234" s="17"/>
      <c r="O234" s="17">
        <f t="shared" si="650"/>
        <v>0</v>
      </c>
      <c r="P234" s="17">
        <f t="shared" si="651"/>
        <v>0</v>
      </c>
      <c r="Q234" s="17"/>
      <c r="R234" s="17"/>
      <c r="S234" s="17">
        <f t="shared" si="652"/>
        <v>0</v>
      </c>
      <c r="T234" s="17">
        <f t="shared" si="653"/>
        <v>0</v>
      </c>
      <c r="U234" s="17">
        <f t="shared" si="654"/>
        <v>0</v>
      </c>
      <c r="V234" s="17">
        <f t="shared" si="655"/>
        <v>0</v>
      </c>
      <c r="W234" s="17">
        <f t="shared" si="656"/>
        <v>0</v>
      </c>
      <c r="X234" s="17">
        <f t="shared" si="657"/>
        <v>0</v>
      </c>
      <c r="Y234" s="17"/>
      <c r="Z234" s="17"/>
      <c r="AA234" s="17">
        <f t="shared" si="658"/>
        <v>0</v>
      </c>
      <c r="AB234" s="17">
        <f t="shared" si="659"/>
        <v>0</v>
      </c>
      <c r="AC234" s="17"/>
      <c r="AD234" s="17"/>
      <c r="AE234" s="17">
        <f t="shared" si="660"/>
        <v>0</v>
      </c>
      <c r="AF234" s="17">
        <f t="shared" si="661"/>
        <v>0</v>
      </c>
      <c r="AG234" s="17"/>
      <c r="AH234" s="17"/>
      <c r="AI234" s="17">
        <f t="shared" si="662"/>
        <v>0</v>
      </c>
      <c r="AJ234" s="17">
        <f t="shared" si="663"/>
        <v>0</v>
      </c>
      <c r="AK234" s="17">
        <f t="shared" si="664"/>
        <v>0</v>
      </c>
      <c r="AL234" s="17">
        <f t="shared" si="665"/>
        <v>0</v>
      </c>
      <c r="AM234" s="17">
        <f t="shared" si="666"/>
        <v>0</v>
      </c>
      <c r="AN234" s="17">
        <f t="shared" si="667"/>
        <v>0</v>
      </c>
      <c r="AO234" s="17"/>
      <c r="AP234" s="17"/>
      <c r="AQ234" s="17">
        <f t="shared" si="668"/>
        <v>0</v>
      </c>
      <c r="AR234" s="17">
        <f t="shared" si="669"/>
        <v>0</v>
      </c>
      <c r="AS234" s="17"/>
      <c r="AT234" s="17"/>
      <c r="AU234" s="17">
        <f t="shared" si="670"/>
        <v>0</v>
      </c>
      <c r="AV234" s="17">
        <f t="shared" si="671"/>
        <v>0</v>
      </c>
      <c r="AW234" s="17"/>
      <c r="AX234" s="17"/>
      <c r="AY234" s="17">
        <f t="shared" si="672"/>
        <v>0</v>
      </c>
      <c r="AZ234" s="17">
        <f t="shared" si="673"/>
        <v>0</v>
      </c>
      <c r="BA234" s="17">
        <f t="shared" si="642"/>
        <v>0</v>
      </c>
      <c r="BB234" s="49">
        <f t="shared" si="643"/>
        <v>0</v>
      </c>
      <c r="BC234" s="17">
        <f t="shared" si="674"/>
        <v>0</v>
      </c>
      <c r="BD234" s="17">
        <f t="shared" si="675"/>
        <v>0</v>
      </c>
      <c r="BE234" s="17"/>
      <c r="BF234" s="17"/>
      <c r="BG234" s="17">
        <f t="shared" si="676"/>
        <v>0</v>
      </c>
      <c r="BH234" s="17">
        <f t="shared" si="677"/>
        <v>0</v>
      </c>
      <c r="BI234" s="17"/>
      <c r="BJ234" s="17"/>
      <c r="BK234" s="17">
        <f t="shared" si="678"/>
        <v>0</v>
      </c>
      <c r="BL234" s="17">
        <f t="shared" si="679"/>
        <v>0</v>
      </c>
      <c r="BM234" s="17"/>
      <c r="BN234" s="17"/>
      <c r="BO234" s="17">
        <f t="shared" si="680"/>
        <v>0</v>
      </c>
      <c r="BP234" s="17">
        <f t="shared" si="681"/>
        <v>0</v>
      </c>
      <c r="BQ234" s="160"/>
      <c r="BR234" s="131"/>
    </row>
    <row r="235" spans="1:70" ht="23.25" customHeight="1" hidden="1">
      <c r="A235" s="185"/>
      <c r="B235" s="165"/>
      <c r="C235" s="159"/>
      <c r="D235" s="67" t="s">
        <v>24</v>
      </c>
      <c r="E235" s="17">
        <f t="shared" si="644"/>
        <v>0</v>
      </c>
      <c r="F235" s="17">
        <f t="shared" si="645"/>
        <v>0</v>
      </c>
      <c r="G235" s="17">
        <f t="shared" si="646"/>
        <v>0</v>
      </c>
      <c r="H235" s="17">
        <f t="shared" si="647"/>
        <v>0</v>
      </c>
      <c r="I235" s="17"/>
      <c r="J235" s="17"/>
      <c r="K235" s="17">
        <f t="shared" si="648"/>
        <v>0</v>
      </c>
      <c r="L235" s="17">
        <f t="shared" si="649"/>
        <v>0</v>
      </c>
      <c r="M235" s="17"/>
      <c r="N235" s="17"/>
      <c r="O235" s="17">
        <f t="shared" si="650"/>
        <v>0</v>
      </c>
      <c r="P235" s="17">
        <f t="shared" si="651"/>
        <v>0</v>
      </c>
      <c r="Q235" s="17"/>
      <c r="R235" s="17"/>
      <c r="S235" s="17">
        <f t="shared" si="652"/>
        <v>0</v>
      </c>
      <c r="T235" s="17">
        <f t="shared" si="653"/>
        <v>0</v>
      </c>
      <c r="U235" s="17">
        <f t="shared" si="654"/>
        <v>0</v>
      </c>
      <c r="V235" s="17">
        <f t="shared" si="655"/>
        <v>0</v>
      </c>
      <c r="W235" s="17">
        <f t="shared" si="656"/>
        <v>0</v>
      </c>
      <c r="X235" s="17">
        <f t="shared" si="657"/>
        <v>0</v>
      </c>
      <c r="Y235" s="17"/>
      <c r="Z235" s="17"/>
      <c r="AA235" s="17">
        <f t="shared" si="658"/>
        <v>0</v>
      </c>
      <c r="AB235" s="17">
        <f t="shared" si="659"/>
        <v>0</v>
      </c>
      <c r="AC235" s="17"/>
      <c r="AD235" s="17"/>
      <c r="AE235" s="17">
        <f t="shared" si="660"/>
        <v>0</v>
      </c>
      <c r="AF235" s="17">
        <f t="shared" si="661"/>
        <v>0</v>
      </c>
      <c r="AG235" s="17"/>
      <c r="AH235" s="17"/>
      <c r="AI235" s="17">
        <f t="shared" si="662"/>
        <v>0</v>
      </c>
      <c r="AJ235" s="17">
        <f t="shared" si="663"/>
        <v>0</v>
      </c>
      <c r="AK235" s="17">
        <f t="shared" si="664"/>
        <v>0</v>
      </c>
      <c r="AL235" s="17">
        <f t="shared" si="665"/>
        <v>0</v>
      </c>
      <c r="AM235" s="17">
        <f t="shared" si="666"/>
        <v>0</v>
      </c>
      <c r="AN235" s="17">
        <f t="shared" si="667"/>
        <v>0</v>
      </c>
      <c r="AO235" s="17"/>
      <c r="AP235" s="17"/>
      <c r="AQ235" s="17">
        <f t="shared" si="668"/>
        <v>0</v>
      </c>
      <c r="AR235" s="17">
        <f t="shared" si="669"/>
        <v>0</v>
      </c>
      <c r="AS235" s="17"/>
      <c r="AT235" s="17"/>
      <c r="AU235" s="17">
        <f t="shared" si="670"/>
        <v>0</v>
      </c>
      <c r="AV235" s="17">
        <f t="shared" si="671"/>
        <v>0</v>
      </c>
      <c r="AW235" s="17"/>
      <c r="AX235" s="17"/>
      <c r="AY235" s="17">
        <f t="shared" si="672"/>
        <v>0</v>
      </c>
      <c r="AZ235" s="17">
        <f t="shared" si="673"/>
        <v>0</v>
      </c>
      <c r="BA235" s="17">
        <f t="shared" si="642"/>
        <v>0</v>
      </c>
      <c r="BB235" s="49">
        <f t="shared" si="643"/>
        <v>0</v>
      </c>
      <c r="BC235" s="17">
        <f t="shared" si="674"/>
        <v>0</v>
      </c>
      <c r="BD235" s="17">
        <f t="shared" si="675"/>
        <v>0</v>
      </c>
      <c r="BE235" s="17"/>
      <c r="BF235" s="17"/>
      <c r="BG235" s="17">
        <f t="shared" si="676"/>
        <v>0</v>
      </c>
      <c r="BH235" s="17">
        <f t="shared" si="677"/>
        <v>0</v>
      </c>
      <c r="BI235" s="17"/>
      <c r="BJ235" s="17"/>
      <c r="BK235" s="17">
        <f t="shared" si="678"/>
        <v>0</v>
      </c>
      <c r="BL235" s="17">
        <f t="shared" si="679"/>
        <v>0</v>
      </c>
      <c r="BM235" s="17"/>
      <c r="BN235" s="17"/>
      <c r="BO235" s="17">
        <f t="shared" si="680"/>
        <v>0</v>
      </c>
      <c r="BP235" s="17">
        <f t="shared" si="681"/>
        <v>0</v>
      </c>
      <c r="BQ235" s="160"/>
      <c r="BR235" s="132"/>
    </row>
    <row r="236" spans="1:70" s="53" customFormat="1" ht="23.25" customHeight="1">
      <c r="A236" s="181" t="s">
        <v>71</v>
      </c>
      <c r="B236" s="164" t="s">
        <v>151</v>
      </c>
      <c r="C236" s="157" t="s">
        <v>95</v>
      </c>
      <c r="D236" s="65" t="s">
        <v>22</v>
      </c>
      <c r="E236" s="41">
        <f>BA236+BE236+BI236+BM236</f>
        <v>3102.66667</v>
      </c>
      <c r="F236" s="41">
        <f>BB236+BF236+BJ236+BN236</f>
        <v>3102.66667</v>
      </c>
      <c r="G236" s="41">
        <f>IF(E236=0,0,F236*100/E236)</f>
        <v>100</v>
      </c>
      <c r="H236" s="41">
        <f>F236-E236</f>
        <v>0</v>
      </c>
      <c r="I236" s="41">
        <f>SUM(I237:I242)</f>
        <v>0</v>
      </c>
      <c r="J236" s="41">
        <f>SUM(J237:J242)</f>
        <v>0</v>
      </c>
      <c r="K236" s="41">
        <f t="shared" si="648"/>
        <v>0</v>
      </c>
      <c r="L236" s="41">
        <f t="shared" si="649"/>
        <v>0</v>
      </c>
      <c r="M236" s="41">
        <f>SUM(M237:M242)</f>
        <v>0</v>
      </c>
      <c r="N236" s="41">
        <f>SUM(N237:N242)</f>
        <v>0</v>
      </c>
      <c r="O236" s="41">
        <f t="shared" si="650"/>
        <v>0</v>
      </c>
      <c r="P236" s="41">
        <f t="shared" si="651"/>
        <v>0</v>
      </c>
      <c r="Q236" s="41">
        <f>SUM(Q237:Q242)</f>
        <v>0</v>
      </c>
      <c r="R236" s="41">
        <f>SUM(R237:R242)</f>
        <v>0</v>
      </c>
      <c r="S236" s="41">
        <f t="shared" si="652"/>
        <v>0</v>
      </c>
      <c r="T236" s="41">
        <f t="shared" si="653"/>
        <v>0</v>
      </c>
      <c r="U236" s="41">
        <f t="shared" si="654"/>
        <v>0</v>
      </c>
      <c r="V236" s="41">
        <f t="shared" si="655"/>
        <v>0</v>
      </c>
      <c r="W236" s="41">
        <f t="shared" si="656"/>
        <v>0</v>
      </c>
      <c r="X236" s="41">
        <f t="shared" si="657"/>
        <v>0</v>
      </c>
      <c r="Y236" s="41">
        <f>SUM(Y237:Y242)</f>
        <v>0</v>
      </c>
      <c r="Z236" s="41">
        <f>SUM(Z237:Z242)</f>
        <v>0</v>
      </c>
      <c r="AA236" s="41">
        <f t="shared" si="658"/>
        <v>0</v>
      </c>
      <c r="AB236" s="41">
        <f t="shared" si="659"/>
        <v>0</v>
      </c>
      <c r="AC236" s="41">
        <f>SUM(AC237:AC242)</f>
        <v>0</v>
      </c>
      <c r="AD236" s="41">
        <f>SUM(AD237:AD242)</f>
        <v>0</v>
      </c>
      <c r="AE236" s="41">
        <f t="shared" si="660"/>
        <v>0</v>
      </c>
      <c r="AF236" s="41">
        <f t="shared" si="661"/>
        <v>0</v>
      </c>
      <c r="AG236" s="41">
        <f>SUM(AG237:AG242)</f>
        <v>0</v>
      </c>
      <c r="AH236" s="41">
        <f>SUM(AH237:AH242)</f>
        <v>0</v>
      </c>
      <c r="AI236" s="41">
        <f t="shared" si="662"/>
        <v>0</v>
      </c>
      <c r="AJ236" s="41">
        <f t="shared" si="663"/>
        <v>0</v>
      </c>
      <c r="AK236" s="41">
        <f t="shared" si="664"/>
        <v>0</v>
      </c>
      <c r="AL236" s="41">
        <f t="shared" si="665"/>
        <v>0</v>
      </c>
      <c r="AM236" s="41">
        <f t="shared" si="666"/>
        <v>0</v>
      </c>
      <c r="AN236" s="41">
        <f t="shared" si="667"/>
        <v>0</v>
      </c>
      <c r="AO236" s="41">
        <f>SUM(AO237:AO242)</f>
        <v>0</v>
      </c>
      <c r="AP236" s="41">
        <f>SUM(AP237:AP242)</f>
        <v>0</v>
      </c>
      <c r="AQ236" s="41">
        <f t="shared" si="668"/>
        <v>0</v>
      </c>
      <c r="AR236" s="41">
        <f t="shared" si="669"/>
        <v>0</v>
      </c>
      <c r="AS236" s="41">
        <f>SUM(AS237:AS242)</f>
        <v>0</v>
      </c>
      <c r="AT236" s="41">
        <f>SUM(AT237:AT242)</f>
        <v>0</v>
      </c>
      <c r="AU236" s="52">
        <f t="shared" si="670"/>
        <v>0</v>
      </c>
      <c r="AV236" s="41">
        <f t="shared" si="671"/>
        <v>0</v>
      </c>
      <c r="AW236" s="41">
        <f>SUM(AW237:AW242)</f>
        <v>3102.66667</v>
      </c>
      <c r="AX236" s="41">
        <f>SUM(AX237:AX242)</f>
        <v>3102.66667</v>
      </c>
      <c r="AY236" s="41">
        <f t="shared" si="672"/>
        <v>100</v>
      </c>
      <c r="AZ236" s="41">
        <f t="shared" si="673"/>
        <v>0</v>
      </c>
      <c r="BA236" s="41">
        <f t="shared" si="642"/>
        <v>3102.66667</v>
      </c>
      <c r="BB236" s="41">
        <f t="shared" si="643"/>
        <v>3102.66667</v>
      </c>
      <c r="BC236" s="41">
        <f t="shared" si="674"/>
        <v>100</v>
      </c>
      <c r="BD236" s="41">
        <f t="shared" si="675"/>
        <v>0</v>
      </c>
      <c r="BE236" s="41">
        <f>SUM(BE237:BE242)</f>
        <v>0</v>
      </c>
      <c r="BF236" s="41">
        <f>SUM(BF237:BF242)</f>
        <v>0</v>
      </c>
      <c r="BG236" s="41">
        <f t="shared" si="676"/>
        <v>0</v>
      </c>
      <c r="BH236" s="41">
        <f t="shared" si="677"/>
        <v>0</v>
      </c>
      <c r="BI236" s="41">
        <f>SUM(BI237:BI242)</f>
        <v>0</v>
      </c>
      <c r="BJ236" s="41">
        <f>SUM(BJ237:BJ242)</f>
        <v>0</v>
      </c>
      <c r="BK236" s="41">
        <f t="shared" si="678"/>
        <v>0</v>
      </c>
      <c r="BL236" s="41">
        <f t="shared" si="679"/>
        <v>0</v>
      </c>
      <c r="BM236" s="41">
        <f>SUM(BM237:BM242)</f>
        <v>0</v>
      </c>
      <c r="BN236" s="41">
        <f>SUM(BN237:BN242)</f>
        <v>0</v>
      </c>
      <c r="BO236" s="41">
        <f t="shared" si="680"/>
        <v>0</v>
      </c>
      <c r="BP236" s="41">
        <f t="shared" si="681"/>
        <v>0</v>
      </c>
      <c r="BQ236" s="160" t="s">
        <v>156</v>
      </c>
      <c r="BR236" s="162"/>
    </row>
    <row r="237" spans="1:70" ht="23.25" customHeight="1" hidden="1">
      <c r="A237" s="181"/>
      <c r="B237" s="165"/>
      <c r="C237" s="158"/>
      <c r="D237" s="65" t="s">
        <v>23</v>
      </c>
      <c r="E237" s="17">
        <f aca="true" t="shared" si="682" ref="E237:E256">BA237+BE237+BI237+BM237</f>
        <v>0</v>
      </c>
      <c r="F237" s="17">
        <f aca="true" t="shared" si="683" ref="F237:F256">BB237+BF237+BJ237+BN237</f>
        <v>0</v>
      </c>
      <c r="G237" s="17">
        <f aca="true" t="shared" si="684" ref="G237:G256">IF(E237=0,0,F237*100/E237)</f>
        <v>0</v>
      </c>
      <c r="H237" s="17">
        <f aca="true" t="shared" si="685" ref="H237:H256">F237-E237</f>
        <v>0</v>
      </c>
      <c r="I237" s="17"/>
      <c r="J237" s="17"/>
      <c r="K237" s="17">
        <f t="shared" si="648"/>
        <v>0</v>
      </c>
      <c r="L237" s="17">
        <f t="shared" si="649"/>
        <v>0</v>
      </c>
      <c r="M237" s="17"/>
      <c r="N237" s="17"/>
      <c r="O237" s="17">
        <f t="shared" si="650"/>
        <v>0</v>
      </c>
      <c r="P237" s="17">
        <f t="shared" si="651"/>
        <v>0</v>
      </c>
      <c r="Q237" s="17"/>
      <c r="R237" s="17"/>
      <c r="S237" s="17">
        <f t="shared" si="652"/>
        <v>0</v>
      </c>
      <c r="T237" s="17">
        <f t="shared" si="653"/>
        <v>0</v>
      </c>
      <c r="U237" s="17">
        <f t="shared" si="654"/>
        <v>0</v>
      </c>
      <c r="V237" s="17">
        <f t="shared" si="655"/>
        <v>0</v>
      </c>
      <c r="W237" s="17">
        <f t="shared" si="656"/>
        <v>0</v>
      </c>
      <c r="X237" s="17">
        <f t="shared" si="657"/>
        <v>0</v>
      </c>
      <c r="Y237" s="17"/>
      <c r="Z237" s="17"/>
      <c r="AA237" s="17">
        <f t="shared" si="658"/>
        <v>0</v>
      </c>
      <c r="AB237" s="17">
        <f t="shared" si="659"/>
        <v>0</v>
      </c>
      <c r="AC237" s="17"/>
      <c r="AD237" s="17"/>
      <c r="AE237" s="17">
        <f t="shared" si="660"/>
        <v>0</v>
      </c>
      <c r="AF237" s="17">
        <f t="shared" si="661"/>
        <v>0</v>
      </c>
      <c r="AG237" s="17"/>
      <c r="AH237" s="17"/>
      <c r="AI237" s="17">
        <f t="shared" si="662"/>
        <v>0</v>
      </c>
      <c r="AJ237" s="17">
        <f t="shared" si="663"/>
        <v>0</v>
      </c>
      <c r="AK237" s="17">
        <f t="shared" si="664"/>
        <v>0</v>
      </c>
      <c r="AL237" s="17">
        <f t="shared" si="665"/>
        <v>0</v>
      </c>
      <c r="AM237" s="17">
        <f t="shared" si="666"/>
        <v>0</v>
      </c>
      <c r="AN237" s="17">
        <f t="shared" si="667"/>
        <v>0</v>
      </c>
      <c r="AO237" s="17"/>
      <c r="AP237" s="17"/>
      <c r="AQ237" s="17">
        <f t="shared" si="668"/>
        <v>0</v>
      </c>
      <c r="AR237" s="17">
        <f t="shared" si="669"/>
        <v>0</v>
      </c>
      <c r="AS237" s="17"/>
      <c r="AT237" s="17"/>
      <c r="AU237" s="51">
        <f t="shared" si="670"/>
        <v>0</v>
      </c>
      <c r="AV237" s="17">
        <f t="shared" si="671"/>
        <v>0</v>
      </c>
      <c r="AW237" s="17"/>
      <c r="AX237" s="17"/>
      <c r="AY237" s="17">
        <f t="shared" si="672"/>
        <v>0</v>
      </c>
      <c r="AZ237" s="17">
        <f t="shared" si="673"/>
        <v>0</v>
      </c>
      <c r="BA237" s="17">
        <f t="shared" si="642"/>
        <v>0</v>
      </c>
      <c r="BB237" s="17">
        <f t="shared" si="643"/>
        <v>0</v>
      </c>
      <c r="BC237" s="17">
        <f t="shared" si="674"/>
        <v>0</v>
      </c>
      <c r="BD237" s="17">
        <f t="shared" si="675"/>
        <v>0</v>
      </c>
      <c r="BE237" s="17"/>
      <c r="BF237" s="17"/>
      <c r="BG237" s="17">
        <f t="shared" si="676"/>
        <v>0</v>
      </c>
      <c r="BH237" s="17">
        <f t="shared" si="677"/>
        <v>0</v>
      </c>
      <c r="BI237" s="17"/>
      <c r="BJ237" s="17"/>
      <c r="BK237" s="17">
        <f t="shared" si="678"/>
        <v>0</v>
      </c>
      <c r="BL237" s="17">
        <f t="shared" si="679"/>
        <v>0</v>
      </c>
      <c r="BM237" s="17"/>
      <c r="BN237" s="17"/>
      <c r="BO237" s="17">
        <f t="shared" si="680"/>
        <v>0</v>
      </c>
      <c r="BP237" s="17">
        <f t="shared" si="681"/>
        <v>0</v>
      </c>
      <c r="BQ237" s="160"/>
      <c r="BR237" s="162"/>
    </row>
    <row r="238" spans="1:70" ht="23.25" customHeight="1">
      <c r="A238" s="181"/>
      <c r="B238" s="165"/>
      <c r="C238" s="158"/>
      <c r="D238" s="63" t="s">
        <v>52</v>
      </c>
      <c r="E238" s="17">
        <f t="shared" si="682"/>
        <v>0</v>
      </c>
      <c r="F238" s="17">
        <f t="shared" si="683"/>
        <v>0</v>
      </c>
      <c r="G238" s="17">
        <f t="shared" si="684"/>
        <v>0</v>
      </c>
      <c r="H238" s="17">
        <f t="shared" si="685"/>
        <v>0</v>
      </c>
      <c r="I238" s="17"/>
      <c r="J238" s="17"/>
      <c r="K238" s="17">
        <f t="shared" si="648"/>
        <v>0</v>
      </c>
      <c r="L238" s="17">
        <f t="shared" si="649"/>
        <v>0</v>
      </c>
      <c r="M238" s="17"/>
      <c r="N238" s="17"/>
      <c r="O238" s="17">
        <f t="shared" si="650"/>
        <v>0</v>
      </c>
      <c r="P238" s="17">
        <f t="shared" si="651"/>
        <v>0</v>
      </c>
      <c r="Q238" s="17"/>
      <c r="R238" s="17"/>
      <c r="S238" s="17">
        <f t="shared" si="652"/>
        <v>0</v>
      </c>
      <c r="T238" s="17">
        <f t="shared" si="653"/>
        <v>0</v>
      </c>
      <c r="U238" s="17">
        <f t="shared" si="654"/>
        <v>0</v>
      </c>
      <c r="V238" s="17">
        <f t="shared" si="655"/>
        <v>0</v>
      </c>
      <c r="W238" s="17">
        <f t="shared" si="656"/>
        <v>0</v>
      </c>
      <c r="X238" s="17">
        <f t="shared" si="657"/>
        <v>0</v>
      </c>
      <c r="Y238" s="17"/>
      <c r="Z238" s="17"/>
      <c r="AA238" s="17">
        <f t="shared" si="658"/>
        <v>0</v>
      </c>
      <c r="AB238" s="17">
        <f t="shared" si="659"/>
        <v>0</v>
      </c>
      <c r="AC238" s="17"/>
      <c r="AD238" s="17"/>
      <c r="AE238" s="17">
        <f t="shared" si="660"/>
        <v>0</v>
      </c>
      <c r="AF238" s="17">
        <f t="shared" si="661"/>
        <v>0</v>
      </c>
      <c r="AG238" s="17"/>
      <c r="AH238" s="17"/>
      <c r="AI238" s="17">
        <f t="shared" si="662"/>
        <v>0</v>
      </c>
      <c r="AJ238" s="17">
        <f t="shared" si="663"/>
        <v>0</v>
      </c>
      <c r="AK238" s="17">
        <f t="shared" si="664"/>
        <v>0</v>
      </c>
      <c r="AL238" s="17">
        <f t="shared" si="665"/>
        <v>0</v>
      </c>
      <c r="AM238" s="17">
        <f t="shared" si="666"/>
        <v>0</v>
      </c>
      <c r="AN238" s="17">
        <f t="shared" si="667"/>
        <v>0</v>
      </c>
      <c r="AO238" s="17"/>
      <c r="AP238" s="17"/>
      <c r="AQ238" s="17">
        <f t="shared" si="668"/>
        <v>0</v>
      </c>
      <c r="AR238" s="17">
        <f t="shared" si="669"/>
        <v>0</v>
      </c>
      <c r="AS238" s="17"/>
      <c r="AT238" s="17"/>
      <c r="AU238" s="51">
        <f t="shared" si="670"/>
        <v>0</v>
      </c>
      <c r="AV238" s="17">
        <f t="shared" si="671"/>
        <v>0</v>
      </c>
      <c r="AW238" s="17"/>
      <c r="AX238" s="17"/>
      <c r="AY238" s="17">
        <f t="shared" si="672"/>
        <v>0</v>
      </c>
      <c r="AZ238" s="17">
        <f t="shared" si="673"/>
        <v>0</v>
      </c>
      <c r="BA238" s="17">
        <f t="shared" si="642"/>
        <v>0</v>
      </c>
      <c r="BB238" s="17">
        <f t="shared" si="643"/>
        <v>0</v>
      </c>
      <c r="BC238" s="17">
        <f t="shared" si="674"/>
        <v>0</v>
      </c>
      <c r="BD238" s="17">
        <f t="shared" si="675"/>
        <v>0</v>
      </c>
      <c r="BE238" s="17"/>
      <c r="BF238" s="17"/>
      <c r="BG238" s="17">
        <f t="shared" si="676"/>
        <v>0</v>
      </c>
      <c r="BH238" s="17">
        <f t="shared" si="677"/>
        <v>0</v>
      </c>
      <c r="BI238" s="17"/>
      <c r="BJ238" s="17"/>
      <c r="BK238" s="17">
        <f t="shared" si="678"/>
        <v>0</v>
      </c>
      <c r="BL238" s="17">
        <f t="shared" si="679"/>
        <v>0</v>
      </c>
      <c r="BM238" s="17"/>
      <c r="BN238" s="17"/>
      <c r="BO238" s="17">
        <f t="shared" si="680"/>
        <v>0</v>
      </c>
      <c r="BP238" s="17">
        <f t="shared" si="681"/>
        <v>0</v>
      </c>
      <c r="BQ238" s="160"/>
      <c r="BR238" s="162"/>
    </row>
    <row r="239" spans="1:70" ht="23.25" customHeight="1">
      <c r="A239" s="181"/>
      <c r="B239" s="165"/>
      <c r="C239" s="158"/>
      <c r="D239" s="63" t="s">
        <v>28</v>
      </c>
      <c r="E239" s="18">
        <f t="shared" si="682"/>
        <v>3102.66667</v>
      </c>
      <c r="F239" s="18">
        <f t="shared" si="683"/>
        <v>3102.66667</v>
      </c>
      <c r="G239" s="18">
        <f t="shared" si="684"/>
        <v>100</v>
      </c>
      <c r="H239" s="18">
        <f t="shared" si="685"/>
        <v>0</v>
      </c>
      <c r="I239" s="18"/>
      <c r="J239" s="18"/>
      <c r="K239" s="18">
        <f t="shared" si="648"/>
        <v>0</v>
      </c>
      <c r="L239" s="18">
        <f t="shared" si="649"/>
        <v>0</v>
      </c>
      <c r="M239" s="18"/>
      <c r="N239" s="18"/>
      <c r="O239" s="18">
        <f t="shared" si="650"/>
        <v>0</v>
      </c>
      <c r="P239" s="18">
        <f t="shared" si="651"/>
        <v>0</v>
      </c>
      <c r="Q239" s="18"/>
      <c r="R239" s="18"/>
      <c r="S239" s="18">
        <f t="shared" si="652"/>
        <v>0</v>
      </c>
      <c r="T239" s="18">
        <f t="shared" si="653"/>
        <v>0</v>
      </c>
      <c r="U239" s="18">
        <f t="shared" si="654"/>
        <v>0</v>
      </c>
      <c r="V239" s="18">
        <f t="shared" si="655"/>
        <v>0</v>
      </c>
      <c r="W239" s="18">
        <f t="shared" si="656"/>
        <v>0</v>
      </c>
      <c r="X239" s="18">
        <f t="shared" si="657"/>
        <v>0</v>
      </c>
      <c r="Y239" s="18"/>
      <c r="Z239" s="18"/>
      <c r="AA239" s="18">
        <f t="shared" si="658"/>
        <v>0</v>
      </c>
      <c r="AB239" s="18">
        <f t="shared" si="659"/>
        <v>0</v>
      </c>
      <c r="AC239" s="18">
        <v>0</v>
      </c>
      <c r="AD239" s="18">
        <v>0</v>
      </c>
      <c r="AE239" s="18">
        <f t="shared" si="660"/>
        <v>0</v>
      </c>
      <c r="AF239" s="18">
        <f t="shared" si="661"/>
        <v>0</v>
      </c>
      <c r="AG239" s="18"/>
      <c r="AH239" s="18"/>
      <c r="AI239" s="18">
        <f t="shared" si="662"/>
        <v>0</v>
      </c>
      <c r="AJ239" s="18">
        <f t="shared" si="663"/>
        <v>0</v>
      </c>
      <c r="AK239" s="18">
        <f t="shared" si="664"/>
        <v>0</v>
      </c>
      <c r="AL239" s="18">
        <f t="shared" si="665"/>
        <v>0</v>
      </c>
      <c r="AM239" s="18">
        <f t="shared" si="666"/>
        <v>0</v>
      </c>
      <c r="AN239" s="18">
        <f t="shared" si="667"/>
        <v>0</v>
      </c>
      <c r="AO239" s="18"/>
      <c r="AP239" s="18"/>
      <c r="AQ239" s="18">
        <f t="shared" si="668"/>
        <v>0</v>
      </c>
      <c r="AR239" s="18">
        <f t="shared" si="669"/>
        <v>0</v>
      </c>
      <c r="AS239" s="18">
        <v>0</v>
      </c>
      <c r="AT239" s="18">
        <v>0</v>
      </c>
      <c r="AU239" s="18">
        <f t="shared" si="670"/>
        <v>0</v>
      </c>
      <c r="AV239" s="18">
        <f t="shared" si="671"/>
        <v>0</v>
      </c>
      <c r="AW239" s="18">
        <v>3102.66667</v>
      </c>
      <c r="AX239" s="18">
        <v>3102.66667</v>
      </c>
      <c r="AY239" s="18">
        <f t="shared" si="672"/>
        <v>100</v>
      </c>
      <c r="AZ239" s="18">
        <f t="shared" si="673"/>
        <v>0</v>
      </c>
      <c r="BA239" s="18">
        <f t="shared" si="642"/>
        <v>3102.66667</v>
      </c>
      <c r="BB239" s="18">
        <f t="shared" si="643"/>
        <v>3102.66667</v>
      </c>
      <c r="BC239" s="18">
        <f t="shared" si="674"/>
        <v>100</v>
      </c>
      <c r="BD239" s="18">
        <f t="shared" si="675"/>
        <v>0</v>
      </c>
      <c r="BE239" s="18"/>
      <c r="BF239" s="18"/>
      <c r="BG239" s="18">
        <f t="shared" si="676"/>
        <v>0</v>
      </c>
      <c r="BH239" s="18">
        <f t="shared" si="677"/>
        <v>0</v>
      </c>
      <c r="BI239" s="18"/>
      <c r="BJ239" s="18"/>
      <c r="BK239" s="18">
        <f t="shared" si="678"/>
        <v>0</v>
      </c>
      <c r="BL239" s="18">
        <f t="shared" si="679"/>
        <v>0</v>
      </c>
      <c r="BM239" s="18"/>
      <c r="BN239" s="18"/>
      <c r="BO239" s="18">
        <f t="shared" si="680"/>
        <v>0</v>
      </c>
      <c r="BP239" s="18">
        <f t="shared" si="681"/>
        <v>0</v>
      </c>
      <c r="BQ239" s="160"/>
      <c r="BR239" s="162"/>
    </row>
    <row r="240" spans="1:70" ht="46.5" customHeight="1" hidden="1">
      <c r="A240" s="181"/>
      <c r="B240" s="165"/>
      <c r="C240" s="158"/>
      <c r="D240" s="65" t="s">
        <v>114</v>
      </c>
      <c r="E240" s="17">
        <f t="shared" si="682"/>
        <v>0</v>
      </c>
      <c r="F240" s="17">
        <f t="shared" si="683"/>
        <v>0</v>
      </c>
      <c r="G240" s="17">
        <f t="shared" si="684"/>
        <v>0</v>
      </c>
      <c r="H240" s="17">
        <f t="shared" si="685"/>
        <v>0</v>
      </c>
      <c r="I240" s="17"/>
      <c r="J240" s="17"/>
      <c r="K240" s="17">
        <f t="shared" si="648"/>
        <v>0</v>
      </c>
      <c r="L240" s="17">
        <f t="shared" si="649"/>
        <v>0</v>
      </c>
      <c r="M240" s="17"/>
      <c r="N240" s="17"/>
      <c r="O240" s="17">
        <f t="shared" si="650"/>
        <v>0</v>
      </c>
      <c r="P240" s="17">
        <f t="shared" si="651"/>
        <v>0</v>
      </c>
      <c r="Q240" s="17"/>
      <c r="R240" s="17"/>
      <c r="S240" s="17">
        <f t="shared" si="652"/>
        <v>0</v>
      </c>
      <c r="T240" s="17">
        <f t="shared" si="653"/>
        <v>0</v>
      </c>
      <c r="U240" s="17">
        <f t="shared" si="654"/>
        <v>0</v>
      </c>
      <c r="V240" s="17">
        <f t="shared" si="655"/>
        <v>0</v>
      </c>
      <c r="W240" s="17">
        <f t="shared" si="656"/>
        <v>0</v>
      </c>
      <c r="X240" s="17">
        <f t="shared" si="657"/>
        <v>0</v>
      </c>
      <c r="Y240" s="17"/>
      <c r="Z240" s="17"/>
      <c r="AA240" s="17">
        <f t="shared" si="658"/>
        <v>0</v>
      </c>
      <c r="AB240" s="17">
        <f t="shared" si="659"/>
        <v>0</v>
      </c>
      <c r="AC240" s="17"/>
      <c r="AD240" s="17"/>
      <c r="AE240" s="17">
        <f t="shared" si="660"/>
        <v>0</v>
      </c>
      <c r="AF240" s="17">
        <f t="shared" si="661"/>
        <v>0</v>
      </c>
      <c r="AG240" s="17"/>
      <c r="AH240" s="17"/>
      <c r="AI240" s="17">
        <f t="shared" si="662"/>
        <v>0</v>
      </c>
      <c r="AJ240" s="17">
        <f t="shared" si="663"/>
        <v>0</v>
      </c>
      <c r="AK240" s="17">
        <f t="shared" si="664"/>
        <v>0</v>
      </c>
      <c r="AL240" s="17">
        <f t="shared" si="665"/>
        <v>0</v>
      </c>
      <c r="AM240" s="17">
        <f t="shared" si="666"/>
        <v>0</v>
      </c>
      <c r="AN240" s="17">
        <f t="shared" si="667"/>
        <v>0</v>
      </c>
      <c r="AO240" s="17"/>
      <c r="AP240" s="17"/>
      <c r="AQ240" s="17">
        <f t="shared" si="668"/>
        <v>0</v>
      </c>
      <c r="AR240" s="17">
        <f t="shared" si="669"/>
        <v>0</v>
      </c>
      <c r="AS240" s="17"/>
      <c r="AT240" s="17"/>
      <c r="AU240" s="17">
        <f t="shared" si="670"/>
        <v>0</v>
      </c>
      <c r="AV240" s="17">
        <f t="shared" si="671"/>
        <v>0</v>
      </c>
      <c r="AW240" s="17"/>
      <c r="AX240" s="17"/>
      <c r="AY240" s="17">
        <f t="shared" si="672"/>
        <v>0</v>
      </c>
      <c r="AZ240" s="17">
        <f t="shared" si="673"/>
        <v>0</v>
      </c>
      <c r="BA240" s="17">
        <f t="shared" si="642"/>
        <v>0</v>
      </c>
      <c r="BB240" s="17">
        <f t="shared" si="643"/>
        <v>0</v>
      </c>
      <c r="BC240" s="17">
        <f t="shared" si="674"/>
        <v>0</v>
      </c>
      <c r="BD240" s="17">
        <f t="shared" si="675"/>
        <v>0</v>
      </c>
      <c r="BE240" s="17"/>
      <c r="BF240" s="17"/>
      <c r="BG240" s="17">
        <f t="shared" si="676"/>
        <v>0</v>
      </c>
      <c r="BH240" s="17">
        <f t="shared" si="677"/>
        <v>0</v>
      </c>
      <c r="BI240" s="17"/>
      <c r="BJ240" s="17"/>
      <c r="BK240" s="17">
        <f t="shared" si="678"/>
        <v>0</v>
      </c>
      <c r="BL240" s="17">
        <f t="shared" si="679"/>
        <v>0</v>
      </c>
      <c r="BM240" s="17"/>
      <c r="BN240" s="17"/>
      <c r="BO240" s="17">
        <f t="shared" si="680"/>
        <v>0</v>
      </c>
      <c r="BP240" s="17">
        <f t="shared" si="681"/>
        <v>0</v>
      </c>
      <c r="BQ240" s="160"/>
      <c r="BR240" s="162"/>
    </row>
    <row r="241" spans="1:70" ht="23.25" customHeight="1" hidden="1">
      <c r="A241" s="181"/>
      <c r="B241" s="165"/>
      <c r="C241" s="158"/>
      <c r="D241" s="66" t="s">
        <v>29</v>
      </c>
      <c r="E241" s="17">
        <f t="shared" si="682"/>
        <v>0</v>
      </c>
      <c r="F241" s="17">
        <f t="shared" si="683"/>
        <v>0</v>
      </c>
      <c r="G241" s="17">
        <f t="shared" si="684"/>
        <v>0</v>
      </c>
      <c r="H241" s="17">
        <f t="shared" si="685"/>
        <v>0</v>
      </c>
      <c r="I241" s="17"/>
      <c r="J241" s="17"/>
      <c r="K241" s="17">
        <f t="shared" si="648"/>
        <v>0</v>
      </c>
      <c r="L241" s="17">
        <f t="shared" si="649"/>
        <v>0</v>
      </c>
      <c r="M241" s="17"/>
      <c r="N241" s="17"/>
      <c r="O241" s="17">
        <f t="shared" si="650"/>
        <v>0</v>
      </c>
      <c r="P241" s="17">
        <f t="shared" si="651"/>
        <v>0</v>
      </c>
      <c r="Q241" s="17"/>
      <c r="R241" s="17"/>
      <c r="S241" s="17">
        <f t="shared" si="652"/>
        <v>0</v>
      </c>
      <c r="T241" s="17">
        <f t="shared" si="653"/>
        <v>0</v>
      </c>
      <c r="U241" s="17">
        <f t="shared" si="654"/>
        <v>0</v>
      </c>
      <c r="V241" s="17">
        <f t="shared" si="655"/>
        <v>0</v>
      </c>
      <c r="W241" s="17">
        <f t="shared" si="656"/>
        <v>0</v>
      </c>
      <c r="X241" s="17">
        <f t="shared" si="657"/>
        <v>0</v>
      </c>
      <c r="Y241" s="17"/>
      <c r="Z241" s="17"/>
      <c r="AA241" s="17">
        <f t="shared" si="658"/>
        <v>0</v>
      </c>
      <c r="AB241" s="17">
        <f t="shared" si="659"/>
        <v>0</v>
      </c>
      <c r="AC241" s="17"/>
      <c r="AD241" s="17"/>
      <c r="AE241" s="17">
        <f t="shared" si="660"/>
        <v>0</v>
      </c>
      <c r="AF241" s="17">
        <f t="shared" si="661"/>
        <v>0</v>
      </c>
      <c r="AG241" s="17"/>
      <c r="AH241" s="17"/>
      <c r="AI241" s="17">
        <f t="shared" si="662"/>
        <v>0</v>
      </c>
      <c r="AJ241" s="17">
        <f t="shared" si="663"/>
        <v>0</v>
      </c>
      <c r="AK241" s="17">
        <f t="shared" si="664"/>
        <v>0</v>
      </c>
      <c r="AL241" s="17">
        <f t="shared" si="665"/>
        <v>0</v>
      </c>
      <c r="AM241" s="17">
        <f t="shared" si="666"/>
        <v>0</v>
      </c>
      <c r="AN241" s="17">
        <f t="shared" si="667"/>
        <v>0</v>
      </c>
      <c r="AO241" s="17"/>
      <c r="AP241" s="17"/>
      <c r="AQ241" s="17">
        <f t="shared" si="668"/>
        <v>0</v>
      </c>
      <c r="AR241" s="17">
        <f t="shared" si="669"/>
        <v>0</v>
      </c>
      <c r="AS241" s="17"/>
      <c r="AT241" s="17"/>
      <c r="AU241" s="17">
        <f t="shared" si="670"/>
        <v>0</v>
      </c>
      <c r="AV241" s="17">
        <f t="shared" si="671"/>
        <v>0</v>
      </c>
      <c r="AW241" s="17"/>
      <c r="AX241" s="17"/>
      <c r="AY241" s="17">
        <f t="shared" si="672"/>
        <v>0</v>
      </c>
      <c r="AZ241" s="17">
        <f t="shared" si="673"/>
        <v>0</v>
      </c>
      <c r="BA241" s="17">
        <f t="shared" si="642"/>
        <v>0</v>
      </c>
      <c r="BB241" s="17">
        <f t="shared" si="643"/>
        <v>0</v>
      </c>
      <c r="BC241" s="17">
        <f t="shared" si="674"/>
        <v>0</v>
      </c>
      <c r="BD241" s="17">
        <f t="shared" si="675"/>
        <v>0</v>
      </c>
      <c r="BE241" s="17"/>
      <c r="BF241" s="17"/>
      <c r="BG241" s="17">
        <f t="shared" si="676"/>
        <v>0</v>
      </c>
      <c r="BH241" s="17">
        <f t="shared" si="677"/>
        <v>0</v>
      </c>
      <c r="BI241" s="17"/>
      <c r="BJ241" s="17"/>
      <c r="BK241" s="17">
        <f t="shared" si="678"/>
        <v>0</v>
      </c>
      <c r="BL241" s="17">
        <f t="shared" si="679"/>
        <v>0</v>
      </c>
      <c r="BM241" s="17"/>
      <c r="BN241" s="17"/>
      <c r="BO241" s="17">
        <f t="shared" si="680"/>
        <v>0</v>
      </c>
      <c r="BP241" s="17">
        <f t="shared" si="681"/>
        <v>0</v>
      </c>
      <c r="BQ241" s="160"/>
      <c r="BR241" s="162"/>
    </row>
    <row r="242" spans="1:70" ht="23.25" customHeight="1" hidden="1">
      <c r="A242" s="181"/>
      <c r="B242" s="165"/>
      <c r="C242" s="159"/>
      <c r="D242" s="67" t="s">
        <v>24</v>
      </c>
      <c r="E242" s="17">
        <f t="shared" si="682"/>
        <v>0</v>
      </c>
      <c r="F242" s="17">
        <f t="shared" si="683"/>
        <v>0</v>
      </c>
      <c r="G242" s="17">
        <f t="shared" si="684"/>
        <v>0</v>
      </c>
      <c r="H242" s="17">
        <f t="shared" si="685"/>
        <v>0</v>
      </c>
      <c r="I242" s="17"/>
      <c r="J242" s="17"/>
      <c r="K242" s="17">
        <f t="shared" si="648"/>
        <v>0</v>
      </c>
      <c r="L242" s="17">
        <f t="shared" si="649"/>
        <v>0</v>
      </c>
      <c r="M242" s="17"/>
      <c r="N242" s="17"/>
      <c r="O242" s="17">
        <f t="shared" si="650"/>
        <v>0</v>
      </c>
      <c r="P242" s="17">
        <f t="shared" si="651"/>
        <v>0</v>
      </c>
      <c r="Q242" s="17"/>
      <c r="R242" s="17"/>
      <c r="S242" s="17">
        <f t="shared" si="652"/>
        <v>0</v>
      </c>
      <c r="T242" s="17">
        <f t="shared" si="653"/>
        <v>0</v>
      </c>
      <c r="U242" s="17">
        <f t="shared" si="654"/>
        <v>0</v>
      </c>
      <c r="V242" s="17">
        <f t="shared" si="655"/>
        <v>0</v>
      </c>
      <c r="W242" s="17">
        <f t="shared" si="656"/>
        <v>0</v>
      </c>
      <c r="X242" s="17">
        <f t="shared" si="657"/>
        <v>0</v>
      </c>
      <c r="Y242" s="17"/>
      <c r="Z242" s="17"/>
      <c r="AA242" s="17">
        <f t="shared" si="658"/>
        <v>0</v>
      </c>
      <c r="AB242" s="17">
        <f t="shared" si="659"/>
        <v>0</v>
      </c>
      <c r="AC242" s="17"/>
      <c r="AD242" s="17"/>
      <c r="AE242" s="17">
        <f t="shared" si="660"/>
        <v>0</v>
      </c>
      <c r="AF242" s="17">
        <f t="shared" si="661"/>
        <v>0</v>
      </c>
      <c r="AG242" s="17"/>
      <c r="AH242" s="17"/>
      <c r="AI242" s="17">
        <f t="shared" si="662"/>
        <v>0</v>
      </c>
      <c r="AJ242" s="17">
        <f t="shared" si="663"/>
        <v>0</v>
      </c>
      <c r="AK242" s="17">
        <f t="shared" si="664"/>
        <v>0</v>
      </c>
      <c r="AL242" s="17">
        <f t="shared" si="665"/>
        <v>0</v>
      </c>
      <c r="AM242" s="17">
        <f t="shared" si="666"/>
        <v>0</v>
      </c>
      <c r="AN242" s="17">
        <f t="shared" si="667"/>
        <v>0</v>
      </c>
      <c r="AO242" s="17"/>
      <c r="AP242" s="17"/>
      <c r="AQ242" s="17">
        <f t="shared" si="668"/>
        <v>0</v>
      </c>
      <c r="AR242" s="17">
        <f t="shared" si="669"/>
        <v>0</v>
      </c>
      <c r="AS242" s="17"/>
      <c r="AT242" s="17"/>
      <c r="AU242" s="17">
        <f t="shared" si="670"/>
        <v>0</v>
      </c>
      <c r="AV242" s="17">
        <f t="shared" si="671"/>
        <v>0</v>
      </c>
      <c r="AW242" s="17"/>
      <c r="AX242" s="17"/>
      <c r="AY242" s="17">
        <f t="shared" si="672"/>
        <v>0</v>
      </c>
      <c r="AZ242" s="17">
        <f t="shared" si="673"/>
        <v>0</v>
      </c>
      <c r="BA242" s="17">
        <f t="shared" si="642"/>
        <v>0</v>
      </c>
      <c r="BB242" s="17">
        <f t="shared" si="643"/>
        <v>0</v>
      </c>
      <c r="BC242" s="17">
        <f t="shared" si="674"/>
        <v>0</v>
      </c>
      <c r="BD242" s="17">
        <f t="shared" si="675"/>
        <v>0</v>
      </c>
      <c r="BE242" s="17"/>
      <c r="BF242" s="17"/>
      <c r="BG242" s="17">
        <f t="shared" si="676"/>
        <v>0</v>
      </c>
      <c r="BH242" s="17">
        <f t="shared" si="677"/>
        <v>0</v>
      </c>
      <c r="BI242" s="17"/>
      <c r="BJ242" s="17"/>
      <c r="BK242" s="17">
        <f t="shared" si="678"/>
        <v>0</v>
      </c>
      <c r="BL242" s="17">
        <f t="shared" si="679"/>
        <v>0</v>
      </c>
      <c r="BM242" s="17"/>
      <c r="BN242" s="17"/>
      <c r="BO242" s="17">
        <f t="shared" si="680"/>
        <v>0</v>
      </c>
      <c r="BP242" s="17">
        <f t="shared" si="681"/>
        <v>0</v>
      </c>
      <c r="BQ242" s="160"/>
      <c r="BR242" s="162"/>
    </row>
    <row r="243" spans="1:70" s="53" customFormat="1" ht="23.25" customHeight="1">
      <c r="A243" s="157" t="s">
        <v>72</v>
      </c>
      <c r="B243" s="164" t="s">
        <v>157</v>
      </c>
      <c r="C243" s="157" t="s">
        <v>95</v>
      </c>
      <c r="D243" s="65" t="s">
        <v>22</v>
      </c>
      <c r="E243" s="41">
        <f t="shared" si="682"/>
        <v>1450</v>
      </c>
      <c r="F243" s="41">
        <f t="shared" si="683"/>
        <v>1450</v>
      </c>
      <c r="G243" s="41">
        <f t="shared" si="684"/>
        <v>100</v>
      </c>
      <c r="H243" s="41">
        <f t="shared" si="685"/>
        <v>0</v>
      </c>
      <c r="I243" s="41">
        <f>SUM(I244:I249)</f>
        <v>0</v>
      </c>
      <c r="J243" s="41">
        <f>SUM(J244:J249)</f>
        <v>0</v>
      </c>
      <c r="K243" s="41">
        <f t="shared" si="648"/>
        <v>0</v>
      </c>
      <c r="L243" s="41">
        <f t="shared" si="649"/>
        <v>0</v>
      </c>
      <c r="M243" s="41">
        <f>SUM(M244:M249)</f>
        <v>0</v>
      </c>
      <c r="N243" s="41">
        <f>SUM(N244:N249)</f>
        <v>0</v>
      </c>
      <c r="O243" s="41">
        <f t="shared" si="650"/>
        <v>0</v>
      </c>
      <c r="P243" s="41">
        <f t="shared" si="651"/>
        <v>0</v>
      </c>
      <c r="Q243" s="41">
        <f>SUM(Q244:Q249)</f>
        <v>0</v>
      </c>
      <c r="R243" s="41">
        <f>SUM(R244:R249)</f>
        <v>0</v>
      </c>
      <c r="S243" s="41">
        <f t="shared" si="652"/>
        <v>0</v>
      </c>
      <c r="T243" s="41">
        <f t="shared" si="653"/>
        <v>0</v>
      </c>
      <c r="U243" s="41">
        <f t="shared" si="654"/>
        <v>0</v>
      </c>
      <c r="V243" s="41">
        <f t="shared" si="655"/>
        <v>0</v>
      </c>
      <c r="W243" s="41">
        <f t="shared" si="656"/>
        <v>0</v>
      </c>
      <c r="X243" s="41">
        <f t="shared" si="657"/>
        <v>0</v>
      </c>
      <c r="Y243" s="41">
        <f>SUM(Y244:Y249)</f>
        <v>0</v>
      </c>
      <c r="Z243" s="41">
        <f>SUM(Z244:Z249)</f>
        <v>0</v>
      </c>
      <c r="AA243" s="41">
        <f t="shared" si="658"/>
        <v>0</v>
      </c>
      <c r="AB243" s="41">
        <f t="shared" si="659"/>
        <v>0</v>
      </c>
      <c r="AC243" s="41">
        <f>SUM(AC244:AC249)</f>
        <v>0</v>
      </c>
      <c r="AD243" s="41">
        <f>SUM(AD244:AD249)</f>
        <v>0</v>
      </c>
      <c r="AE243" s="41">
        <f t="shared" si="660"/>
        <v>0</v>
      </c>
      <c r="AF243" s="41">
        <f t="shared" si="661"/>
        <v>0</v>
      </c>
      <c r="AG243" s="41">
        <f>SUM(AG244:AG249)</f>
        <v>0</v>
      </c>
      <c r="AH243" s="41">
        <f>SUM(AH244:AH249)</f>
        <v>0</v>
      </c>
      <c r="AI243" s="41">
        <f t="shared" si="662"/>
        <v>0</v>
      </c>
      <c r="AJ243" s="41">
        <f t="shared" si="663"/>
        <v>0</v>
      </c>
      <c r="AK243" s="41">
        <f t="shared" si="664"/>
        <v>0</v>
      </c>
      <c r="AL243" s="41">
        <f t="shared" si="665"/>
        <v>0</v>
      </c>
      <c r="AM243" s="41">
        <f t="shared" si="666"/>
        <v>0</v>
      </c>
      <c r="AN243" s="41">
        <f t="shared" si="667"/>
        <v>0</v>
      </c>
      <c r="AO243" s="41">
        <f>SUM(AO244:AO249)</f>
        <v>0</v>
      </c>
      <c r="AP243" s="41">
        <f>SUM(AP244:AP249)</f>
        <v>0</v>
      </c>
      <c r="AQ243" s="41">
        <f t="shared" si="668"/>
        <v>0</v>
      </c>
      <c r="AR243" s="41">
        <f t="shared" si="669"/>
        <v>0</v>
      </c>
      <c r="AS243" s="41">
        <f>SUM(AS244:AS249)</f>
        <v>0</v>
      </c>
      <c r="AT243" s="41">
        <f>SUM(AT244:AT249)</f>
        <v>0</v>
      </c>
      <c r="AU243" s="41">
        <f t="shared" si="670"/>
        <v>0</v>
      </c>
      <c r="AV243" s="41">
        <f t="shared" si="671"/>
        <v>0</v>
      </c>
      <c r="AW243" s="41">
        <f>SUM(AW244:AW249)</f>
        <v>0</v>
      </c>
      <c r="AX243" s="41">
        <f>SUM(AX244:AX249)</f>
        <v>0</v>
      </c>
      <c r="AY243" s="41">
        <f t="shared" si="672"/>
        <v>0</v>
      </c>
      <c r="AZ243" s="41">
        <f t="shared" si="673"/>
        <v>0</v>
      </c>
      <c r="BA243" s="41">
        <f t="shared" si="642"/>
        <v>0</v>
      </c>
      <c r="BB243" s="41">
        <f t="shared" si="643"/>
        <v>0</v>
      </c>
      <c r="BC243" s="41">
        <f t="shared" si="674"/>
        <v>0</v>
      </c>
      <c r="BD243" s="41">
        <f t="shared" si="675"/>
        <v>0</v>
      </c>
      <c r="BE243" s="41">
        <f>SUM(BE244:BE249)</f>
        <v>0</v>
      </c>
      <c r="BF243" s="41">
        <f>SUM(BF244:BF249)</f>
        <v>0</v>
      </c>
      <c r="BG243" s="41">
        <f t="shared" si="676"/>
        <v>0</v>
      </c>
      <c r="BH243" s="41">
        <f t="shared" si="677"/>
        <v>0</v>
      </c>
      <c r="BI243" s="41">
        <f>SUM(BI244:BI249)</f>
        <v>0</v>
      </c>
      <c r="BJ243" s="41">
        <f>SUM(BJ244:BJ249)</f>
        <v>0</v>
      </c>
      <c r="BK243" s="41">
        <f t="shared" si="678"/>
        <v>0</v>
      </c>
      <c r="BL243" s="41">
        <f t="shared" si="679"/>
        <v>0</v>
      </c>
      <c r="BM243" s="41">
        <f>SUM(BM244:BM249)</f>
        <v>1450</v>
      </c>
      <c r="BN243" s="41">
        <f>SUM(BN244:BN249)</f>
        <v>1450</v>
      </c>
      <c r="BO243" s="41">
        <f t="shared" si="680"/>
        <v>100</v>
      </c>
      <c r="BP243" s="41">
        <f t="shared" si="681"/>
        <v>0</v>
      </c>
      <c r="BQ243" s="160" t="s">
        <v>183</v>
      </c>
      <c r="BR243" s="162"/>
    </row>
    <row r="244" spans="1:70" ht="23.25" customHeight="1" hidden="1">
      <c r="A244" s="158"/>
      <c r="B244" s="165"/>
      <c r="C244" s="158"/>
      <c r="D244" s="65" t="s">
        <v>23</v>
      </c>
      <c r="E244" s="17">
        <f t="shared" si="682"/>
        <v>0</v>
      </c>
      <c r="F244" s="17">
        <f t="shared" si="683"/>
        <v>0</v>
      </c>
      <c r="G244" s="17">
        <f t="shared" si="684"/>
        <v>0</v>
      </c>
      <c r="H244" s="17">
        <f t="shared" si="685"/>
        <v>0</v>
      </c>
      <c r="I244" s="17"/>
      <c r="J244" s="17"/>
      <c r="K244" s="17">
        <f t="shared" si="648"/>
        <v>0</v>
      </c>
      <c r="L244" s="17">
        <f t="shared" si="649"/>
        <v>0</v>
      </c>
      <c r="M244" s="17"/>
      <c r="N244" s="17"/>
      <c r="O244" s="17">
        <f t="shared" si="650"/>
        <v>0</v>
      </c>
      <c r="P244" s="17">
        <f t="shared" si="651"/>
        <v>0</v>
      </c>
      <c r="Q244" s="17"/>
      <c r="R244" s="17"/>
      <c r="S244" s="17">
        <f t="shared" si="652"/>
        <v>0</v>
      </c>
      <c r="T244" s="17">
        <f t="shared" si="653"/>
        <v>0</v>
      </c>
      <c r="U244" s="17">
        <f t="shared" si="654"/>
        <v>0</v>
      </c>
      <c r="V244" s="17">
        <f t="shared" si="655"/>
        <v>0</v>
      </c>
      <c r="W244" s="17">
        <f t="shared" si="656"/>
        <v>0</v>
      </c>
      <c r="X244" s="17">
        <f t="shared" si="657"/>
        <v>0</v>
      </c>
      <c r="Y244" s="17"/>
      <c r="Z244" s="17"/>
      <c r="AA244" s="17">
        <f t="shared" si="658"/>
        <v>0</v>
      </c>
      <c r="AB244" s="17">
        <f t="shared" si="659"/>
        <v>0</v>
      </c>
      <c r="AC244" s="17"/>
      <c r="AD244" s="17"/>
      <c r="AE244" s="17">
        <f t="shared" si="660"/>
        <v>0</v>
      </c>
      <c r="AF244" s="17">
        <f t="shared" si="661"/>
        <v>0</v>
      </c>
      <c r="AG244" s="17"/>
      <c r="AH244" s="17"/>
      <c r="AI244" s="17">
        <f t="shared" si="662"/>
        <v>0</v>
      </c>
      <c r="AJ244" s="17">
        <f t="shared" si="663"/>
        <v>0</v>
      </c>
      <c r="AK244" s="17">
        <f t="shared" si="664"/>
        <v>0</v>
      </c>
      <c r="AL244" s="17">
        <f t="shared" si="665"/>
        <v>0</v>
      </c>
      <c r="AM244" s="17">
        <f t="shared" si="666"/>
        <v>0</v>
      </c>
      <c r="AN244" s="17">
        <f t="shared" si="667"/>
        <v>0</v>
      </c>
      <c r="AO244" s="17"/>
      <c r="AP244" s="17"/>
      <c r="AQ244" s="17">
        <f t="shared" si="668"/>
        <v>0</v>
      </c>
      <c r="AR244" s="17">
        <f t="shared" si="669"/>
        <v>0</v>
      </c>
      <c r="AS244" s="17"/>
      <c r="AT244" s="17"/>
      <c r="AU244" s="17">
        <f t="shared" si="670"/>
        <v>0</v>
      </c>
      <c r="AV244" s="17">
        <f t="shared" si="671"/>
        <v>0</v>
      </c>
      <c r="AW244" s="17"/>
      <c r="AX244" s="17"/>
      <c r="AY244" s="17">
        <f t="shared" si="672"/>
        <v>0</v>
      </c>
      <c r="AZ244" s="17">
        <f t="shared" si="673"/>
        <v>0</v>
      </c>
      <c r="BA244" s="17">
        <f t="shared" si="642"/>
        <v>0</v>
      </c>
      <c r="BB244" s="17">
        <f t="shared" si="643"/>
        <v>0</v>
      </c>
      <c r="BC244" s="17">
        <f t="shared" si="674"/>
        <v>0</v>
      </c>
      <c r="BD244" s="17">
        <f t="shared" si="675"/>
        <v>0</v>
      </c>
      <c r="BE244" s="17"/>
      <c r="BF244" s="17"/>
      <c r="BG244" s="17">
        <f t="shared" si="676"/>
        <v>0</v>
      </c>
      <c r="BH244" s="17">
        <f t="shared" si="677"/>
        <v>0</v>
      </c>
      <c r="BI244" s="17"/>
      <c r="BJ244" s="17"/>
      <c r="BK244" s="17">
        <f t="shared" si="678"/>
        <v>0</v>
      </c>
      <c r="BL244" s="17">
        <f t="shared" si="679"/>
        <v>0</v>
      </c>
      <c r="BM244" s="17"/>
      <c r="BN244" s="17"/>
      <c r="BO244" s="17">
        <f t="shared" si="680"/>
        <v>0</v>
      </c>
      <c r="BP244" s="17">
        <f t="shared" si="681"/>
        <v>0</v>
      </c>
      <c r="BQ244" s="160"/>
      <c r="BR244" s="162"/>
    </row>
    <row r="245" spans="1:70" ht="23.25" customHeight="1">
      <c r="A245" s="158"/>
      <c r="B245" s="165"/>
      <c r="C245" s="158"/>
      <c r="D245" s="63" t="s">
        <v>52</v>
      </c>
      <c r="E245" s="17">
        <f t="shared" si="682"/>
        <v>0</v>
      </c>
      <c r="F245" s="17">
        <f t="shared" si="683"/>
        <v>0</v>
      </c>
      <c r="G245" s="17">
        <f t="shared" si="684"/>
        <v>0</v>
      </c>
      <c r="H245" s="17">
        <f t="shared" si="685"/>
        <v>0</v>
      </c>
      <c r="I245" s="17"/>
      <c r="J245" s="17"/>
      <c r="K245" s="17">
        <f t="shared" si="648"/>
        <v>0</v>
      </c>
      <c r="L245" s="17">
        <f t="shared" si="649"/>
        <v>0</v>
      </c>
      <c r="M245" s="17"/>
      <c r="N245" s="17"/>
      <c r="O245" s="17">
        <f t="shared" si="650"/>
        <v>0</v>
      </c>
      <c r="P245" s="17">
        <f t="shared" si="651"/>
        <v>0</v>
      </c>
      <c r="Q245" s="17"/>
      <c r="R245" s="17"/>
      <c r="S245" s="17">
        <f t="shared" si="652"/>
        <v>0</v>
      </c>
      <c r="T245" s="17">
        <f t="shared" si="653"/>
        <v>0</v>
      </c>
      <c r="U245" s="17">
        <f t="shared" si="654"/>
        <v>0</v>
      </c>
      <c r="V245" s="17">
        <f t="shared" si="655"/>
        <v>0</v>
      </c>
      <c r="W245" s="17">
        <f t="shared" si="656"/>
        <v>0</v>
      </c>
      <c r="X245" s="17">
        <f t="shared" si="657"/>
        <v>0</v>
      </c>
      <c r="Y245" s="17"/>
      <c r="Z245" s="17"/>
      <c r="AA245" s="17">
        <f t="shared" si="658"/>
        <v>0</v>
      </c>
      <c r="AB245" s="17">
        <f t="shared" si="659"/>
        <v>0</v>
      </c>
      <c r="AC245" s="17"/>
      <c r="AD245" s="17"/>
      <c r="AE245" s="17">
        <f t="shared" si="660"/>
        <v>0</v>
      </c>
      <c r="AF245" s="17">
        <f t="shared" si="661"/>
        <v>0</v>
      </c>
      <c r="AG245" s="17"/>
      <c r="AH245" s="17"/>
      <c r="AI245" s="17">
        <f t="shared" si="662"/>
        <v>0</v>
      </c>
      <c r="AJ245" s="17">
        <f t="shared" si="663"/>
        <v>0</v>
      </c>
      <c r="AK245" s="17">
        <f t="shared" si="664"/>
        <v>0</v>
      </c>
      <c r="AL245" s="17">
        <f t="shared" si="665"/>
        <v>0</v>
      </c>
      <c r="AM245" s="17">
        <f t="shared" si="666"/>
        <v>0</v>
      </c>
      <c r="AN245" s="17">
        <f t="shared" si="667"/>
        <v>0</v>
      </c>
      <c r="AO245" s="17"/>
      <c r="AP245" s="17"/>
      <c r="AQ245" s="17">
        <f t="shared" si="668"/>
        <v>0</v>
      </c>
      <c r="AR245" s="17">
        <f t="shared" si="669"/>
        <v>0</v>
      </c>
      <c r="AS245" s="17"/>
      <c r="AT245" s="17"/>
      <c r="AU245" s="17">
        <f t="shared" si="670"/>
        <v>0</v>
      </c>
      <c r="AV245" s="17">
        <f t="shared" si="671"/>
        <v>0</v>
      </c>
      <c r="AW245" s="17"/>
      <c r="AX245" s="17"/>
      <c r="AY245" s="17">
        <f t="shared" si="672"/>
        <v>0</v>
      </c>
      <c r="AZ245" s="17">
        <f t="shared" si="673"/>
        <v>0</v>
      </c>
      <c r="BA245" s="17">
        <f t="shared" si="642"/>
        <v>0</v>
      </c>
      <c r="BB245" s="17">
        <f t="shared" si="643"/>
        <v>0</v>
      </c>
      <c r="BC245" s="17">
        <f t="shared" si="674"/>
        <v>0</v>
      </c>
      <c r="BD245" s="17">
        <f t="shared" si="675"/>
        <v>0</v>
      </c>
      <c r="BE245" s="17"/>
      <c r="BF245" s="17"/>
      <c r="BG245" s="17">
        <f t="shared" si="676"/>
        <v>0</v>
      </c>
      <c r="BH245" s="17">
        <f t="shared" si="677"/>
        <v>0</v>
      </c>
      <c r="BI245" s="17"/>
      <c r="BJ245" s="17"/>
      <c r="BK245" s="17">
        <f t="shared" si="678"/>
        <v>0</v>
      </c>
      <c r="BL245" s="17">
        <f t="shared" si="679"/>
        <v>0</v>
      </c>
      <c r="BM245" s="17"/>
      <c r="BN245" s="17"/>
      <c r="BO245" s="17">
        <f t="shared" si="680"/>
        <v>0</v>
      </c>
      <c r="BP245" s="17">
        <f t="shared" si="681"/>
        <v>0</v>
      </c>
      <c r="BQ245" s="160"/>
      <c r="BR245" s="162"/>
    </row>
    <row r="246" spans="1:70" ht="23.25" customHeight="1">
      <c r="A246" s="158"/>
      <c r="B246" s="165"/>
      <c r="C246" s="158"/>
      <c r="D246" s="63" t="s">
        <v>28</v>
      </c>
      <c r="E246" s="18">
        <f t="shared" si="682"/>
        <v>1450</v>
      </c>
      <c r="F246" s="18">
        <f t="shared" si="683"/>
        <v>1450</v>
      </c>
      <c r="G246" s="18">
        <f t="shared" si="684"/>
        <v>100</v>
      </c>
      <c r="H246" s="18">
        <f t="shared" si="685"/>
        <v>0</v>
      </c>
      <c r="I246" s="18"/>
      <c r="J246" s="18"/>
      <c r="K246" s="18">
        <f t="shared" si="648"/>
        <v>0</v>
      </c>
      <c r="L246" s="18">
        <f t="shared" si="649"/>
        <v>0</v>
      </c>
      <c r="M246" s="18"/>
      <c r="N246" s="18"/>
      <c r="O246" s="18">
        <f t="shared" si="650"/>
        <v>0</v>
      </c>
      <c r="P246" s="18">
        <f t="shared" si="651"/>
        <v>0</v>
      </c>
      <c r="Q246" s="18"/>
      <c r="R246" s="18"/>
      <c r="S246" s="18">
        <f t="shared" si="652"/>
        <v>0</v>
      </c>
      <c r="T246" s="18">
        <f t="shared" si="653"/>
        <v>0</v>
      </c>
      <c r="U246" s="18">
        <f t="shared" si="654"/>
        <v>0</v>
      </c>
      <c r="V246" s="18">
        <f t="shared" si="655"/>
        <v>0</v>
      </c>
      <c r="W246" s="18">
        <f t="shared" si="656"/>
        <v>0</v>
      </c>
      <c r="X246" s="18">
        <f t="shared" si="657"/>
        <v>0</v>
      </c>
      <c r="Y246" s="18"/>
      <c r="Z246" s="18"/>
      <c r="AA246" s="18">
        <f t="shared" si="658"/>
        <v>0</v>
      </c>
      <c r="AB246" s="18">
        <f t="shared" si="659"/>
        <v>0</v>
      </c>
      <c r="AC246" s="18"/>
      <c r="AD246" s="18"/>
      <c r="AE246" s="18">
        <f t="shared" si="660"/>
        <v>0</v>
      </c>
      <c r="AF246" s="18">
        <f t="shared" si="661"/>
        <v>0</v>
      </c>
      <c r="AG246" s="18"/>
      <c r="AH246" s="18"/>
      <c r="AI246" s="18">
        <f t="shared" si="662"/>
        <v>0</v>
      </c>
      <c r="AJ246" s="18">
        <f t="shared" si="663"/>
        <v>0</v>
      </c>
      <c r="AK246" s="18">
        <f t="shared" si="664"/>
        <v>0</v>
      </c>
      <c r="AL246" s="18">
        <f t="shared" si="665"/>
        <v>0</v>
      </c>
      <c r="AM246" s="18">
        <f t="shared" si="666"/>
        <v>0</v>
      </c>
      <c r="AN246" s="18">
        <f t="shared" si="667"/>
        <v>0</v>
      </c>
      <c r="AO246" s="18"/>
      <c r="AP246" s="18"/>
      <c r="AQ246" s="18">
        <f t="shared" si="668"/>
        <v>0</v>
      </c>
      <c r="AR246" s="18">
        <f t="shared" si="669"/>
        <v>0</v>
      </c>
      <c r="AS246" s="18">
        <v>0</v>
      </c>
      <c r="AT246" s="18"/>
      <c r="AU246" s="18">
        <f t="shared" si="670"/>
        <v>0</v>
      </c>
      <c r="AV246" s="18">
        <f t="shared" si="671"/>
        <v>0</v>
      </c>
      <c r="AW246" s="18"/>
      <c r="AX246" s="18"/>
      <c r="AY246" s="18">
        <f t="shared" si="672"/>
        <v>0</v>
      </c>
      <c r="AZ246" s="18">
        <f t="shared" si="673"/>
        <v>0</v>
      </c>
      <c r="BA246" s="18">
        <f t="shared" si="642"/>
        <v>0</v>
      </c>
      <c r="BB246" s="18">
        <f t="shared" si="643"/>
        <v>0</v>
      </c>
      <c r="BC246" s="18">
        <f t="shared" si="674"/>
        <v>0</v>
      </c>
      <c r="BD246" s="18">
        <f t="shared" si="675"/>
        <v>0</v>
      </c>
      <c r="BE246" s="18"/>
      <c r="BF246" s="18"/>
      <c r="BG246" s="18">
        <f t="shared" si="676"/>
        <v>0</v>
      </c>
      <c r="BH246" s="18">
        <f t="shared" si="677"/>
        <v>0</v>
      </c>
      <c r="BI246" s="18"/>
      <c r="BJ246" s="18"/>
      <c r="BK246" s="18">
        <f t="shared" si="678"/>
        <v>0</v>
      </c>
      <c r="BL246" s="18">
        <f t="shared" si="679"/>
        <v>0</v>
      </c>
      <c r="BM246" s="18">
        <v>1450</v>
      </c>
      <c r="BN246" s="18">
        <v>1450</v>
      </c>
      <c r="BO246" s="18">
        <f t="shared" si="680"/>
        <v>100</v>
      </c>
      <c r="BP246" s="18">
        <f t="shared" si="681"/>
        <v>0</v>
      </c>
      <c r="BQ246" s="160"/>
      <c r="BR246" s="162"/>
    </row>
    <row r="247" spans="1:70" ht="46.5" customHeight="1" hidden="1">
      <c r="A247" s="158"/>
      <c r="B247" s="165"/>
      <c r="C247" s="158"/>
      <c r="D247" s="65" t="s">
        <v>114</v>
      </c>
      <c r="E247" s="17">
        <f t="shared" si="682"/>
        <v>0</v>
      </c>
      <c r="F247" s="17">
        <f t="shared" si="683"/>
        <v>0</v>
      </c>
      <c r="G247" s="17">
        <f t="shared" si="684"/>
        <v>0</v>
      </c>
      <c r="H247" s="17">
        <f t="shared" si="685"/>
        <v>0</v>
      </c>
      <c r="I247" s="17"/>
      <c r="J247" s="17"/>
      <c r="K247" s="17">
        <f t="shared" si="648"/>
        <v>0</v>
      </c>
      <c r="L247" s="17">
        <f t="shared" si="649"/>
        <v>0</v>
      </c>
      <c r="M247" s="17"/>
      <c r="N247" s="17"/>
      <c r="O247" s="17">
        <f t="shared" si="650"/>
        <v>0</v>
      </c>
      <c r="P247" s="17">
        <f t="shared" si="651"/>
        <v>0</v>
      </c>
      <c r="Q247" s="17"/>
      <c r="R247" s="17"/>
      <c r="S247" s="17">
        <f t="shared" si="652"/>
        <v>0</v>
      </c>
      <c r="T247" s="17">
        <f t="shared" si="653"/>
        <v>0</v>
      </c>
      <c r="U247" s="17">
        <f t="shared" si="654"/>
        <v>0</v>
      </c>
      <c r="V247" s="17">
        <f t="shared" si="655"/>
        <v>0</v>
      </c>
      <c r="W247" s="17">
        <f t="shared" si="656"/>
        <v>0</v>
      </c>
      <c r="X247" s="17">
        <f t="shared" si="657"/>
        <v>0</v>
      </c>
      <c r="Y247" s="17"/>
      <c r="Z247" s="17"/>
      <c r="AA247" s="17">
        <f t="shared" si="658"/>
        <v>0</v>
      </c>
      <c r="AB247" s="17">
        <f t="shared" si="659"/>
        <v>0</v>
      </c>
      <c r="AC247" s="17"/>
      <c r="AD247" s="17"/>
      <c r="AE247" s="17">
        <f t="shared" si="660"/>
        <v>0</v>
      </c>
      <c r="AF247" s="17">
        <f t="shared" si="661"/>
        <v>0</v>
      </c>
      <c r="AG247" s="17"/>
      <c r="AH247" s="17"/>
      <c r="AI247" s="17">
        <f t="shared" si="662"/>
        <v>0</v>
      </c>
      <c r="AJ247" s="17">
        <f t="shared" si="663"/>
        <v>0</v>
      </c>
      <c r="AK247" s="17">
        <f t="shared" si="664"/>
        <v>0</v>
      </c>
      <c r="AL247" s="17">
        <f t="shared" si="665"/>
        <v>0</v>
      </c>
      <c r="AM247" s="17">
        <f t="shared" si="666"/>
        <v>0</v>
      </c>
      <c r="AN247" s="17">
        <f t="shared" si="667"/>
        <v>0</v>
      </c>
      <c r="AO247" s="17"/>
      <c r="AP247" s="17"/>
      <c r="AQ247" s="17">
        <f t="shared" si="668"/>
        <v>0</v>
      </c>
      <c r="AR247" s="17">
        <f t="shared" si="669"/>
        <v>0</v>
      </c>
      <c r="AS247" s="17"/>
      <c r="AT247" s="17"/>
      <c r="AU247" s="17">
        <f t="shared" si="670"/>
        <v>0</v>
      </c>
      <c r="AV247" s="17">
        <f t="shared" si="671"/>
        <v>0</v>
      </c>
      <c r="AW247" s="17"/>
      <c r="AX247" s="17"/>
      <c r="AY247" s="17">
        <f t="shared" si="672"/>
        <v>0</v>
      </c>
      <c r="AZ247" s="17">
        <f t="shared" si="673"/>
        <v>0</v>
      </c>
      <c r="BA247" s="17">
        <f t="shared" si="642"/>
        <v>0</v>
      </c>
      <c r="BB247" s="17">
        <f t="shared" si="643"/>
        <v>0</v>
      </c>
      <c r="BC247" s="17">
        <f t="shared" si="674"/>
        <v>0</v>
      </c>
      <c r="BD247" s="17">
        <f t="shared" si="675"/>
        <v>0</v>
      </c>
      <c r="BE247" s="17"/>
      <c r="BF247" s="17"/>
      <c r="BG247" s="17">
        <f t="shared" si="676"/>
        <v>0</v>
      </c>
      <c r="BH247" s="17">
        <f t="shared" si="677"/>
        <v>0</v>
      </c>
      <c r="BI247" s="17"/>
      <c r="BJ247" s="17"/>
      <c r="BK247" s="17">
        <f t="shared" si="678"/>
        <v>0</v>
      </c>
      <c r="BL247" s="17">
        <f t="shared" si="679"/>
        <v>0</v>
      </c>
      <c r="BM247" s="17"/>
      <c r="BN247" s="17"/>
      <c r="BO247" s="17">
        <f t="shared" si="680"/>
        <v>0</v>
      </c>
      <c r="BP247" s="17">
        <f t="shared" si="681"/>
        <v>0</v>
      </c>
      <c r="BQ247" s="160"/>
      <c r="BR247" s="162"/>
    </row>
    <row r="248" spans="1:70" ht="23.25" customHeight="1" hidden="1">
      <c r="A248" s="158"/>
      <c r="B248" s="165"/>
      <c r="C248" s="158"/>
      <c r="D248" s="66" t="s">
        <v>29</v>
      </c>
      <c r="E248" s="17">
        <f t="shared" si="682"/>
        <v>0</v>
      </c>
      <c r="F248" s="17">
        <f t="shared" si="683"/>
        <v>0</v>
      </c>
      <c r="G248" s="17">
        <f t="shared" si="684"/>
        <v>0</v>
      </c>
      <c r="H248" s="17">
        <f t="shared" si="685"/>
        <v>0</v>
      </c>
      <c r="I248" s="17"/>
      <c r="J248" s="17"/>
      <c r="K248" s="17">
        <f t="shared" si="648"/>
        <v>0</v>
      </c>
      <c r="L248" s="17">
        <f t="shared" si="649"/>
        <v>0</v>
      </c>
      <c r="M248" s="17"/>
      <c r="N248" s="17"/>
      <c r="O248" s="17">
        <f t="shared" si="650"/>
        <v>0</v>
      </c>
      <c r="P248" s="17">
        <f t="shared" si="651"/>
        <v>0</v>
      </c>
      <c r="Q248" s="17"/>
      <c r="R248" s="17"/>
      <c r="S248" s="17">
        <f t="shared" si="652"/>
        <v>0</v>
      </c>
      <c r="T248" s="17">
        <f t="shared" si="653"/>
        <v>0</v>
      </c>
      <c r="U248" s="17">
        <f t="shared" si="654"/>
        <v>0</v>
      </c>
      <c r="V248" s="17">
        <f t="shared" si="655"/>
        <v>0</v>
      </c>
      <c r="W248" s="17">
        <f t="shared" si="656"/>
        <v>0</v>
      </c>
      <c r="X248" s="17">
        <f t="shared" si="657"/>
        <v>0</v>
      </c>
      <c r="Y248" s="17"/>
      <c r="Z248" s="17"/>
      <c r="AA248" s="17">
        <f t="shared" si="658"/>
        <v>0</v>
      </c>
      <c r="AB248" s="17">
        <f t="shared" si="659"/>
        <v>0</v>
      </c>
      <c r="AC248" s="17"/>
      <c r="AD248" s="17"/>
      <c r="AE248" s="17">
        <f t="shared" si="660"/>
        <v>0</v>
      </c>
      <c r="AF248" s="17">
        <f t="shared" si="661"/>
        <v>0</v>
      </c>
      <c r="AG248" s="17"/>
      <c r="AH248" s="17"/>
      <c r="AI248" s="17">
        <f t="shared" si="662"/>
        <v>0</v>
      </c>
      <c r="AJ248" s="17">
        <f t="shared" si="663"/>
        <v>0</v>
      </c>
      <c r="AK248" s="17">
        <f t="shared" si="664"/>
        <v>0</v>
      </c>
      <c r="AL248" s="17">
        <f t="shared" si="665"/>
        <v>0</v>
      </c>
      <c r="AM248" s="17">
        <f t="shared" si="666"/>
        <v>0</v>
      </c>
      <c r="AN248" s="17">
        <f t="shared" si="667"/>
        <v>0</v>
      </c>
      <c r="AO248" s="17"/>
      <c r="AP248" s="17"/>
      <c r="AQ248" s="17">
        <f t="shared" si="668"/>
        <v>0</v>
      </c>
      <c r="AR248" s="17">
        <f t="shared" si="669"/>
        <v>0</v>
      </c>
      <c r="AS248" s="17"/>
      <c r="AT248" s="17"/>
      <c r="AU248" s="17">
        <f t="shared" si="670"/>
        <v>0</v>
      </c>
      <c r="AV248" s="17">
        <f t="shared" si="671"/>
        <v>0</v>
      </c>
      <c r="AW248" s="17"/>
      <c r="AX248" s="17"/>
      <c r="AY248" s="17">
        <f t="shared" si="672"/>
        <v>0</v>
      </c>
      <c r="AZ248" s="17">
        <f t="shared" si="673"/>
        <v>0</v>
      </c>
      <c r="BA248" s="17">
        <f t="shared" si="642"/>
        <v>0</v>
      </c>
      <c r="BB248" s="17">
        <f t="shared" si="643"/>
        <v>0</v>
      </c>
      <c r="BC248" s="17">
        <f t="shared" si="674"/>
        <v>0</v>
      </c>
      <c r="BD248" s="17">
        <f t="shared" si="675"/>
        <v>0</v>
      </c>
      <c r="BE248" s="17"/>
      <c r="BF248" s="17"/>
      <c r="BG248" s="17">
        <f t="shared" si="676"/>
        <v>0</v>
      </c>
      <c r="BH248" s="17">
        <f t="shared" si="677"/>
        <v>0</v>
      </c>
      <c r="BI248" s="17"/>
      <c r="BJ248" s="17"/>
      <c r="BK248" s="17">
        <f t="shared" si="678"/>
        <v>0</v>
      </c>
      <c r="BL248" s="17">
        <f t="shared" si="679"/>
        <v>0</v>
      </c>
      <c r="BM248" s="17"/>
      <c r="BN248" s="17"/>
      <c r="BO248" s="17">
        <f t="shared" si="680"/>
        <v>0</v>
      </c>
      <c r="BP248" s="17">
        <f t="shared" si="681"/>
        <v>0</v>
      </c>
      <c r="BQ248" s="160"/>
      <c r="BR248" s="162"/>
    </row>
    <row r="249" spans="1:70" ht="23.25" customHeight="1" hidden="1">
      <c r="A249" s="158"/>
      <c r="B249" s="165"/>
      <c r="C249" s="159"/>
      <c r="D249" s="67" t="s">
        <v>24</v>
      </c>
      <c r="E249" s="17">
        <f t="shared" si="682"/>
        <v>0</v>
      </c>
      <c r="F249" s="17">
        <f t="shared" si="683"/>
        <v>0</v>
      </c>
      <c r="G249" s="17">
        <f t="shared" si="684"/>
        <v>0</v>
      </c>
      <c r="H249" s="17">
        <f t="shared" si="685"/>
        <v>0</v>
      </c>
      <c r="I249" s="17"/>
      <c r="J249" s="17"/>
      <c r="K249" s="17">
        <f t="shared" si="648"/>
        <v>0</v>
      </c>
      <c r="L249" s="17">
        <f t="shared" si="649"/>
        <v>0</v>
      </c>
      <c r="M249" s="17"/>
      <c r="N249" s="17"/>
      <c r="O249" s="17">
        <f t="shared" si="650"/>
        <v>0</v>
      </c>
      <c r="P249" s="17">
        <f t="shared" si="651"/>
        <v>0</v>
      </c>
      <c r="Q249" s="17"/>
      <c r="R249" s="17"/>
      <c r="S249" s="17">
        <f t="shared" si="652"/>
        <v>0</v>
      </c>
      <c r="T249" s="17">
        <f t="shared" si="653"/>
        <v>0</v>
      </c>
      <c r="U249" s="17">
        <f t="shared" si="654"/>
        <v>0</v>
      </c>
      <c r="V249" s="17">
        <f t="shared" si="655"/>
        <v>0</v>
      </c>
      <c r="W249" s="17">
        <f t="shared" si="656"/>
        <v>0</v>
      </c>
      <c r="X249" s="17">
        <f t="shared" si="657"/>
        <v>0</v>
      </c>
      <c r="Y249" s="17"/>
      <c r="Z249" s="17"/>
      <c r="AA249" s="17">
        <f t="shared" si="658"/>
        <v>0</v>
      </c>
      <c r="AB249" s="17">
        <f t="shared" si="659"/>
        <v>0</v>
      </c>
      <c r="AC249" s="17"/>
      <c r="AD249" s="17"/>
      <c r="AE249" s="17">
        <f t="shared" si="660"/>
        <v>0</v>
      </c>
      <c r="AF249" s="17">
        <f t="shared" si="661"/>
        <v>0</v>
      </c>
      <c r="AG249" s="17"/>
      <c r="AH249" s="17"/>
      <c r="AI249" s="17">
        <f t="shared" si="662"/>
        <v>0</v>
      </c>
      <c r="AJ249" s="17">
        <f t="shared" si="663"/>
        <v>0</v>
      </c>
      <c r="AK249" s="17">
        <f t="shared" si="664"/>
        <v>0</v>
      </c>
      <c r="AL249" s="17">
        <f t="shared" si="665"/>
        <v>0</v>
      </c>
      <c r="AM249" s="17">
        <f t="shared" si="666"/>
        <v>0</v>
      </c>
      <c r="AN249" s="17">
        <f t="shared" si="667"/>
        <v>0</v>
      </c>
      <c r="AO249" s="17"/>
      <c r="AP249" s="17"/>
      <c r="AQ249" s="17">
        <f t="shared" si="668"/>
        <v>0</v>
      </c>
      <c r="AR249" s="17">
        <f t="shared" si="669"/>
        <v>0</v>
      </c>
      <c r="AS249" s="17"/>
      <c r="AT249" s="17"/>
      <c r="AU249" s="17">
        <f t="shared" si="670"/>
        <v>0</v>
      </c>
      <c r="AV249" s="17">
        <f t="shared" si="671"/>
        <v>0</v>
      </c>
      <c r="AW249" s="17"/>
      <c r="AX249" s="17"/>
      <c r="AY249" s="17">
        <f t="shared" si="672"/>
        <v>0</v>
      </c>
      <c r="AZ249" s="17">
        <f t="shared" si="673"/>
        <v>0</v>
      </c>
      <c r="BA249" s="17">
        <f t="shared" si="642"/>
        <v>0</v>
      </c>
      <c r="BB249" s="17">
        <f t="shared" si="643"/>
        <v>0</v>
      </c>
      <c r="BC249" s="17">
        <f t="shared" si="674"/>
        <v>0</v>
      </c>
      <c r="BD249" s="17">
        <f t="shared" si="675"/>
        <v>0</v>
      </c>
      <c r="BE249" s="17"/>
      <c r="BF249" s="17"/>
      <c r="BG249" s="17">
        <f t="shared" si="676"/>
        <v>0</v>
      </c>
      <c r="BH249" s="17">
        <f t="shared" si="677"/>
        <v>0</v>
      </c>
      <c r="BI249" s="17"/>
      <c r="BJ249" s="17"/>
      <c r="BK249" s="17">
        <f t="shared" si="678"/>
        <v>0</v>
      </c>
      <c r="BL249" s="17">
        <f t="shared" si="679"/>
        <v>0</v>
      </c>
      <c r="BM249" s="17"/>
      <c r="BN249" s="17"/>
      <c r="BO249" s="17">
        <f t="shared" si="680"/>
        <v>0</v>
      </c>
      <c r="BP249" s="17">
        <f t="shared" si="681"/>
        <v>0</v>
      </c>
      <c r="BQ249" s="160"/>
      <c r="BR249" s="162"/>
    </row>
    <row r="250" spans="1:70" s="53" customFormat="1" ht="23.25" customHeight="1">
      <c r="A250" s="157" t="s">
        <v>73</v>
      </c>
      <c r="B250" s="183" t="s">
        <v>158</v>
      </c>
      <c r="C250" s="157" t="s">
        <v>95</v>
      </c>
      <c r="D250" s="65" t="s">
        <v>22</v>
      </c>
      <c r="E250" s="41">
        <f t="shared" si="682"/>
        <v>1500</v>
      </c>
      <c r="F250" s="41">
        <f t="shared" si="683"/>
        <v>0</v>
      </c>
      <c r="G250" s="41">
        <f t="shared" si="684"/>
        <v>0</v>
      </c>
      <c r="H250" s="41">
        <f t="shared" si="685"/>
        <v>-1500</v>
      </c>
      <c r="I250" s="41">
        <f>SUM(I251:I256)</f>
        <v>0</v>
      </c>
      <c r="J250" s="41">
        <f>SUM(J251:J256)</f>
        <v>0</v>
      </c>
      <c r="K250" s="41">
        <f t="shared" si="648"/>
        <v>0</v>
      </c>
      <c r="L250" s="41">
        <f t="shared" si="649"/>
        <v>0</v>
      </c>
      <c r="M250" s="41">
        <f>SUM(M251:M256)</f>
        <v>0</v>
      </c>
      <c r="N250" s="41">
        <f>SUM(N251:N256)</f>
        <v>0</v>
      </c>
      <c r="O250" s="41">
        <f t="shared" si="650"/>
        <v>0</v>
      </c>
      <c r="P250" s="41">
        <f t="shared" si="651"/>
        <v>0</v>
      </c>
      <c r="Q250" s="41">
        <f>SUM(Q251:Q256)</f>
        <v>0</v>
      </c>
      <c r="R250" s="41">
        <f>SUM(R251:R256)</f>
        <v>0</v>
      </c>
      <c r="S250" s="41">
        <f t="shared" si="652"/>
        <v>0</v>
      </c>
      <c r="T250" s="41">
        <f t="shared" si="653"/>
        <v>0</v>
      </c>
      <c r="U250" s="41">
        <f t="shared" si="654"/>
        <v>0</v>
      </c>
      <c r="V250" s="41">
        <f t="shared" si="655"/>
        <v>0</v>
      </c>
      <c r="W250" s="41">
        <f t="shared" si="656"/>
        <v>0</v>
      </c>
      <c r="X250" s="41">
        <f t="shared" si="657"/>
        <v>0</v>
      </c>
      <c r="Y250" s="41">
        <f>SUM(Y251:Y256)</f>
        <v>0</v>
      </c>
      <c r="Z250" s="41">
        <f>SUM(Z251:Z256)</f>
        <v>0</v>
      </c>
      <c r="AA250" s="41">
        <f t="shared" si="658"/>
        <v>0</v>
      </c>
      <c r="AB250" s="41">
        <f t="shared" si="659"/>
        <v>0</v>
      </c>
      <c r="AC250" s="41">
        <f>SUM(AC251:AC256)</f>
        <v>0</v>
      </c>
      <c r="AD250" s="41">
        <f>SUM(AD251:AD256)</f>
        <v>0</v>
      </c>
      <c r="AE250" s="41">
        <f t="shared" si="660"/>
        <v>0</v>
      </c>
      <c r="AF250" s="41">
        <f t="shared" si="661"/>
        <v>0</v>
      </c>
      <c r="AG250" s="41">
        <f>SUM(AG251:AG256)</f>
        <v>0</v>
      </c>
      <c r="AH250" s="41">
        <f>SUM(AH251:AH256)</f>
        <v>0</v>
      </c>
      <c r="AI250" s="41">
        <f t="shared" si="662"/>
        <v>0</v>
      </c>
      <c r="AJ250" s="41">
        <f t="shared" si="663"/>
        <v>0</v>
      </c>
      <c r="AK250" s="41">
        <f t="shared" si="664"/>
        <v>0</v>
      </c>
      <c r="AL250" s="41">
        <f t="shared" si="665"/>
        <v>0</v>
      </c>
      <c r="AM250" s="41">
        <f t="shared" si="666"/>
        <v>0</v>
      </c>
      <c r="AN250" s="41">
        <f t="shared" si="667"/>
        <v>0</v>
      </c>
      <c r="AO250" s="41">
        <f>SUM(AO251:AO256)</f>
        <v>0</v>
      </c>
      <c r="AP250" s="41">
        <f>SUM(AP251:AP256)</f>
        <v>0</v>
      </c>
      <c r="AQ250" s="41">
        <f t="shared" si="668"/>
        <v>0</v>
      </c>
      <c r="AR250" s="41">
        <f t="shared" si="669"/>
        <v>0</v>
      </c>
      <c r="AS250" s="41">
        <f>SUM(AS251:AS256)</f>
        <v>0</v>
      </c>
      <c r="AT250" s="41">
        <f>SUM(AT251:AT256)</f>
        <v>0</v>
      </c>
      <c r="AU250" s="41">
        <f t="shared" si="670"/>
        <v>0</v>
      </c>
      <c r="AV250" s="41">
        <f t="shared" si="671"/>
        <v>0</v>
      </c>
      <c r="AW250" s="41">
        <f>SUM(AW251:AW256)</f>
        <v>0</v>
      </c>
      <c r="AX250" s="41">
        <f>SUM(AX251:AX256)</f>
        <v>0</v>
      </c>
      <c r="AY250" s="41">
        <f t="shared" si="672"/>
        <v>0</v>
      </c>
      <c r="AZ250" s="41">
        <f t="shared" si="673"/>
        <v>0</v>
      </c>
      <c r="BA250" s="41">
        <f t="shared" si="642"/>
        <v>0</v>
      </c>
      <c r="BB250" s="41">
        <f t="shared" si="643"/>
        <v>0</v>
      </c>
      <c r="BC250" s="41">
        <f t="shared" si="674"/>
        <v>0</v>
      </c>
      <c r="BD250" s="41">
        <f t="shared" si="675"/>
        <v>0</v>
      </c>
      <c r="BE250" s="41">
        <f>SUM(BE251:BE256)</f>
        <v>0</v>
      </c>
      <c r="BF250" s="41">
        <f>SUM(BF251:BF256)</f>
        <v>0</v>
      </c>
      <c r="BG250" s="41">
        <f t="shared" si="676"/>
        <v>0</v>
      </c>
      <c r="BH250" s="41">
        <f t="shared" si="677"/>
        <v>0</v>
      </c>
      <c r="BI250" s="41">
        <f>SUM(BI251:BI256)</f>
        <v>0</v>
      </c>
      <c r="BJ250" s="41">
        <f>SUM(BJ251:BJ256)</f>
        <v>0</v>
      </c>
      <c r="BK250" s="41">
        <f t="shared" si="678"/>
        <v>0</v>
      </c>
      <c r="BL250" s="41">
        <f t="shared" si="679"/>
        <v>0</v>
      </c>
      <c r="BM250" s="41">
        <f>SUM(BM251:BM256)</f>
        <v>1500</v>
      </c>
      <c r="BN250" s="41">
        <f>SUM(BN251:BN256)</f>
        <v>0</v>
      </c>
      <c r="BO250" s="41">
        <f t="shared" si="680"/>
        <v>0</v>
      </c>
      <c r="BP250" s="41">
        <f t="shared" si="681"/>
        <v>-1500</v>
      </c>
      <c r="BQ250" s="160" t="s">
        <v>182</v>
      </c>
      <c r="BR250" s="175"/>
    </row>
    <row r="251" spans="1:70" ht="23.25" customHeight="1" hidden="1">
      <c r="A251" s="158"/>
      <c r="B251" s="184"/>
      <c r="C251" s="158"/>
      <c r="D251" s="65" t="s">
        <v>23</v>
      </c>
      <c r="E251" s="17">
        <f t="shared" si="682"/>
        <v>0</v>
      </c>
      <c r="F251" s="17">
        <f t="shared" si="683"/>
        <v>0</v>
      </c>
      <c r="G251" s="17">
        <f t="shared" si="684"/>
        <v>0</v>
      </c>
      <c r="H251" s="17">
        <f t="shared" si="685"/>
        <v>0</v>
      </c>
      <c r="I251" s="17"/>
      <c r="J251" s="17"/>
      <c r="K251" s="17">
        <f t="shared" si="648"/>
        <v>0</v>
      </c>
      <c r="L251" s="17">
        <f t="shared" si="649"/>
        <v>0</v>
      </c>
      <c r="M251" s="17"/>
      <c r="N251" s="17"/>
      <c r="O251" s="17">
        <f t="shared" si="650"/>
        <v>0</v>
      </c>
      <c r="P251" s="17">
        <f t="shared" si="651"/>
        <v>0</v>
      </c>
      <c r="Q251" s="17"/>
      <c r="R251" s="17"/>
      <c r="S251" s="17">
        <f t="shared" si="652"/>
        <v>0</v>
      </c>
      <c r="T251" s="17">
        <f t="shared" si="653"/>
        <v>0</v>
      </c>
      <c r="U251" s="17">
        <f t="shared" si="654"/>
        <v>0</v>
      </c>
      <c r="V251" s="17">
        <f t="shared" si="655"/>
        <v>0</v>
      </c>
      <c r="W251" s="17">
        <f t="shared" si="656"/>
        <v>0</v>
      </c>
      <c r="X251" s="17">
        <f t="shared" si="657"/>
        <v>0</v>
      </c>
      <c r="Y251" s="17"/>
      <c r="Z251" s="17"/>
      <c r="AA251" s="17">
        <f t="shared" si="658"/>
        <v>0</v>
      </c>
      <c r="AB251" s="17">
        <f t="shared" si="659"/>
        <v>0</v>
      </c>
      <c r="AC251" s="17"/>
      <c r="AD251" s="17"/>
      <c r="AE251" s="17">
        <f t="shared" si="660"/>
        <v>0</v>
      </c>
      <c r="AF251" s="17">
        <f t="shared" si="661"/>
        <v>0</v>
      </c>
      <c r="AG251" s="17"/>
      <c r="AH251" s="17"/>
      <c r="AI251" s="17">
        <f t="shared" si="662"/>
        <v>0</v>
      </c>
      <c r="AJ251" s="17">
        <f t="shared" si="663"/>
        <v>0</v>
      </c>
      <c r="AK251" s="17">
        <f t="shared" si="664"/>
        <v>0</v>
      </c>
      <c r="AL251" s="17">
        <f t="shared" si="665"/>
        <v>0</v>
      </c>
      <c r="AM251" s="17">
        <f t="shared" si="666"/>
        <v>0</v>
      </c>
      <c r="AN251" s="17">
        <f t="shared" si="667"/>
        <v>0</v>
      </c>
      <c r="AO251" s="17"/>
      <c r="AP251" s="17"/>
      <c r="AQ251" s="17">
        <f t="shared" si="668"/>
        <v>0</v>
      </c>
      <c r="AR251" s="17">
        <f t="shared" si="669"/>
        <v>0</v>
      </c>
      <c r="AS251" s="17"/>
      <c r="AT251" s="17"/>
      <c r="AU251" s="17">
        <f t="shared" si="670"/>
        <v>0</v>
      </c>
      <c r="AV251" s="17">
        <f t="shared" si="671"/>
        <v>0</v>
      </c>
      <c r="AW251" s="17"/>
      <c r="AX251" s="17"/>
      <c r="AY251" s="17">
        <f t="shared" si="672"/>
        <v>0</v>
      </c>
      <c r="AZ251" s="17">
        <f t="shared" si="673"/>
        <v>0</v>
      </c>
      <c r="BA251" s="17">
        <f t="shared" si="642"/>
        <v>0</v>
      </c>
      <c r="BB251" s="17">
        <f t="shared" si="643"/>
        <v>0</v>
      </c>
      <c r="BC251" s="17">
        <f t="shared" si="674"/>
        <v>0</v>
      </c>
      <c r="BD251" s="17">
        <f t="shared" si="675"/>
        <v>0</v>
      </c>
      <c r="BE251" s="17"/>
      <c r="BF251" s="17"/>
      <c r="BG251" s="17">
        <f t="shared" si="676"/>
        <v>0</v>
      </c>
      <c r="BH251" s="17">
        <f t="shared" si="677"/>
        <v>0</v>
      </c>
      <c r="BI251" s="17"/>
      <c r="BJ251" s="17"/>
      <c r="BK251" s="17">
        <f t="shared" si="678"/>
        <v>0</v>
      </c>
      <c r="BL251" s="17">
        <f t="shared" si="679"/>
        <v>0</v>
      </c>
      <c r="BM251" s="17"/>
      <c r="BN251" s="17"/>
      <c r="BO251" s="17">
        <f t="shared" si="680"/>
        <v>0</v>
      </c>
      <c r="BP251" s="17">
        <f t="shared" si="681"/>
        <v>0</v>
      </c>
      <c r="BQ251" s="160"/>
      <c r="BR251" s="175"/>
    </row>
    <row r="252" spans="1:70" ht="23.25" customHeight="1">
      <c r="A252" s="158"/>
      <c r="B252" s="184"/>
      <c r="C252" s="158"/>
      <c r="D252" s="63" t="s">
        <v>52</v>
      </c>
      <c r="E252" s="17">
        <f t="shared" si="682"/>
        <v>0</v>
      </c>
      <c r="F252" s="17">
        <f t="shared" si="683"/>
        <v>0</v>
      </c>
      <c r="G252" s="17">
        <f t="shared" si="684"/>
        <v>0</v>
      </c>
      <c r="H252" s="17">
        <f t="shared" si="685"/>
        <v>0</v>
      </c>
      <c r="I252" s="17"/>
      <c r="J252" s="17"/>
      <c r="K252" s="17">
        <f t="shared" si="648"/>
        <v>0</v>
      </c>
      <c r="L252" s="17">
        <f t="shared" si="649"/>
        <v>0</v>
      </c>
      <c r="M252" s="17"/>
      <c r="N252" s="17"/>
      <c r="O252" s="17">
        <f t="shared" si="650"/>
        <v>0</v>
      </c>
      <c r="P252" s="17">
        <f t="shared" si="651"/>
        <v>0</v>
      </c>
      <c r="Q252" s="17"/>
      <c r="R252" s="17"/>
      <c r="S252" s="17">
        <f t="shared" si="652"/>
        <v>0</v>
      </c>
      <c r="T252" s="17">
        <f t="shared" si="653"/>
        <v>0</v>
      </c>
      <c r="U252" s="17">
        <f t="shared" si="654"/>
        <v>0</v>
      </c>
      <c r="V252" s="17">
        <f t="shared" si="655"/>
        <v>0</v>
      </c>
      <c r="W252" s="17">
        <f t="shared" si="656"/>
        <v>0</v>
      </c>
      <c r="X252" s="17">
        <f t="shared" si="657"/>
        <v>0</v>
      </c>
      <c r="Y252" s="17"/>
      <c r="Z252" s="17"/>
      <c r="AA252" s="17">
        <f t="shared" si="658"/>
        <v>0</v>
      </c>
      <c r="AB252" s="17">
        <f t="shared" si="659"/>
        <v>0</v>
      </c>
      <c r="AC252" s="17"/>
      <c r="AD252" s="17"/>
      <c r="AE252" s="17">
        <f t="shared" si="660"/>
        <v>0</v>
      </c>
      <c r="AF252" s="17">
        <f t="shared" si="661"/>
        <v>0</v>
      </c>
      <c r="AG252" s="17"/>
      <c r="AH252" s="17"/>
      <c r="AI252" s="17">
        <f t="shared" si="662"/>
        <v>0</v>
      </c>
      <c r="AJ252" s="17">
        <f t="shared" si="663"/>
        <v>0</v>
      </c>
      <c r="AK252" s="17">
        <f t="shared" si="664"/>
        <v>0</v>
      </c>
      <c r="AL252" s="17">
        <f t="shared" si="665"/>
        <v>0</v>
      </c>
      <c r="AM252" s="17">
        <f t="shared" si="666"/>
        <v>0</v>
      </c>
      <c r="AN252" s="17">
        <f t="shared" si="667"/>
        <v>0</v>
      </c>
      <c r="AO252" s="17"/>
      <c r="AP252" s="17"/>
      <c r="AQ252" s="17">
        <f t="shared" si="668"/>
        <v>0</v>
      </c>
      <c r="AR252" s="17">
        <f t="shared" si="669"/>
        <v>0</v>
      </c>
      <c r="AS252" s="17"/>
      <c r="AT252" s="17"/>
      <c r="AU252" s="17">
        <f t="shared" si="670"/>
        <v>0</v>
      </c>
      <c r="AV252" s="17">
        <f t="shared" si="671"/>
        <v>0</v>
      </c>
      <c r="AW252" s="17"/>
      <c r="AX252" s="17"/>
      <c r="AY252" s="17">
        <f t="shared" si="672"/>
        <v>0</v>
      </c>
      <c r="AZ252" s="17">
        <f t="shared" si="673"/>
        <v>0</v>
      </c>
      <c r="BA252" s="17">
        <f t="shared" si="642"/>
        <v>0</v>
      </c>
      <c r="BB252" s="17">
        <f t="shared" si="643"/>
        <v>0</v>
      </c>
      <c r="BC252" s="17">
        <f t="shared" si="674"/>
        <v>0</v>
      </c>
      <c r="BD252" s="17">
        <f t="shared" si="675"/>
        <v>0</v>
      </c>
      <c r="BE252" s="17"/>
      <c r="BF252" s="17"/>
      <c r="BG252" s="17">
        <f t="shared" si="676"/>
        <v>0</v>
      </c>
      <c r="BH252" s="17">
        <f t="shared" si="677"/>
        <v>0</v>
      </c>
      <c r="BI252" s="17"/>
      <c r="BJ252" s="17"/>
      <c r="BK252" s="17">
        <f t="shared" si="678"/>
        <v>0</v>
      </c>
      <c r="BL252" s="17">
        <f t="shared" si="679"/>
        <v>0</v>
      </c>
      <c r="BM252" s="17"/>
      <c r="BN252" s="17"/>
      <c r="BO252" s="17">
        <f t="shared" si="680"/>
        <v>0</v>
      </c>
      <c r="BP252" s="17">
        <f t="shared" si="681"/>
        <v>0</v>
      </c>
      <c r="BQ252" s="160"/>
      <c r="BR252" s="175"/>
    </row>
    <row r="253" spans="1:70" ht="23.25" customHeight="1">
      <c r="A253" s="158"/>
      <c r="B253" s="184"/>
      <c r="C253" s="158"/>
      <c r="D253" s="63" t="s">
        <v>28</v>
      </c>
      <c r="E253" s="18">
        <f t="shared" si="682"/>
        <v>1500</v>
      </c>
      <c r="F253" s="18">
        <f t="shared" si="683"/>
        <v>0</v>
      </c>
      <c r="G253" s="18">
        <f t="shared" si="684"/>
        <v>0</v>
      </c>
      <c r="H253" s="18">
        <f t="shared" si="685"/>
        <v>-1500</v>
      </c>
      <c r="I253" s="18"/>
      <c r="J253" s="18"/>
      <c r="K253" s="18">
        <f t="shared" si="648"/>
        <v>0</v>
      </c>
      <c r="L253" s="18">
        <f t="shared" si="649"/>
        <v>0</v>
      </c>
      <c r="M253" s="18"/>
      <c r="N253" s="18"/>
      <c r="O253" s="18">
        <f t="shared" si="650"/>
        <v>0</v>
      </c>
      <c r="P253" s="18">
        <f t="shared" si="651"/>
        <v>0</v>
      </c>
      <c r="Q253" s="18"/>
      <c r="R253" s="18"/>
      <c r="S253" s="18">
        <f t="shared" si="652"/>
        <v>0</v>
      </c>
      <c r="T253" s="18">
        <f t="shared" si="653"/>
        <v>0</v>
      </c>
      <c r="U253" s="18">
        <f t="shared" si="654"/>
        <v>0</v>
      </c>
      <c r="V253" s="18">
        <f t="shared" si="655"/>
        <v>0</v>
      </c>
      <c r="W253" s="18">
        <f t="shared" si="656"/>
        <v>0</v>
      </c>
      <c r="X253" s="18">
        <f t="shared" si="657"/>
        <v>0</v>
      </c>
      <c r="Y253" s="18"/>
      <c r="Z253" s="18"/>
      <c r="AA253" s="18">
        <f t="shared" si="658"/>
        <v>0</v>
      </c>
      <c r="AB253" s="18">
        <f t="shared" si="659"/>
        <v>0</v>
      </c>
      <c r="AC253" s="18"/>
      <c r="AD253" s="18"/>
      <c r="AE253" s="18">
        <f t="shared" si="660"/>
        <v>0</v>
      </c>
      <c r="AF253" s="18">
        <f t="shared" si="661"/>
        <v>0</v>
      </c>
      <c r="AG253" s="18"/>
      <c r="AH253" s="18"/>
      <c r="AI253" s="18">
        <f t="shared" si="662"/>
        <v>0</v>
      </c>
      <c r="AJ253" s="18">
        <f t="shared" si="663"/>
        <v>0</v>
      </c>
      <c r="AK253" s="18">
        <f t="shared" si="664"/>
        <v>0</v>
      </c>
      <c r="AL253" s="18">
        <f t="shared" si="665"/>
        <v>0</v>
      </c>
      <c r="AM253" s="18">
        <f t="shared" si="666"/>
        <v>0</v>
      </c>
      <c r="AN253" s="18">
        <f t="shared" si="667"/>
        <v>0</v>
      </c>
      <c r="AO253" s="18"/>
      <c r="AP253" s="18"/>
      <c r="AQ253" s="18">
        <f t="shared" si="668"/>
        <v>0</v>
      </c>
      <c r="AR253" s="18">
        <f t="shared" si="669"/>
        <v>0</v>
      </c>
      <c r="AS253" s="18"/>
      <c r="AT253" s="18"/>
      <c r="AU253" s="18">
        <f t="shared" si="670"/>
        <v>0</v>
      </c>
      <c r="AV253" s="18">
        <f t="shared" si="671"/>
        <v>0</v>
      </c>
      <c r="AW253" s="18"/>
      <c r="AX253" s="18"/>
      <c r="AY253" s="18">
        <f t="shared" si="672"/>
        <v>0</v>
      </c>
      <c r="AZ253" s="18">
        <f t="shared" si="673"/>
        <v>0</v>
      </c>
      <c r="BA253" s="18">
        <f t="shared" si="642"/>
        <v>0</v>
      </c>
      <c r="BB253" s="18">
        <f t="shared" si="643"/>
        <v>0</v>
      </c>
      <c r="BC253" s="18">
        <f t="shared" si="674"/>
        <v>0</v>
      </c>
      <c r="BD253" s="18">
        <f t="shared" si="675"/>
        <v>0</v>
      </c>
      <c r="BE253" s="18"/>
      <c r="BF253" s="18"/>
      <c r="BG253" s="18">
        <f t="shared" si="676"/>
        <v>0</v>
      </c>
      <c r="BH253" s="18">
        <f t="shared" si="677"/>
        <v>0</v>
      </c>
      <c r="BI253" s="18"/>
      <c r="BJ253" s="18"/>
      <c r="BK253" s="18">
        <f t="shared" si="678"/>
        <v>0</v>
      </c>
      <c r="BL253" s="18">
        <f t="shared" si="679"/>
        <v>0</v>
      </c>
      <c r="BM253" s="18">
        <v>1500</v>
      </c>
      <c r="BN253" s="18"/>
      <c r="BO253" s="18">
        <f t="shared" si="680"/>
        <v>0</v>
      </c>
      <c r="BP253" s="18">
        <f t="shared" si="681"/>
        <v>-1500</v>
      </c>
      <c r="BQ253" s="160"/>
      <c r="BR253" s="175"/>
    </row>
    <row r="254" spans="1:70" ht="46.5" customHeight="1" hidden="1">
      <c r="A254" s="158"/>
      <c r="B254" s="184"/>
      <c r="C254" s="158"/>
      <c r="D254" s="65" t="s">
        <v>114</v>
      </c>
      <c r="E254" s="17">
        <f t="shared" si="682"/>
        <v>0</v>
      </c>
      <c r="F254" s="17">
        <f t="shared" si="683"/>
        <v>0</v>
      </c>
      <c r="G254" s="17">
        <f t="shared" si="684"/>
        <v>0</v>
      </c>
      <c r="H254" s="17">
        <f t="shared" si="685"/>
        <v>0</v>
      </c>
      <c r="I254" s="17"/>
      <c r="J254" s="17"/>
      <c r="K254" s="17">
        <f t="shared" si="648"/>
        <v>0</v>
      </c>
      <c r="L254" s="17">
        <f t="shared" si="649"/>
        <v>0</v>
      </c>
      <c r="M254" s="17"/>
      <c r="N254" s="17"/>
      <c r="O254" s="17">
        <f t="shared" si="650"/>
        <v>0</v>
      </c>
      <c r="P254" s="17">
        <f t="shared" si="651"/>
        <v>0</v>
      </c>
      <c r="Q254" s="17"/>
      <c r="R254" s="17"/>
      <c r="S254" s="17">
        <f t="shared" si="652"/>
        <v>0</v>
      </c>
      <c r="T254" s="17">
        <f t="shared" si="653"/>
        <v>0</v>
      </c>
      <c r="U254" s="17">
        <f t="shared" si="654"/>
        <v>0</v>
      </c>
      <c r="V254" s="17">
        <f t="shared" si="655"/>
        <v>0</v>
      </c>
      <c r="W254" s="17">
        <f t="shared" si="656"/>
        <v>0</v>
      </c>
      <c r="X254" s="17">
        <f t="shared" si="657"/>
        <v>0</v>
      </c>
      <c r="Y254" s="17"/>
      <c r="Z254" s="17"/>
      <c r="AA254" s="17">
        <f t="shared" si="658"/>
        <v>0</v>
      </c>
      <c r="AB254" s="17">
        <f t="shared" si="659"/>
        <v>0</v>
      </c>
      <c r="AC254" s="17"/>
      <c r="AD254" s="17"/>
      <c r="AE254" s="17">
        <f t="shared" si="660"/>
        <v>0</v>
      </c>
      <c r="AF254" s="17">
        <f t="shared" si="661"/>
        <v>0</v>
      </c>
      <c r="AG254" s="17"/>
      <c r="AH254" s="17"/>
      <c r="AI254" s="17">
        <f t="shared" si="662"/>
        <v>0</v>
      </c>
      <c r="AJ254" s="17">
        <f t="shared" si="663"/>
        <v>0</v>
      </c>
      <c r="AK254" s="17">
        <f t="shared" si="664"/>
        <v>0</v>
      </c>
      <c r="AL254" s="17">
        <f t="shared" si="665"/>
        <v>0</v>
      </c>
      <c r="AM254" s="17">
        <f t="shared" si="666"/>
        <v>0</v>
      </c>
      <c r="AN254" s="17">
        <f t="shared" si="667"/>
        <v>0</v>
      </c>
      <c r="AO254" s="17"/>
      <c r="AP254" s="17"/>
      <c r="AQ254" s="17">
        <f t="shared" si="668"/>
        <v>0</v>
      </c>
      <c r="AR254" s="17">
        <f t="shared" si="669"/>
        <v>0</v>
      </c>
      <c r="AS254" s="17"/>
      <c r="AT254" s="17"/>
      <c r="AU254" s="17">
        <f t="shared" si="670"/>
        <v>0</v>
      </c>
      <c r="AV254" s="17">
        <f t="shared" si="671"/>
        <v>0</v>
      </c>
      <c r="AW254" s="17"/>
      <c r="AX254" s="17"/>
      <c r="AY254" s="17">
        <f t="shared" si="672"/>
        <v>0</v>
      </c>
      <c r="AZ254" s="17">
        <f t="shared" si="673"/>
        <v>0</v>
      </c>
      <c r="BA254" s="17">
        <f t="shared" si="642"/>
        <v>0</v>
      </c>
      <c r="BB254" s="17">
        <f t="shared" si="643"/>
        <v>0</v>
      </c>
      <c r="BC254" s="17">
        <f t="shared" si="674"/>
        <v>0</v>
      </c>
      <c r="BD254" s="17">
        <f t="shared" si="675"/>
        <v>0</v>
      </c>
      <c r="BE254" s="17"/>
      <c r="BF254" s="17"/>
      <c r="BG254" s="17">
        <f t="shared" si="676"/>
        <v>0</v>
      </c>
      <c r="BH254" s="17">
        <f t="shared" si="677"/>
        <v>0</v>
      </c>
      <c r="BI254" s="17"/>
      <c r="BJ254" s="17"/>
      <c r="BK254" s="17">
        <f t="shared" si="678"/>
        <v>0</v>
      </c>
      <c r="BL254" s="17">
        <f t="shared" si="679"/>
        <v>0</v>
      </c>
      <c r="BM254" s="17"/>
      <c r="BN254" s="17"/>
      <c r="BO254" s="17">
        <f t="shared" si="680"/>
        <v>0</v>
      </c>
      <c r="BP254" s="17">
        <f t="shared" si="681"/>
        <v>0</v>
      </c>
      <c r="BQ254" s="160"/>
      <c r="BR254" s="175"/>
    </row>
    <row r="255" spans="1:70" ht="23.25" customHeight="1" hidden="1">
      <c r="A255" s="158"/>
      <c r="B255" s="184"/>
      <c r="C255" s="158"/>
      <c r="D255" s="66" t="s">
        <v>29</v>
      </c>
      <c r="E255" s="17">
        <f t="shared" si="682"/>
        <v>0</v>
      </c>
      <c r="F255" s="17">
        <f t="shared" si="683"/>
        <v>0</v>
      </c>
      <c r="G255" s="17">
        <f t="shared" si="684"/>
        <v>0</v>
      </c>
      <c r="H255" s="17">
        <f t="shared" si="685"/>
        <v>0</v>
      </c>
      <c r="I255" s="17"/>
      <c r="J255" s="17"/>
      <c r="K255" s="17">
        <f t="shared" si="648"/>
        <v>0</v>
      </c>
      <c r="L255" s="17">
        <f t="shared" si="649"/>
        <v>0</v>
      </c>
      <c r="M255" s="17"/>
      <c r="N255" s="17"/>
      <c r="O255" s="17">
        <f t="shared" si="650"/>
        <v>0</v>
      </c>
      <c r="P255" s="17">
        <f t="shared" si="651"/>
        <v>0</v>
      </c>
      <c r="Q255" s="17"/>
      <c r="R255" s="17"/>
      <c r="S255" s="17">
        <f t="shared" si="652"/>
        <v>0</v>
      </c>
      <c r="T255" s="17">
        <f t="shared" si="653"/>
        <v>0</v>
      </c>
      <c r="U255" s="17">
        <f t="shared" si="654"/>
        <v>0</v>
      </c>
      <c r="V255" s="17">
        <f t="shared" si="655"/>
        <v>0</v>
      </c>
      <c r="W255" s="17">
        <f t="shared" si="656"/>
        <v>0</v>
      </c>
      <c r="X255" s="17">
        <f t="shared" si="657"/>
        <v>0</v>
      </c>
      <c r="Y255" s="17"/>
      <c r="Z255" s="17"/>
      <c r="AA255" s="17">
        <f t="shared" si="658"/>
        <v>0</v>
      </c>
      <c r="AB255" s="17">
        <f t="shared" si="659"/>
        <v>0</v>
      </c>
      <c r="AC255" s="17"/>
      <c r="AD255" s="17"/>
      <c r="AE255" s="17">
        <f t="shared" si="660"/>
        <v>0</v>
      </c>
      <c r="AF255" s="17">
        <f t="shared" si="661"/>
        <v>0</v>
      </c>
      <c r="AG255" s="17"/>
      <c r="AH255" s="17"/>
      <c r="AI255" s="17">
        <f t="shared" si="662"/>
        <v>0</v>
      </c>
      <c r="AJ255" s="17">
        <f t="shared" si="663"/>
        <v>0</v>
      </c>
      <c r="AK255" s="17">
        <f t="shared" si="664"/>
        <v>0</v>
      </c>
      <c r="AL255" s="17">
        <f t="shared" si="665"/>
        <v>0</v>
      </c>
      <c r="AM255" s="17">
        <f t="shared" si="666"/>
        <v>0</v>
      </c>
      <c r="AN255" s="17">
        <f t="shared" si="667"/>
        <v>0</v>
      </c>
      <c r="AO255" s="17"/>
      <c r="AP255" s="17"/>
      <c r="AQ255" s="17">
        <f t="shared" si="668"/>
        <v>0</v>
      </c>
      <c r="AR255" s="17">
        <f t="shared" si="669"/>
        <v>0</v>
      </c>
      <c r="AS255" s="17"/>
      <c r="AT255" s="17"/>
      <c r="AU255" s="17">
        <f t="shared" si="670"/>
        <v>0</v>
      </c>
      <c r="AV255" s="17">
        <f t="shared" si="671"/>
        <v>0</v>
      </c>
      <c r="AW255" s="17"/>
      <c r="AX255" s="17"/>
      <c r="AY255" s="17">
        <f t="shared" si="672"/>
        <v>0</v>
      </c>
      <c r="AZ255" s="17">
        <f t="shared" si="673"/>
        <v>0</v>
      </c>
      <c r="BA255" s="17">
        <f t="shared" si="642"/>
        <v>0</v>
      </c>
      <c r="BB255" s="17">
        <f t="shared" si="643"/>
        <v>0</v>
      </c>
      <c r="BC255" s="17">
        <f t="shared" si="674"/>
        <v>0</v>
      </c>
      <c r="BD255" s="17">
        <f t="shared" si="675"/>
        <v>0</v>
      </c>
      <c r="BE255" s="17"/>
      <c r="BF255" s="17"/>
      <c r="BG255" s="17">
        <f t="shared" si="676"/>
        <v>0</v>
      </c>
      <c r="BH255" s="17">
        <f t="shared" si="677"/>
        <v>0</v>
      </c>
      <c r="BI255" s="17"/>
      <c r="BJ255" s="17"/>
      <c r="BK255" s="17">
        <f t="shared" si="678"/>
        <v>0</v>
      </c>
      <c r="BL255" s="17">
        <f t="shared" si="679"/>
        <v>0</v>
      </c>
      <c r="BM255" s="17"/>
      <c r="BN255" s="17"/>
      <c r="BO255" s="17">
        <f t="shared" si="680"/>
        <v>0</v>
      </c>
      <c r="BP255" s="17">
        <f t="shared" si="681"/>
        <v>0</v>
      </c>
      <c r="BQ255" s="160"/>
      <c r="BR255" s="175"/>
    </row>
    <row r="256" spans="1:70" ht="23.25" customHeight="1" hidden="1">
      <c r="A256" s="158"/>
      <c r="B256" s="184"/>
      <c r="C256" s="159"/>
      <c r="D256" s="67" t="s">
        <v>24</v>
      </c>
      <c r="E256" s="17">
        <f t="shared" si="682"/>
        <v>0</v>
      </c>
      <c r="F256" s="17">
        <f t="shared" si="683"/>
        <v>0</v>
      </c>
      <c r="G256" s="17">
        <f t="shared" si="684"/>
        <v>0</v>
      </c>
      <c r="H256" s="17">
        <f t="shared" si="685"/>
        <v>0</v>
      </c>
      <c r="I256" s="17"/>
      <c r="J256" s="17"/>
      <c r="K256" s="17">
        <f t="shared" si="648"/>
        <v>0</v>
      </c>
      <c r="L256" s="17">
        <f t="shared" si="649"/>
        <v>0</v>
      </c>
      <c r="M256" s="17"/>
      <c r="N256" s="17"/>
      <c r="O256" s="17">
        <f t="shared" si="650"/>
        <v>0</v>
      </c>
      <c r="P256" s="17">
        <f t="shared" si="651"/>
        <v>0</v>
      </c>
      <c r="Q256" s="17"/>
      <c r="R256" s="17"/>
      <c r="S256" s="17">
        <f t="shared" si="652"/>
        <v>0</v>
      </c>
      <c r="T256" s="17">
        <f t="shared" si="653"/>
        <v>0</v>
      </c>
      <c r="U256" s="17">
        <f t="shared" si="654"/>
        <v>0</v>
      </c>
      <c r="V256" s="17">
        <f t="shared" si="655"/>
        <v>0</v>
      </c>
      <c r="W256" s="17">
        <f t="shared" si="656"/>
        <v>0</v>
      </c>
      <c r="X256" s="17">
        <f t="shared" si="657"/>
        <v>0</v>
      </c>
      <c r="Y256" s="17"/>
      <c r="Z256" s="17"/>
      <c r="AA256" s="17">
        <f t="shared" si="658"/>
        <v>0</v>
      </c>
      <c r="AB256" s="17">
        <f t="shared" si="659"/>
        <v>0</v>
      </c>
      <c r="AC256" s="17"/>
      <c r="AD256" s="17"/>
      <c r="AE256" s="17">
        <f t="shared" si="660"/>
        <v>0</v>
      </c>
      <c r="AF256" s="17">
        <f t="shared" si="661"/>
        <v>0</v>
      </c>
      <c r="AG256" s="17"/>
      <c r="AH256" s="17"/>
      <c r="AI256" s="17">
        <f t="shared" si="662"/>
        <v>0</v>
      </c>
      <c r="AJ256" s="17">
        <f t="shared" si="663"/>
        <v>0</v>
      </c>
      <c r="AK256" s="17">
        <f t="shared" si="664"/>
        <v>0</v>
      </c>
      <c r="AL256" s="17">
        <f t="shared" si="665"/>
        <v>0</v>
      </c>
      <c r="AM256" s="17">
        <f t="shared" si="666"/>
        <v>0</v>
      </c>
      <c r="AN256" s="17">
        <f t="shared" si="667"/>
        <v>0</v>
      </c>
      <c r="AO256" s="17"/>
      <c r="AP256" s="17"/>
      <c r="AQ256" s="17">
        <f t="shared" si="668"/>
        <v>0</v>
      </c>
      <c r="AR256" s="17">
        <f t="shared" si="669"/>
        <v>0</v>
      </c>
      <c r="AS256" s="17"/>
      <c r="AT256" s="17"/>
      <c r="AU256" s="17">
        <f t="shared" si="670"/>
        <v>0</v>
      </c>
      <c r="AV256" s="17">
        <f t="shared" si="671"/>
        <v>0</v>
      </c>
      <c r="AW256" s="17"/>
      <c r="AX256" s="17"/>
      <c r="AY256" s="17">
        <f t="shared" si="672"/>
        <v>0</v>
      </c>
      <c r="AZ256" s="17">
        <f t="shared" si="673"/>
        <v>0</v>
      </c>
      <c r="BA256" s="17">
        <f t="shared" si="642"/>
        <v>0</v>
      </c>
      <c r="BB256" s="17">
        <f t="shared" si="643"/>
        <v>0</v>
      </c>
      <c r="BC256" s="17">
        <f t="shared" si="674"/>
        <v>0</v>
      </c>
      <c r="BD256" s="17">
        <f t="shared" si="675"/>
        <v>0</v>
      </c>
      <c r="BE256" s="17"/>
      <c r="BF256" s="17"/>
      <c r="BG256" s="17">
        <f t="shared" si="676"/>
        <v>0</v>
      </c>
      <c r="BH256" s="17">
        <f t="shared" si="677"/>
        <v>0</v>
      </c>
      <c r="BI256" s="17"/>
      <c r="BJ256" s="17"/>
      <c r="BK256" s="17">
        <f t="shared" si="678"/>
        <v>0</v>
      </c>
      <c r="BL256" s="17">
        <f t="shared" si="679"/>
        <v>0</v>
      </c>
      <c r="BM256" s="17"/>
      <c r="BN256" s="17"/>
      <c r="BO256" s="17">
        <f t="shared" si="680"/>
        <v>0</v>
      </c>
      <c r="BP256" s="17">
        <f t="shared" si="681"/>
        <v>0</v>
      </c>
      <c r="BQ256" s="160"/>
      <c r="BR256" s="175"/>
    </row>
    <row r="257" spans="1:70" s="53" customFormat="1" ht="30" customHeight="1">
      <c r="A257" s="145" t="s">
        <v>177</v>
      </c>
      <c r="B257" s="146"/>
      <c r="C257" s="157" t="s">
        <v>58</v>
      </c>
      <c r="D257" s="65" t="s">
        <v>22</v>
      </c>
      <c r="E257" s="41">
        <f aca="true" t="shared" si="686" ref="E257:E263">BA257+BE257+BI257+BM257</f>
        <v>11566.45967</v>
      </c>
      <c r="F257" s="41">
        <f aca="true" t="shared" si="687" ref="F257:F263">BB257+BF257+BJ257+BN257</f>
        <v>9317.40251</v>
      </c>
      <c r="G257" s="41">
        <f aca="true" t="shared" si="688" ref="G257:G263">IF(E257=0,0,F257*100/E257)</f>
        <v>80.55535380602765</v>
      </c>
      <c r="H257" s="41">
        <f aca="true" t="shared" si="689" ref="H257:H263">F257-E257</f>
        <v>-2249.0571600000003</v>
      </c>
      <c r="I257" s="41">
        <f>SUM(I258:I263)</f>
        <v>0</v>
      </c>
      <c r="J257" s="41">
        <f>SUM(J258:J263)</f>
        <v>0</v>
      </c>
      <c r="K257" s="41">
        <f t="shared" si="648"/>
        <v>0</v>
      </c>
      <c r="L257" s="41">
        <f t="shared" si="649"/>
        <v>0</v>
      </c>
      <c r="M257" s="41">
        <f>SUM(M258:M263)</f>
        <v>0</v>
      </c>
      <c r="N257" s="41">
        <f>SUM(N258:N263)</f>
        <v>0</v>
      </c>
      <c r="O257" s="41">
        <f t="shared" si="650"/>
        <v>0</v>
      </c>
      <c r="P257" s="41">
        <f t="shared" si="651"/>
        <v>0</v>
      </c>
      <c r="Q257" s="41">
        <f>SUM(Q258:Q263)</f>
        <v>0</v>
      </c>
      <c r="R257" s="41">
        <f>SUM(R258:R263)</f>
        <v>0</v>
      </c>
      <c r="S257" s="41">
        <f t="shared" si="652"/>
        <v>0</v>
      </c>
      <c r="T257" s="41">
        <f t="shared" si="653"/>
        <v>0</v>
      </c>
      <c r="U257" s="41">
        <f t="shared" si="654"/>
        <v>0</v>
      </c>
      <c r="V257" s="41">
        <f t="shared" si="655"/>
        <v>0</v>
      </c>
      <c r="W257" s="41">
        <f t="shared" si="656"/>
        <v>0</v>
      </c>
      <c r="X257" s="41">
        <f t="shared" si="657"/>
        <v>0</v>
      </c>
      <c r="Y257" s="41">
        <f>SUM(Y258:Y263)</f>
        <v>0</v>
      </c>
      <c r="Z257" s="41">
        <f>SUM(Z258:Z263)</f>
        <v>0</v>
      </c>
      <c r="AA257" s="41">
        <f t="shared" si="658"/>
        <v>0</v>
      </c>
      <c r="AB257" s="41">
        <f t="shared" si="659"/>
        <v>0</v>
      </c>
      <c r="AC257" s="41">
        <f>SUM(AC258:AC263)</f>
        <v>1494</v>
      </c>
      <c r="AD257" s="41">
        <f>SUM(AD258:AD263)</f>
        <v>1404.36</v>
      </c>
      <c r="AE257" s="41">
        <f t="shared" si="660"/>
        <v>94</v>
      </c>
      <c r="AF257" s="41">
        <f t="shared" si="661"/>
        <v>-89.6400000000001</v>
      </c>
      <c r="AG257" s="41">
        <f>SUM(AG258:AG263)</f>
        <v>0</v>
      </c>
      <c r="AH257" s="41">
        <f>SUM(AH258:AH263)</f>
        <v>0</v>
      </c>
      <c r="AI257" s="41">
        <f t="shared" si="662"/>
        <v>0</v>
      </c>
      <c r="AJ257" s="41">
        <f t="shared" si="663"/>
        <v>0</v>
      </c>
      <c r="AK257" s="41">
        <f t="shared" si="664"/>
        <v>1494</v>
      </c>
      <c r="AL257" s="41">
        <f t="shared" si="665"/>
        <v>1404.36</v>
      </c>
      <c r="AM257" s="41">
        <f t="shared" si="666"/>
        <v>94</v>
      </c>
      <c r="AN257" s="41">
        <f t="shared" si="667"/>
        <v>-89.6400000000001</v>
      </c>
      <c r="AO257" s="41">
        <f>SUM(AO258:AO263)</f>
        <v>-89.64</v>
      </c>
      <c r="AP257" s="41">
        <f>SUM(AP258:AP263)</f>
        <v>0</v>
      </c>
      <c r="AQ257" s="41">
        <f t="shared" si="668"/>
        <v>0</v>
      </c>
      <c r="AR257" s="41">
        <f t="shared" si="669"/>
        <v>89.64</v>
      </c>
      <c r="AS257" s="41">
        <f>SUM(AS258:AS263)</f>
        <v>0</v>
      </c>
      <c r="AT257" s="41">
        <f>SUM(AT258:AT263)</f>
        <v>0</v>
      </c>
      <c r="AU257" s="41">
        <f t="shared" si="670"/>
        <v>0</v>
      </c>
      <c r="AV257" s="41">
        <f t="shared" si="671"/>
        <v>0</v>
      </c>
      <c r="AW257" s="41">
        <f>SUM(AW258:AW263)</f>
        <v>3102.66667</v>
      </c>
      <c r="AX257" s="41">
        <f>SUM(AX258:AX263)</f>
        <v>3102.66667</v>
      </c>
      <c r="AY257" s="41">
        <f t="shared" si="672"/>
        <v>100</v>
      </c>
      <c r="AZ257" s="41">
        <f t="shared" si="673"/>
        <v>0</v>
      </c>
      <c r="BA257" s="41">
        <f t="shared" si="642"/>
        <v>4507.02667</v>
      </c>
      <c r="BB257" s="46">
        <f t="shared" si="643"/>
        <v>4507.02667</v>
      </c>
      <c r="BC257" s="41">
        <f t="shared" si="674"/>
        <v>100</v>
      </c>
      <c r="BD257" s="41">
        <f t="shared" si="675"/>
        <v>0</v>
      </c>
      <c r="BE257" s="41">
        <f>SUM(BE258:BE263)</f>
        <v>0</v>
      </c>
      <c r="BF257" s="41">
        <f>SUM(BF258:BF263)</f>
        <v>0</v>
      </c>
      <c r="BG257" s="41">
        <f t="shared" si="676"/>
        <v>0</v>
      </c>
      <c r="BH257" s="41">
        <f t="shared" si="677"/>
        <v>0</v>
      </c>
      <c r="BI257" s="41">
        <f>SUM(BI258:BI263)</f>
        <v>0</v>
      </c>
      <c r="BJ257" s="41">
        <f>SUM(BJ258:BJ263)</f>
        <v>0</v>
      </c>
      <c r="BK257" s="41">
        <f t="shared" si="678"/>
        <v>0</v>
      </c>
      <c r="BL257" s="41">
        <f t="shared" si="679"/>
        <v>0</v>
      </c>
      <c r="BM257" s="41">
        <f>SUM(BM258:BM263)</f>
        <v>7059.433</v>
      </c>
      <c r="BN257" s="41">
        <f>SUM(BN258:BN263)</f>
        <v>4810.375840000001</v>
      </c>
      <c r="BO257" s="41">
        <f t="shared" si="680"/>
        <v>68.14110764986367</v>
      </c>
      <c r="BP257" s="41">
        <f t="shared" si="681"/>
        <v>-2249.0571599999994</v>
      </c>
      <c r="BQ257" s="176"/>
      <c r="BR257" s="176"/>
    </row>
    <row r="258" spans="1:70" ht="23.25" customHeight="1" hidden="1">
      <c r="A258" s="147"/>
      <c r="B258" s="148"/>
      <c r="C258" s="158"/>
      <c r="D258" s="65" t="s">
        <v>23</v>
      </c>
      <c r="E258" s="18">
        <f t="shared" si="686"/>
        <v>0</v>
      </c>
      <c r="F258" s="18">
        <f t="shared" si="687"/>
        <v>0</v>
      </c>
      <c r="G258" s="18">
        <f t="shared" si="688"/>
        <v>0</v>
      </c>
      <c r="H258" s="18">
        <f t="shared" si="689"/>
        <v>0</v>
      </c>
      <c r="I258" s="18">
        <f aca="true" t="shared" si="690" ref="I258:J263">I216+I223+I230+I237+I244+I251</f>
        <v>0</v>
      </c>
      <c r="J258" s="18">
        <f t="shared" si="690"/>
        <v>0</v>
      </c>
      <c r="K258" s="18">
        <f t="shared" si="648"/>
        <v>0</v>
      </c>
      <c r="L258" s="18">
        <f t="shared" si="649"/>
        <v>0</v>
      </c>
      <c r="M258" s="18">
        <f aca="true" t="shared" si="691" ref="M258:N263">M216+M223+M230+M237+M244+M251</f>
        <v>0</v>
      </c>
      <c r="N258" s="18">
        <f t="shared" si="691"/>
        <v>0</v>
      </c>
      <c r="O258" s="18">
        <f t="shared" si="650"/>
        <v>0</v>
      </c>
      <c r="P258" s="18">
        <f t="shared" si="651"/>
        <v>0</v>
      </c>
      <c r="Q258" s="18">
        <f aca="true" t="shared" si="692" ref="Q258:R263">Q216+Q223+Q230+Q237+Q244+Q251</f>
        <v>0</v>
      </c>
      <c r="R258" s="18">
        <f t="shared" si="692"/>
        <v>0</v>
      </c>
      <c r="S258" s="18">
        <f t="shared" si="652"/>
        <v>0</v>
      </c>
      <c r="T258" s="18">
        <f t="shared" si="653"/>
        <v>0</v>
      </c>
      <c r="U258" s="18">
        <f t="shared" si="654"/>
        <v>0</v>
      </c>
      <c r="V258" s="18">
        <f t="shared" si="655"/>
        <v>0</v>
      </c>
      <c r="W258" s="18">
        <f t="shared" si="656"/>
        <v>0</v>
      </c>
      <c r="X258" s="18">
        <f t="shared" si="657"/>
        <v>0</v>
      </c>
      <c r="Y258" s="18">
        <f aca="true" t="shared" si="693" ref="Y258:Z263">Y216+Y223+Y230+Y237+Y244+Y251</f>
        <v>0</v>
      </c>
      <c r="Z258" s="18">
        <f t="shared" si="693"/>
        <v>0</v>
      </c>
      <c r="AA258" s="18">
        <f t="shared" si="658"/>
        <v>0</v>
      </c>
      <c r="AB258" s="18">
        <f t="shared" si="659"/>
        <v>0</v>
      </c>
      <c r="AC258" s="18">
        <f aca="true" t="shared" si="694" ref="AC258:AD263">AC216+AC223+AC230+AC237+AC244+AC251</f>
        <v>0</v>
      </c>
      <c r="AD258" s="18">
        <f t="shared" si="694"/>
        <v>0</v>
      </c>
      <c r="AE258" s="18">
        <f t="shared" si="660"/>
        <v>0</v>
      </c>
      <c r="AF258" s="18">
        <f t="shared" si="661"/>
        <v>0</v>
      </c>
      <c r="AG258" s="18">
        <f aca="true" t="shared" si="695" ref="AG258:AH263">AG216+AG223+AG230+AG237+AG244+AG251</f>
        <v>0</v>
      </c>
      <c r="AH258" s="18">
        <f t="shared" si="695"/>
        <v>0</v>
      </c>
      <c r="AI258" s="18">
        <f t="shared" si="662"/>
        <v>0</v>
      </c>
      <c r="AJ258" s="18">
        <f t="shared" si="663"/>
        <v>0</v>
      </c>
      <c r="AK258" s="18">
        <f t="shared" si="664"/>
        <v>0</v>
      </c>
      <c r="AL258" s="18">
        <f t="shared" si="665"/>
        <v>0</v>
      </c>
      <c r="AM258" s="18">
        <f t="shared" si="666"/>
        <v>0</v>
      </c>
      <c r="AN258" s="18">
        <f t="shared" si="667"/>
        <v>0</v>
      </c>
      <c r="AO258" s="18">
        <f aca="true" t="shared" si="696" ref="AO258:AP263">AO216+AO223+AO230+AO237+AO244+AO251</f>
        <v>0</v>
      </c>
      <c r="AP258" s="18">
        <f t="shared" si="696"/>
        <v>0</v>
      </c>
      <c r="AQ258" s="18">
        <f t="shared" si="668"/>
        <v>0</v>
      </c>
      <c r="AR258" s="18">
        <f t="shared" si="669"/>
        <v>0</v>
      </c>
      <c r="AS258" s="18">
        <f aca="true" t="shared" si="697" ref="AS258:AT263">AS216+AS223+AS230+AS237+AS244+AS251</f>
        <v>0</v>
      </c>
      <c r="AT258" s="18">
        <f t="shared" si="697"/>
        <v>0</v>
      </c>
      <c r="AU258" s="18">
        <f t="shared" si="670"/>
        <v>0</v>
      </c>
      <c r="AV258" s="18">
        <f t="shared" si="671"/>
        <v>0</v>
      </c>
      <c r="AW258" s="18">
        <f aca="true" t="shared" si="698" ref="AW258:AX263">AW216+AW223+AW230+AW237+AW244+AW251</f>
        <v>0</v>
      </c>
      <c r="AX258" s="18">
        <f t="shared" si="698"/>
        <v>0</v>
      </c>
      <c r="AY258" s="18">
        <f t="shared" si="672"/>
        <v>0</v>
      </c>
      <c r="AZ258" s="18">
        <f t="shared" si="673"/>
        <v>0</v>
      </c>
      <c r="BA258" s="18">
        <f t="shared" si="642"/>
        <v>0</v>
      </c>
      <c r="BB258" s="48">
        <f t="shared" si="643"/>
        <v>0</v>
      </c>
      <c r="BC258" s="18">
        <f t="shared" si="674"/>
        <v>0</v>
      </c>
      <c r="BD258" s="18">
        <f t="shared" si="675"/>
        <v>0</v>
      </c>
      <c r="BE258" s="18">
        <f aca="true" t="shared" si="699" ref="BE258:BF263">BE216+BE223+BE230+BE237+BE244+BE251</f>
        <v>0</v>
      </c>
      <c r="BF258" s="18">
        <f t="shared" si="699"/>
        <v>0</v>
      </c>
      <c r="BG258" s="18">
        <f t="shared" si="676"/>
        <v>0</v>
      </c>
      <c r="BH258" s="18">
        <f t="shared" si="677"/>
        <v>0</v>
      </c>
      <c r="BI258" s="18">
        <f aca="true" t="shared" si="700" ref="BI258:BJ263">BI216+BI223+BI230+BI237+BI244+BI251</f>
        <v>0</v>
      </c>
      <c r="BJ258" s="18">
        <f t="shared" si="700"/>
        <v>0</v>
      </c>
      <c r="BK258" s="18">
        <f t="shared" si="678"/>
        <v>0</v>
      </c>
      <c r="BL258" s="18">
        <f t="shared" si="679"/>
        <v>0</v>
      </c>
      <c r="BM258" s="18">
        <f aca="true" t="shared" si="701" ref="BM258:BN263">BM216+BM223+BM230+BM237+BM244+BM251</f>
        <v>0</v>
      </c>
      <c r="BN258" s="18">
        <f t="shared" si="701"/>
        <v>0</v>
      </c>
      <c r="BO258" s="18">
        <f t="shared" si="680"/>
        <v>0</v>
      </c>
      <c r="BP258" s="18">
        <f t="shared" si="681"/>
        <v>0</v>
      </c>
      <c r="BQ258" s="177"/>
      <c r="BR258" s="177"/>
    </row>
    <row r="259" spans="1:70" ht="23.25" customHeight="1">
      <c r="A259" s="147"/>
      <c r="B259" s="148"/>
      <c r="C259" s="158"/>
      <c r="D259" s="63" t="s">
        <v>52</v>
      </c>
      <c r="E259" s="18">
        <f t="shared" si="686"/>
        <v>0</v>
      </c>
      <c r="F259" s="18">
        <f t="shared" si="687"/>
        <v>0</v>
      </c>
      <c r="G259" s="18">
        <f t="shared" si="688"/>
        <v>0</v>
      </c>
      <c r="H259" s="18">
        <f t="shared" si="689"/>
        <v>0</v>
      </c>
      <c r="I259" s="18">
        <f t="shared" si="690"/>
        <v>0</v>
      </c>
      <c r="J259" s="18">
        <f t="shared" si="690"/>
        <v>0</v>
      </c>
      <c r="K259" s="18">
        <f t="shared" si="648"/>
        <v>0</v>
      </c>
      <c r="L259" s="18">
        <f t="shared" si="649"/>
        <v>0</v>
      </c>
      <c r="M259" s="18">
        <f t="shared" si="691"/>
        <v>0</v>
      </c>
      <c r="N259" s="18">
        <f t="shared" si="691"/>
        <v>0</v>
      </c>
      <c r="O259" s="18">
        <f t="shared" si="650"/>
        <v>0</v>
      </c>
      <c r="P259" s="18">
        <f t="shared" si="651"/>
        <v>0</v>
      </c>
      <c r="Q259" s="18">
        <f t="shared" si="692"/>
        <v>0</v>
      </c>
      <c r="R259" s="18">
        <f t="shared" si="692"/>
        <v>0</v>
      </c>
      <c r="S259" s="18">
        <f t="shared" si="652"/>
        <v>0</v>
      </c>
      <c r="T259" s="18">
        <f t="shared" si="653"/>
        <v>0</v>
      </c>
      <c r="U259" s="18">
        <f t="shared" si="654"/>
        <v>0</v>
      </c>
      <c r="V259" s="18">
        <f t="shared" si="655"/>
        <v>0</v>
      </c>
      <c r="W259" s="18">
        <f t="shared" si="656"/>
        <v>0</v>
      </c>
      <c r="X259" s="18">
        <f t="shared" si="657"/>
        <v>0</v>
      </c>
      <c r="Y259" s="18">
        <f t="shared" si="693"/>
        <v>0</v>
      </c>
      <c r="Z259" s="18">
        <f t="shared" si="693"/>
        <v>0</v>
      </c>
      <c r="AA259" s="18">
        <f t="shared" si="658"/>
        <v>0</v>
      </c>
      <c r="AB259" s="18">
        <f t="shared" si="659"/>
        <v>0</v>
      </c>
      <c r="AC259" s="18">
        <f t="shared" si="694"/>
        <v>0</v>
      </c>
      <c r="AD259" s="18">
        <f t="shared" si="694"/>
        <v>0</v>
      </c>
      <c r="AE259" s="18">
        <f t="shared" si="660"/>
        <v>0</v>
      </c>
      <c r="AF259" s="18">
        <f t="shared" si="661"/>
        <v>0</v>
      </c>
      <c r="AG259" s="18">
        <f t="shared" si="695"/>
        <v>0</v>
      </c>
      <c r="AH259" s="18">
        <f t="shared" si="695"/>
        <v>0</v>
      </c>
      <c r="AI259" s="18">
        <f t="shared" si="662"/>
        <v>0</v>
      </c>
      <c r="AJ259" s="18">
        <f t="shared" si="663"/>
        <v>0</v>
      </c>
      <c r="AK259" s="18">
        <f t="shared" si="664"/>
        <v>0</v>
      </c>
      <c r="AL259" s="18">
        <f t="shared" si="665"/>
        <v>0</v>
      </c>
      <c r="AM259" s="18">
        <f t="shared" si="666"/>
        <v>0</v>
      </c>
      <c r="AN259" s="18">
        <f t="shared" si="667"/>
        <v>0</v>
      </c>
      <c r="AO259" s="18">
        <f t="shared" si="696"/>
        <v>0</v>
      </c>
      <c r="AP259" s="18">
        <f t="shared" si="696"/>
        <v>0</v>
      </c>
      <c r="AQ259" s="18">
        <f t="shared" si="668"/>
        <v>0</v>
      </c>
      <c r="AR259" s="18">
        <f t="shared" si="669"/>
        <v>0</v>
      </c>
      <c r="AS259" s="18">
        <f t="shared" si="697"/>
        <v>0</v>
      </c>
      <c r="AT259" s="18">
        <f t="shared" si="697"/>
        <v>0</v>
      </c>
      <c r="AU259" s="18">
        <f t="shared" si="670"/>
        <v>0</v>
      </c>
      <c r="AV259" s="18">
        <f t="shared" si="671"/>
        <v>0</v>
      </c>
      <c r="AW259" s="18">
        <f t="shared" si="698"/>
        <v>0</v>
      </c>
      <c r="AX259" s="18">
        <f t="shared" si="698"/>
        <v>0</v>
      </c>
      <c r="AY259" s="18">
        <f t="shared" si="672"/>
        <v>0</v>
      </c>
      <c r="AZ259" s="18">
        <f t="shared" si="673"/>
        <v>0</v>
      </c>
      <c r="BA259" s="18">
        <f t="shared" si="642"/>
        <v>0</v>
      </c>
      <c r="BB259" s="18">
        <f t="shared" si="643"/>
        <v>0</v>
      </c>
      <c r="BC259" s="18">
        <f t="shared" si="674"/>
        <v>0</v>
      </c>
      <c r="BD259" s="18">
        <f t="shared" si="675"/>
        <v>0</v>
      </c>
      <c r="BE259" s="18">
        <f t="shared" si="699"/>
        <v>0</v>
      </c>
      <c r="BF259" s="18">
        <f t="shared" si="699"/>
        <v>0</v>
      </c>
      <c r="BG259" s="18">
        <f t="shared" si="676"/>
        <v>0</v>
      </c>
      <c r="BH259" s="18">
        <f t="shared" si="677"/>
        <v>0</v>
      </c>
      <c r="BI259" s="18">
        <f t="shared" si="700"/>
        <v>0</v>
      </c>
      <c r="BJ259" s="18">
        <f t="shared" si="700"/>
        <v>0</v>
      </c>
      <c r="BK259" s="18">
        <f t="shared" si="678"/>
        <v>0</v>
      </c>
      <c r="BL259" s="18">
        <f t="shared" si="679"/>
        <v>0</v>
      </c>
      <c r="BM259" s="18">
        <f t="shared" si="701"/>
        <v>0</v>
      </c>
      <c r="BN259" s="18">
        <f t="shared" si="701"/>
        <v>0</v>
      </c>
      <c r="BO259" s="18">
        <f t="shared" si="680"/>
        <v>0</v>
      </c>
      <c r="BP259" s="18">
        <f t="shared" si="681"/>
        <v>0</v>
      </c>
      <c r="BQ259" s="177"/>
      <c r="BR259" s="177"/>
    </row>
    <row r="260" spans="1:70" ht="36.75" customHeight="1">
      <c r="A260" s="147"/>
      <c r="B260" s="148"/>
      <c r="C260" s="158"/>
      <c r="D260" s="63" t="s">
        <v>28</v>
      </c>
      <c r="E260" s="18">
        <f t="shared" si="686"/>
        <v>11566.45967</v>
      </c>
      <c r="F260" s="18">
        <f t="shared" si="687"/>
        <v>9317.40251</v>
      </c>
      <c r="G260" s="18">
        <f t="shared" si="688"/>
        <v>80.55535380602765</v>
      </c>
      <c r="H260" s="18">
        <f t="shared" si="689"/>
        <v>-2249.0571600000003</v>
      </c>
      <c r="I260" s="18">
        <f t="shared" si="690"/>
        <v>0</v>
      </c>
      <c r="J260" s="18">
        <f t="shared" si="690"/>
        <v>0</v>
      </c>
      <c r="K260" s="18">
        <f t="shared" si="648"/>
        <v>0</v>
      </c>
      <c r="L260" s="18">
        <f t="shared" si="649"/>
        <v>0</v>
      </c>
      <c r="M260" s="18">
        <f t="shared" si="691"/>
        <v>0</v>
      </c>
      <c r="N260" s="18">
        <f t="shared" si="691"/>
        <v>0</v>
      </c>
      <c r="O260" s="18">
        <f t="shared" si="650"/>
        <v>0</v>
      </c>
      <c r="P260" s="18">
        <f t="shared" si="651"/>
        <v>0</v>
      </c>
      <c r="Q260" s="18">
        <f t="shared" si="692"/>
        <v>0</v>
      </c>
      <c r="R260" s="18">
        <f t="shared" si="692"/>
        <v>0</v>
      </c>
      <c r="S260" s="18">
        <f t="shared" si="652"/>
        <v>0</v>
      </c>
      <c r="T260" s="18">
        <f t="shared" si="653"/>
        <v>0</v>
      </c>
      <c r="U260" s="18">
        <f t="shared" si="654"/>
        <v>0</v>
      </c>
      <c r="V260" s="18">
        <f t="shared" si="655"/>
        <v>0</v>
      </c>
      <c r="W260" s="18">
        <f t="shared" si="656"/>
        <v>0</v>
      </c>
      <c r="X260" s="18">
        <f t="shared" si="657"/>
        <v>0</v>
      </c>
      <c r="Y260" s="18">
        <f t="shared" si="693"/>
        <v>0</v>
      </c>
      <c r="Z260" s="18">
        <f t="shared" si="693"/>
        <v>0</v>
      </c>
      <c r="AA260" s="18">
        <f t="shared" si="658"/>
        <v>0</v>
      </c>
      <c r="AB260" s="18">
        <f t="shared" si="659"/>
        <v>0</v>
      </c>
      <c r="AC260" s="18">
        <f t="shared" si="694"/>
        <v>1494</v>
      </c>
      <c r="AD260" s="18">
        <f t="shared" si="694"/>
        <v>1404.36</v>
      </c>
      <c r="AE260" s="18">
        <f t="shared" si="660"/>
        <v>94</v>
      </c>
      <c r="AF260" s="18">
        <f t="shared" si="661"/>
        <v>-89.6400000000001</v>
      </c>
      <c r="AG260" s="18">
        <f t="shared" si="695"/>
        <v>0</v>
      </c>
      <c r="AH260" s="18">
        <f t="shared" si="695"/>
        <v>0</v>
      </c>
      <c r="AI260" s="18">
        <f t="shared" si="662"/>
        <v>0</v>
      </c>
      <c r="AJ260" s="18">
        <f t="shared" si="663"/>
        <v>0</v>
      </c>
      <c r="AK260" s="18">
        <f t="shared" si="664"/>
        <v>1494</v>
      </c>
      <c r="AL260" s="18">
        <f t="shared" si="665"/>
        <v>1404.36</v>
      </c>
      <c r="AM260" s="18">
        <f t="shared" si="666"/>
        <v>94</v>
      </c>
      <c r="AN260" s="18">
        <f t="shared" si="667"/>
        <v>-89.6400000000001</v>
      </c>
      <c r="AO260" s="18">
        <f t="shared" si="696"/>
        <v>-89.64</v>
      </c>
      <c r="AP260" s="18">
        <f t="shared" si="696"/>
        <v>0</v>
      </c>
      <c r="AQ260" s="18">
        <f t="shared" si="668"/>
        <v>0</v>
      </c>
      <c r="AR260" s="18">
        <f t="shared" si="669"/>
        <v>89.64</v>
      </c>
      <c r="AS260" s="18">
        <f t="shared" si="697"/>
        <v>0</v>
      </c>
      <c r="AT260" s="18">
        <f t="shared" si="697"/>
        <v>0</v>
      </c>
      <c r="AU260" s="18">
        <f t="shared" si="670"/>
        <v>0</v>
      </c>
      <c r="AV260" s="18">
        <f t="shared" si="671"/>
        <v>0</v>
      </c>
      <c r="AW260" s="18">
        <f t="shared" si="698"/>
        <v>3102.66667</v>
      </c>
      <c r="AX260" s="18">
        <f t="shared" si="698"/>
        <v>3102.66667</v>
      </c>
      <c r="AY260" s="18">
        <f t="shared" si="672"/>
        <v>100</v>
      </c>
      <c r="AZ260" s="18">
        <f t="shared" si="673"/>
        <v>0</v>
      </c>
      <c r="BA260" s="18">
        <f t="shared" si="642"/>
        <v>4507.02667</v>
      </c>
      <c r="BB260" s="18">
        <f t="shared" si="643"/>
        <v>4507.02667</v>
      </c>
      <c r="BC260" s="18">
        <f t="shared" si="674"/>
        <v>100</v>
      </c>
      <c r="BD260" s="18">
        <f t="shared" si="675"/>
        <v>0</v>
      </c>
      <c r="BE260" s="18">
        <f t="shared" si="699"/>
        <v>0</v>
      </c>
      <c r="BF260" s="18">
        <f t="shared" si="699"/>
        <v>0</v>
      </c>
      <c r="BG260" s="18">
        <f t="shared" si="676"/>
        <v>0</v>
      </c>
      <c r="BH260" s="18">
        <f t="shared" si="677"/>
        <v>0</v>
      </c>
      <c r="BI260" s="18">
        <f t="shared" si="700"/>
        <v>0</v>
      </c>
      <c r="BJ260" s="18">
        <f t="shared" si="700"/>
        <v>0</v>
      </c>
      <c r="BK260" s="18">
        <f t="shared" si="678"/>
        <v>0</v>
      </c>
      <c r="BL260" s="18">
        <f t="shared" si="679"/>
        <v>0</v>
      </c>
      <c r="BM260" s="18">
        <f t="shared" si="701"/>
        <v>7059.433</v>
      </c>
      <c r="BN260" s="18">
        <f t="shared" si="701"/>
        <v>4810.375840000001</v>
      </c>
      <c r="BO260" s="18">
        <f t="shared" si="680"/>
        <v>68.14110764986367</v>
      </c>
      <c r="BP260" s="18">
        <f t="shared" si="681"/>
        <v>-2249.0571599999994</v>
      </c>
      <c r="BQ260" s="177"/>
      <c r="BR260" s="177"/>
    </row>
    <row r="261" spans="1:70" ht="48" customHeight="1" hidden="1">
      <c r="A261" s="147"/>
      <c r="B261" s="148"/>
      <c r="C261" s="158"/>
      <c r="D261" s="65" t="s">
        <v>114</v>
      </c>
      <c r="E261" s="18">
        <f>BA261+BE261+BI261+BM261</f>
        <v>0</v>
      </c>
      <c r="F261" s="18">
        <f>BB261+BF261+BJ261+BN261</f>
        <v>0</v>
      </c>
      <c r="G261" s="18">
        <f>IF(E261=0,0,F261*100/E261)</f>
        <v>0</v>
      </c>
      <c r="H261" s="18">
        <f>F261-E261</f>
        <v>0</v>
      </c>
      <c r="I261" s="18">
        <f t="shared" si="690"/>
        <v>0</v>
      </c>
      <c r="J261" s="18">
        <f t="shared" si="690"/>
        <v>0</v>
      </c>
      <c r="K261" s="18">
        <f>IF(I261=0,0,J261*100/I261)</f>
        <v>0</v>
      </c>
      <c r="L261" s="18">
        <f>J261-I261</f>
        <v>0</v>
      </c>
      <c r="M261" s="18">
        <f t="shared" si="691"/>
        <v>0</v>
      </c>
      <c r="N261" s="18">
        <f t="shared" si="691"/>
        <v>0</v>
      </c>
      <c r="O261" s="18">
        <f>IF(M261=0,0,N261*100/M261)</f>
        <v>0</v>
      </c>
      <c r="P261" s="18">
        <f>N261-M261</f>
        <v>0</v>
      </c>
      <c r="Q261" s="18">
        <f t="shared" si="692"/>
        <v>0</v>
      </c>
      <c r="R261" s="18">
        <f t="shared" si="692"/>
        <v>0</v>
      </c>
      <c r="S261" s="18">
        <f>IF(Q261=0,0,R261*100/Q261)</f>
        <v>0</v>
      </c>
      <c r="T261" s="18">
        <f>R261-Q261</f>
        <v>0</v>
      </c>
      <c r="U261" s="18">
        <f>I261+M261+Q261</f>
        <v>0</v>
      </c>
      <c r="V261" s="18">
        <f>J261+N261+R261</f>
        <v>0</v>
      </c>
      <c r="W261" s="18">
        <f>IF(U261=0,0,V261*100/U261)</f>
        <v>0</v>
      </c>
      <c r="X261" s="18">
        <f>V261-U261</f>
        <v>0</v>
      </c>
      <c r="Y261" s="18">
        <f t="shared" si="693"/>
        <v>0</v>
      </c>
      <c r="Z261" s="18">
        <f t="shared" si="693"/>
        <v>0</v>
      </c>
      <c r="AA261" s="18">
        <f>IF(Y261=0,0,Z261*100/Y261)</f>
        <v>0</v>
      </c>
      <c r="AB261" s="18">
        <f>Z261-Y261</f>
        <v>0</v>
      </c>
      <c r="AC261" s="18">
        <f t="shared" si="694"/>
        <v>0</v>
      </c>
      <c r="AD261" s="18">
        <f t="shared" si="694"/>
        <v>0</v>
      </c>
      <c r="AE261" s="18">
        <f>IF(AC261=0,0,AD261*100/AC261)</f>
        <v>0</v>
      </c>
      <c r="AF261" s="18">
        <f>AD261-AC261</f>
        <v>0</v>
      </c>
      <c r="AG261" s="18">
        <f t="shared" si="695"/>
        <v>0</v>
      </c>
      <c r="AH261" s="18">
        <f t="shared" si="695"/>
        <v>0</v>
      </c>
      <c r="AI261" s="18">
        <f>IF(AG261=0,0,AH261*100/AG261)</f>
        <v>0</v>
      </c>
      <c r="AJ261" s="18">
        <f>AH261-AG261</f>
        <v>0</v>
      </c>
      <c r="AK261" s="18">
        <f>U261+Y261+AC261+AG261</f>
        <v>0</v>
      </c>
      <c r="AL261" s="18">
        <f>V261+Z261+AD261+AH261</f>
        <v>0</v>
      </c>
      <c r="AM261" s="18">
        <f>IF(AK261=0,0,AL261*100/AK261)</f>
        <v>0</v>
      </c>
      <c r="AN261" s="18">
        <f>AL261-AK261</f>
        <v>0</v>
      </c>
      <c r="AO261" s="18">
        <f t="shared" si="696"/>
        <v>0</v>
      </c>
      <c r="AP261" s="18">
        <f t="shared" si="696"/>
        <v>0</v>
      </c>
      <c r="AQ261" s="18">
        <f>IF(AO261=0,0,AP261*100/AO261)</f>
        <v>0</v>
      </c>
      <c r="AR261" s="18">
        <f>AP261-AO261</f>
        <v>0</v>
      </c>
      <c r="AS261" s="18">
        <f t="shared" si="697"/>
        <v>0</v>
      </c>
      <c r="AT261" s="18">
        <f t="shared" si="697"/>
        <v>0</v>
      </c>
      <c r="AU261" s="18">
        <f>IF(AS261=0,0,AT261*100/AS261)</f>
        <v>0</v>
      </c>
      <c r="AV261" s="18">
        <f>AT261-AS261</f>
        <v>0</v>
      </c>
      <c r="AW261" s="18">
        <f t="shared" si="698"/>
        <v>0</v>
      </c>
      <c r="AX261" s="18">
        <f t="shared" si="698"/>
        <v>0</v>
      </c>
      <c r="AY261" s="18">
        <f>IF(AW261=0,0,AX261*100/AW261)</f>
        <v>0</v>
      </c>
      <c r="AZ261" s="18">
        <f>AX261-AW261</f>
        <v>0</v>
      </c>
      <c r="BA261" s="18">
        <f>AK261+AO261+AS261+AW261</f>
        <v>0</v>
      </c>
      <c r="BB261" s="48">
        <f>AL261+AP261+AT261+AX261</f>
        <v>0</v>
      </c>
      <c r="BC261" s="18">
        <f>IF(BA261=0,0,BB261*100/BA261)</f>
        <v>0</v>
      </c>
      <c r="BD261" s="18">
        <f>BB261-BA261</f>
        <v>0</v>
      </c>
      <c r="BE261" s="18">
        <f t="shared" si="699"/>
        <v>0</v>
      </c>
      <c r="BF261" s="18">
        <f t="shared" si="699"/>
        <v>0</v>
      </c>
      <c r="BG261" s="18">
        <f>IF(BE261=0,0,BF261*100/BE261)</f>
        <v>0</v>
      </c>
      <c r="BH261" s="18">
        <f>BF261-BE261</f>
        <v>0</v>
      </c>
      <c r="BI261" s="18">
        <f t="shared" si="700"/>
        <v>0</v>
      </c>
      <c r="BJ261" s="18">
        <f t="shared" si="700"/>
        <v>0</v>
      </c>
      <c r="BK261" s="18">
        <f>IF(BI261=0,0,BJ261*100/BI261)</f>
        <v>0</v>
      </c>
      <c r="BL261" s="18">
        <f>BJ261-BI261</f>
        <v>0</v>
      </c>
      <c r="BM261" s="18">
        <f t="shared" si="701"/>
        <v>0</v>
      </c>
      <c r="BN261" s="18">
        <f t="shared" si="701"/>
        <v>0</v>
      </c>
      <c r="BO261" s="18">
        <f>IF(BM261=0,0,BN261*100/BM261)</f>
        <v>0</v>
      </c>
      <c r="BP261" s="18">
        <f>BN261-BM261</f>
        <v>0</v>
      </c>
      <c r="BQ261" s="177"/>
      <c r="BR261" s="177"/>
    </row>
    <row r="262" spans="1:70" ht="23.25" customHeight="1" hidden="1">
      <c r="A262" s="147"/>
      <c r="B262" s="148"/>
      <c r="C262" s="158"/>
      <c r="D262" s="66" t="s">
        <v>29</v>
      </c>
      <c r="E262" s="18">
        <f t="shared" si="686"/>
        <v>0</v>
      </c>
      <c r="F262" s="18">
        <f t="shared" si="687"/>
        <v>0</v>
      </c>
      <c r="G262" s="18">
        <f t="shared" si="688"/>
        <v>0</v>
      </c>
      <c r="H262" s="18">
        <f t="shared" si="689"/>
        <v>0</v>
      </c>
      <c r="I262" s="18">
        <f t="shared" si="690"/>
        <v>0</v>
      </c>
      <c r="J262" s="18">
        <f t="shared" si="690"/>
        <v>0</v>
      </c>
      <c r="K262" s="17">
        <f t="shared" si="648"/>
        <v>0</v>
      </c>
      <c r="L262" s="17">
        <f t="shared" si="649"/>
        <v>0</v>
      </c>
      <c r="M262" s="18">
        <f t="shared" si="691"/>
        <v>0</v>
      </c>
      <c r="N262" s="18">
        <f t="shared" si="691"/>
        <v>0</v>
      </c>
      <c r="O262" s="17">
        <f t="shared" si="650"/>
        <v>0</v>
      </c>
      <c r="P262" s="17">
        <f t="shared" si="651"/>
        <v>0</v>
      </c>
      <c r="Q262" s="18">
        <f t="shared" si="692"/>
        <v>0</v>
      </c>
      <c r="R262" s="18">
        <f t="shared" si="692"/>
        <v>0</v>
      </c>
      <c r="S262" s="17">
        <f t="shared" si="652"/>
        <v>0</v>
      </c>
      <c r="T262" s="17">
        <f t="shared" si="653"/>
        <v>0</v>
      </c>
      <c r="U262" s="17">
        <f t="shared" si="654"/>
        <v>0</v>
      </c>
      <c r="V262" s="17">
        <f t="shared" si="655"/>
        <v>0</v>
      </c>
      <c r="W262" s="17">
        <f t="shared" si="656"/>
        <v>0</v>
      </c>
      <c r="X262" s="17">
        <f t="shared" si="657"/>
        <v>0</v>
      </c>
      <c r="Y262" s="18">
        <f t="shared" si="693"/>
        <v>0</v>
      </c>
      <c r="Z262" s="18">
        <f t="shared" si="693"/>
        <v>0</v>
      </c>
      <c r="AA262" s="17">
        <f t="shared" si="658"/>
        <v>0</v>
      </c>
      <c r="AB262" s="17">
        <f t="shared" si="659"/>
        <v>0</v>
      </c>
      <c r="AC262" s="18">
        <f t="shared" si="694"/>
        <v>0</v>
      </c>
      <c r="AD262" s="18">
        <f t="shared" si="694"/>
        <v>0</v>
      </c>
      <c r="AE262" s="17">
        <f t="shared" si="660"/>
        <v>0</v>
      </c>
      <c r="AF262" s="17">
        <f t="shared" si="661"/>
        <v>0</v>
      </c>
      <c r="AG262" s="18">
        <f t="shared" si="695"/>
        <v>0</v>
      </c>
      <c r="AH262" s="18">
        <f t="shared" si="695"/>
        <v>0</v>
      </c>
      <c r="AI262" s="17">
        <f t="shared" si="662"/>
        <v>0</v>
      </c>
      <c r="AJ262" s="17">
        <f t="shared" si="663"/>
        <v>0</v>
      </c>
      <c r="AK262" s="17">
        <f t="shared" si="664"/>
        <v>0</v>
      </c>
      <c r="AL262" s="17">
        <f t="shared" si="665"/>
        <v>0</v>
      </c>
      <c r="AM262" s="17">
        <f t="shared" si="666"/>
        <v>0</v>
      </c>
      <c r="AN262" s="17">
        <f t="shared" si="667"/>
        <v>0</v>
      </c>
      <c r="AO262" s="18">
        <f t="shared" si="696"/>
        <v>0</v>
      </c>
      <c r="AP262" s="18">
        <f t="shared" si="696"/>
        <v>0</v>
      </c>
      <c r="AQ262" s="17">
        <f t="shared" si="668"/>
        <v>0</v>
      </c>
      <c r="AR262" s="17">
        <f t="shared" si="669"/>
        <v>0</v>
      </c>
      <c r="AS262" s="18">
        <f t="shared" si="697"/>
        <v>0</v>
      </c>
      <c r="AT262" s="18">
        <f t="shared" si="697"/>
        <v>0</v>
      </c>
      <c r="AU262" s="17">
        <f t="shared" si="670"/>
        <v>0</v>
      </c>
      <c r="AV262" s="17">
        <f t="shared" si="671"/>
        <v>0</v>
      </c>
      <c r="AW262" s="18">
        <f t="shared" si="698"/>
        <v>0</v>
      </c>
      <c r="AX262" s="18">
        <f t="shared" si="698"/>
        <v>0</v>
      </c>
      <c r="AY262" s="17">
        <f t="shared" si="672"/>
        <v>0</v>
      </c>
      <c r="AZ262" s="17">
        <f t="shared" si="673"/>
        <v>0</v>
      </c>
      <c r="BA262" s="17">
        <f t="shared" si="642"/>
        <v>0</v>
      </c>
      <c r="BB262" s="49">
        <f t="shared" si="643"/>
        <v>0</v>
      </c>
      <c r="BC262" s="17">
        <f t="shared" si="674"/>
        <v>0</v>
      </c>
      <c r="BD262" s="17">
        <f t="shared" si="675"/>
        <v>0</v>
      </c>
      <c r="BE262" s="18">
        <f t="shared" si="699"/>
        <v>0</v>
      </c>
      <c r="BF262" s="18">
        <f t="shared" si="699"/>
        <v>0</v>
      </c>
      <c r="BG262" s="17">
        <f t="shared" si="676"/>
        <v>0</v>
      </c>
      <c r="BH262" s="17">
        <f t="shared" si="677"/>
        <v>0</v>
      </c>
      <c r="BI262" s="18">
        <f t="shared" si="700"/>
        <v>0</v>
      </c>
      <c r="BJ262" s="18">
        <f t="shared" si="700"/>
        <v>0</v>
      </c>
      <c r="BK262" s="17">
        <f t="shared" si="678"/>
        <v>0</v>
      </c>
      <c r="BL262" s="17">
        <f t="shared" si="679"/>
        <v>0</v>
      </c>
      <c r="BM262" s="18">
        <f t="shared" si="701"/>
        <v>0</v>
      </c>
      <c r="BN262" s="18">
        <f t="shared" si="701"/>
        <v>0</v>
      </c>
      <c r="BO262" s="17">
        <f t="shared" si="680"/>
        <v>0</v>
      </c>
      <c r="BP262" s="17">
        <f t="shared" si="681"/>
        <v>0</v>
      </c>
      <c r="BQ262" s="177"/>
      <c r="BR262" s="177"/>
    </row>
    <row r="263" spans="1:70" ht="23.25" customHeight="1" hidden="1">
      <c r="A263" s="147"/>
      <c r="B263" s="148"/>
      <c r="C263" s="158"/>
      <c r="D263" s="69" t="s">
        <v>24</v>
      </c>
      <c r="E263" s="56">
        <f t="shared" si="686"/>
        <v>0</v>
      </c>
      <c r="F263" s="56">
        <f t="shared" si="687"/>
        <v>0</v>
      </c>
      <c r="G263" s="57">
        <f t="shared" si="688"/>
        <v>0</v>
      </c>
      <c r="H263" s="56">
        <f t="shared" si="689"/>
        <v>0</v>
      </c>
      <c r="I263" s="57">
        <f t="shared" si="690"/>
        <v>0</v>
      </c>
      <c r="J263" s="57">
        <f t="shared" si="690"/>
        <v>0</v>
      </c>
      <c r="K263" s="56">
        <f t="shared" si="648"/>
        <v>0</v>
      </c>
      <c r="L263" s="56">
        <f t="shared" si="649"/>
        <v>0</v>
      </c>
      <c r="M263" s="57">
        <f t="shared" si="691"/>
        <v>0</v>
      </c>
      <c r="N263" s="57">
        <f t="shared" si="691"/>
        <v>0</v>
      </c>
      <c r="O263" s="56">
        <f t="shared" si="650"/>
        <v>0</v>
      </c>
      <c r="P263" s="56">
        <f t="shared" si="651"/>
        <v>0</v>
      </c>
      <c r="Q263" s="57">
        <f t="shared" si="692"/>
        <v>0</v>
      </c>
      <c r="R263" s="57">
        <f t="shared" si="692"/>
        <v>0</v>
      </c>
      <c r="S263" s="56">
        <f t="shared" si="652"/>
        <v>0</v>
      </c>
      <c r="T263" s="56">
        <f t="shared" si="653"/>
        <v>0</v>
      </c>
      <c r="U263" s="56">
        <f t="shared" si="654"/>
        <v>0</v>
      </c>
      <c r="V263" s="56">
        <f t="shared" si="655"/>
        <v>0</v>
      </c>
      <c r="W263" s="56">
        <f t="shared" si="656"/>
        <v>0</v>
      </c>
      <c r="X263" s="56">
        <f t="shared" si="657"/>
        <v>0</v>
      </c>
      <c r="Y263" s="57">
        <f t="shared" si="693"/>
        <v>0</v>
      </c>
      <c r="Z263" s="57">
        <f t="shared" si="693"/>
        <v>0</v>
      </c>
      <c r="AA263" s="56">
        <f t="shared" si="658"/>
        <v>0</v>
      </c>
      <c r="AB263" s="56">
        <f t="shared" si="659"/>
        <v>0</v>
      </c>
      <c r="AC263" s="57">
        <f t="shared" si="694"/>
        <v>0</v>
      </c>
      <c r="AD263" s="57">
        <f t="shared" si="694"/>
        <v>0</v>
      </c>
      <c r="AE263" s="56">
        <f t="shared" si="660"/>
        <v>0</v>
      </c>
      <c r="AF263" s="56">
        <f t="shared" si="661"/>
        <v>0</v>
      </c>
      <c r="AG263" s="57">
        <f t="shared" si="695"/>
        <v>0</v>
      </c>
      <c r="AH263" s="57">
        <f t="shared" si="695"/>
        <v>0</v>
      </c>
      <c r="AI263" s="56">
        <f t="shared" si="662"/>
        <v>0</v>
      </c>
      <c r="AJ263" s="56">
        <f t="shared" si="663"/>
        <v>0</v>
      </c>
      <c r="AK263" s="56">
        <f t="shared" si="664"/>
        <v>0</v>
      </c>
      <c r="AL263" s="56">
        <f t="shared" si="665"/>
        <v>0</v>
      </c>
      <c r="AM263" s="56">
        <f t="shared" si="666"/>
        <v>0</v>
      </c>
      <c r="AN263" s="56">
        <f t="shared" si="667"/>
        <v>0</v>
      </c>
      <c r="AO263" s="57">
        <f t="shared" si="696"/>
        <v>0</v>
      </c>
      <c r="AP263" s="57">
        <f t="shared" si="696"/>
        <v>0</v>
      </c>
      <c r="AQ263" s="56">
        <f t="shared" si="668"/>
        <v>0</v>
      </c>
      <c r="AR263" s="56">
        <f t="shared" si="669"/>
        <v>0</v>
      </c>
      <c r="AS263" s="57">
        <f t="shared" si="697"/>
        <v>0</v>
      </c>
      <c r="AT263" s="57">
        <f t="shared" si="697"/>
        <v>0</v>
      </c>
      <c r="AU263" s="56">
        <f t="shared" si="670"/>
        <v>0</v>
      </c>
      <c r="AV263" s="56">
        <f t="shared" si="671"/>
        <v>0</v>
      </c>
      <c r="AW263" s="57">
        <f t="shared" si="698"/>
        <v>0</v>
      </c>
      <c r="AX263" s="57">
        <f t="shared" si="698"/>
        <v>0</v>
      </c>
      <c r="AY263" s="56">
        <f t="shared" si="672"/>
        <v>0</v>
      </c>
      <c r="AZ263" s="56">
        <f t="shared" si="673"/>
        <v>0</v>
      </c>
      <c r="BA263" s="56">
        <f t="shared" si="642"/>
        <v>0</v>
      </c>
      <c r="BB263" s="58">
        <f t="shared" si="643"/>
        <v>0</v>
      </c>
      <c r="BC263" s="56">
        <f t="shared" si="674"/>
        <v>0</v>
      </c>
      <c r="BD263" s="56">
        <f t="shared" si="675"/>
        <v>0</v>
      </c>
      <c r="BE263" s="57">
        <f t="shared" si="699"/>
        <v>0</v>
      </c>
      <c r="BF263" s="57">
        <f t="shared" si="699"/>
        <v>0</v>
      </c>
      <c r="BG263" s="56">
        <f t="shared" si="676"/>
        <v>0</v>
      </c>
      <c r="BH263" s="56">
        <f t="shared" si="677"/>
        <v>0</v>
      </c>
      <c r="BI263" s="57">
        <f t="shared" si="700"/>
        <v>0</v>
      </c>
      <c r="BJ263" s="57">
        <f t="shared" si="700"/>
        <v>0</v>
      </c>
      <c r="BK263" s="56">
        <f t="shared" si="678"/>
        <v>0</v>
      </c>
      <c r="BL263" s="56">
        <f t="shared" si="679"/>
        <v>0</v>
      </c>
      <c r="BM263" s="57">
        <f t="shared" si="701"/>
        <v>0</v>
      </c>
      <c r="BN263" s="57">
        <f t="shared" si="701"/>
        <v>0</v>
      </c>
      <c r="BO263" s="56">
        <f t="shared" si="680"/>
        <v>0</v>
      </c>
      <c r="BP263" s="56">
        <f t="shared" si="681"/>
        <v>0</v>
      </c>
      <c r="BQ263" s="177"/>
      <c r="BR263" s="177"/>
    </row>
    <row r="264" spans="1:70" s="53" customFormat="1" ht="23.25" customHeight="1">
      <c r="A264" s="151" t="s">
        <v>76</v>
      </c>
      <c r="B264" s="152"/>
      <c r="C264" s="157" t="s">
        <v>95</v>
      </c>
      <c r="D264" s="65" t="s">
        <v>22</v>
      </c>
      <c r="E264" s="41">
        <f aca="true" t="shared" si="702" ref="E264:E270">BA264+BE264+BI264+BM264</f>
        <v>11566.45967</v>
      </c>
      <c r="F264" s="41">
        <f aca="true" t="shared" si="703" ref="F264:F270">BB264+BF264+BJ264+BN264</f>
        <v>9317.40251</v>
      </c>
      <c r="G264" s="41">
        <f aca="true" t="shared" si="704" ref="G264:G270">IF(E264=0,0,F264*100/E264)</f>
        <v>80.55535380602765</v>
      </c>
      <c r="H264" s="41">
        <f aca="true" t="shared" si="705" ref="H264:H270">F264-E264</f>
        <v>-2249.0571600000003</v>
      </c>
      <c r="I264" s="41">
        <f>SUM(I265:I270)</f>
        <v>0</v>
      </c>
      <c r="J264" s="41">
        <f>SUM(J265:J270)</f>
        <v>0</v>
      </c>
      <c r="K264" s="41">
        <f aca="true" t="shared" si="706" ref="K264:K270">IF(I264=0,0,J264*100/I264)</f>
        <v>0</v>
      </c>
      <c r="L264" s="41">
        <f aca="true" t="shared" si="707" ref="L264:L270">J264-I264</f>
        <v>0</v>
      </c>
      <c r="M264" s="41">
        <f>SUM(M265:M270)</f>
        <v>0</v>
      </c>
      <c r="N264" s="41">
        <f>SUM(N265:N270)</f>
        <v>0</v>
      </c>
      <c r="O264" s="41">
        <f aca="true" t="shared" si="708" ref="O264:O270">IF(M264=0,0,N264*100/M264)</f>
        <v>0</v>
      </c>
      <c r="P264" s="41">
        <f aca="true" t="shared" si="709" ref="P264:P270">N264-M264</f>
        <v>0</v>
      </c>
      <c r="Q264" s="41">
        <f>SUM(Q265:Q270)</f>
        <v>0</v>
      </c>
      <c r="R264" s="41">
        <f>SUM(R265:R270)</f>
        <v>0</v>
      </c>
      <c r="S264" s="41">
        <f aca="true" t="shared" si="710" ref="S264:S270">IF(Q264=0,0,R264*100/Q264)</f>
        <v>0</v>
      </c>
      <c r="T264" s="41">
        <f aca="true" t="shared" si="711" ref="T264:T270">R264-Q264</f>
        <v>0</v>
      </c>
      <c r="U264" s="41">
        <f aca="true" t="shared" si="712" ref="U264:U270">I264+M264+Q264</f>
        <v>0</v>
      </c>
      <c r="V264" s="41">
        <f aca="true" t="shared" si="713" ref="V264:V270">J264+N264+R264</f>
        <v>0</v>
      </c>
      <c r="W264" s="41">
        <f aca="true" t="shared" si="714" ref="W264:W270">IF(U264=0,0,V264*100/U264)</f>
        <v>0</v>
      </c>
      <c r="X264" s="41">
        <f aca="true" t="shared" si="715" ref="X264:X270">V264-U264</f>
        <v>0</v>
      </c>
      <c r="Y264" s="41">
        <f>SUM(Y265:Y270)</f>
        <v>0</v>
      </c>
      <c r="Z264" s="41">
        <f>SUM(Z265:Z270)</f>
        <v>0</v>
      </c>
      <c r="AA264" s="41">
        <f aca="true" t="shared" si="716" ref="AA264:AA270">IF(Y264=0,0,Z264*100/Y264)</f>
        <v>0</v>
      </c>
      <c r="AB264" s="41">
        <f aca="true" t="shared" si="717" ref="AB264:AB270">Z264-Y264</f>
        <v>0</v>
      </c>
      <c r="AC264" s="41">
        <f>SUM(AC265:AC270)</f>
        <v>1494</v>
      </c>
      <c r="AD264" s="41">
        <f>SUM(AD265:AD270)</f>
        <v>1404.36</v>
      </c>
      <c r="AE264" s="41">
        <f aca="true" t="shared" si="718" ref="AE264:AE270">IF(AC264=0,0,AD264*100/AC264)</f>
        <v>94</v>
      </c>
      <c r="AF264" s="41">
        <f aca="true" t="shared" si="719" ref="AF264:AF270">AD264-AC264</f>
        <v>-89.6400000000001</v>
      </c>
      <c r="AG264" s="41">
        <f>SUM(AG265:AG270)</f>
        <v>0</v>
      </c>
      <c r="AH264" s="41">
        <f>SUM(AH265:AH270)</f>
        <v>0</v>
      </c>
      <c r="AI264" s="41">
        <f aca="true" t="shared" si="720" ref="AI264:AI270">IF(AG264=0,0,AH264*100/AG264)</f>
        <v>0</v>
      </c>
      <c r="AJ264" s="41">
        <f aca="true" t="shared" si="721" ref="AJ264:AJ270">AH264-AG264</f>
        <v>0</v>
      </c>
      <c r="AK264" s="41">
        <f aca="true" t="shared" si="722" ref="AK264:AK270">U264+Y264+AC264+AG264</f>
        <v>1494</v>
      </c>
      <c r="AL264" s="41">
        <f aca="true" t="shared" si="723" ref="AL264:AL270">V264+Z264+AD264+AH264</f>
        <v>1404.36</v>
      </c>
      <c r="AM264" s="41">
        <f aca="true" t="shared" si="724" ref="AM264:AM270">IF(AK264=0,0,AL264*100/AK264)</f>
        <v>94</v>
      </c>
      <c r="AN264" s="41">
        <f aca="true" t="shared" si="725" ref="AN264:AN270">AL264-AK264</f>
        <v>-89.6400000000001</v>
      </c>
      <c r="AO264" s="41">
        <f>SUM(AO265:AO270)</f>
        <v>-89.64</v>
      </c>
      <c r="AP264" s="41">
        <f>SUM(AP265:AP270)</f>
        <v>0</v>
      </c>
      <c r="AQ264" s="41">
        <f aca="true" t="shared" si="726" ref="AQ264:AQ270">IF(AO264=0,0,AP264*100/AO264)</f>
        <v>0</v>
      </c>
      <c r="AR264" s="41">
        <f aca="true" t="shared" si="727" ref="AR264:AR270">AP264-AO264</f>
        <v>89.64</v>
      </c>
      <c r="AS264" s="41">
        <f>SUM(AS265:AS270)</f>
        <v>0</v>
      </c>
      <c r="AT264" s="41">
        <f>SUM(AT265:AT270)</f>
        <v>0</v>
      </c>
      <c r="AU264" s="41">
        <f aca="true" t="shared" si="728" ref="AU264:AU270">IF(AS264=0,0,AT264*100/AS264)</f>
        <v>0</v>
      </c>
      <c r="AV264" s="41">
        <f aca="true" t="shared" si="729" ref="AV264:AV270">AT264-AS264</f>
        <v>0</v>
      </c>
      <c r="AW264" s="41">
        <f>SUM(AW265:AW270)</f>
        <v>3102.66667</v>
      </c>
      <c r="AX264" s="41">
        <f>SUM(AX265:AX270)</f>
        <v>3102.66667</v>
      </c>
      <c r="AY264" s="41">
        <f aca="true" t="shared" si="730" ref="AY264:AY270">IF(AW264=0,0,AX264*100/AW264)</f>
        <v>100</v>
      </c>
      <c r="AZ264" s="41">
        <f aca="true" t="shared" si="731" ref="AZ264:AZ270">AX264-AW264</f>
        <v>0</v>
      </c>
      <c r="BA264" s="41">
        <f aca="true" t="shared" si="732" ref="BA264:BA270">AK264+AO264+AS264+AW264</f>
        <v>4507.02667</v>
      </c>
      <c r="BB264" s="41">
        <f aca="true" t="shared" si="733" ref="BB264:BB270">AL264+AP264+AT264+AX264</f>
        <v>4507.02667</v>
      </c>
      <c r="BC264" s="41">
        <f aca="true" t="shared" si="734" ref="BC264:BC270">IF(BA264=0,0,BB264*100/BA264)</f>
        <v>100</v>
      </c>
      <c r="BD264" s="41">
        <f aca="true" t="shared" si="735" ref="BD264:BD270">BB264-BA264</f>
        <v>0</v>
      </c>
      <c r="BE264" s="41">
        <f>SUM(BE265:BE270)</f>
        <v>0</v>
      </c>
      <c r="BF264" s="41">
        <f>SUM(BF265:BF270)</f>
        <v>0</v>
      </c>
      <c r="BG264" s="41">
        <f aca="true" t="shared" si="736" ref="BG264:BG270">IF(BE264=0,0,BF264*100/BE264)</f>
        <v>0</v>
      </c>
      <c r="BH264" s="41">
        <f aca="true" t="shared" si="737" ref="BH264:BH270">BF264-BE264</f>
        <v>0</v>
      </c>
      <c r="BI264" s="41">
        <f>SUM(BI265:BI270)</f>
        <v>0</v>
      </c>
      <c r="BJ264" s="41">
        <f>SUM(BJ265:BJ270)</f>
        <v>0</v>
      </c>
      <c r="BK264" s="41">
        <f aca="true" t="shared" si="738" ref="BK264:BK270">IF(BI264=0,0,BJ264*100/BI264)</f>
        <v>0</v>
      </c>
      <c r="BL264" s="41">
        <f aca="true" t="shared" si="739" ref="BL264:BL270">BJ264-BI264</f>
        <v>0</v>
      </c>
      <c r="BM264" s="41">
        <f>SUM(BM265:BM270)</f>
        <v>7059.433</v>
      </c>
      <c r="BN264" s="41">
        <f>SUM(BN265:BN270)</f>
        <v>4810.375840000001</v>
      </c>
      <c r="BO264" s="41">
        <f aca="true" t="shared" si="740" ref="BO264:BO270">IF(BM264=0,0,BN264*100/BM264)</f>
        <v>68.14110764986367</v>
      </c>
      <c r="BP264" s="41">
        <f aca="true" t="shared" si="741" ref="BP264:BP270">BN264-BM264</f>
        <v>-2249.0571599999994</v>
      </c>
      <c r="BQ264" s="130"/>
      <c r="BR264" s="130"/>
    </row>
    <row r="265" spans="1:70" ht="23.25" customHeight="1" hidden="1">
      <c r="A265" s="153"/>
      <c r="B265" s="154"/>
      <c r="C265" s="158"/>
      <c r="D265" s="65" t="s">
        <v>23</v>
      </c>
      <c r="E265" s="18">
        <f t="shared" si="702"/>
        <v>0</v>
      </c>
      <c r="F265" s="18">
        <f t="shared" si="703"/>
        <v>0</v>
      </c>
      <c r="G265" s="18">
        <f t="shared" si="704"/>
        <v>0</v>
      </c>
      <c r="H265" s="18">
        <f t="shared" si="705"/>
        <v>0</v>
      </c>
      <c r="I265" s="18">
        <f>I258</f>
        <v>0</v>
      </c>
      <c r="J265" s="18">
        <f>J258</f>
        <v>0</v>
      </c>
      <c r="K265" s="18">
        <f t="shared" si="706"/>
        <v>0</v>
      </c>
      <c r="L265" s="18">
        <f t="shared" si="707"/>
        <v>0</v>
      </c>
      <c r="M265" s="18">
        <f aca="true" t="shared" si="742" ref="M265:N270">M258</f>
        <v>0</v>
      </c>
      <c r="N265" s="18">
        <f t="shared" si="742"/>
        <v>0</v>
      </c>
      <c r="O265" s="18">
        <f t="shared" si="708"/>
        <v>0</v>
      </c>
      <c r="P265" s="18">
        <f t="shared" si="709"/>
        <v>0</v>
      </c>
      <c r="Q265" s="18">
        <f aca="true" t="shared" si="743" ref="Q265:R270">Q258</f>
        <v>0</v>
      </c>
      <c r="R265" s="18">
        <f t="shared" si="743"/>
        <v>0</v>
      </c>
      <c r="S265" s="18">
        <f t="shared" si="710"/>
        <v>0</v>
      </c>
      <c r="T265" s="18">
        <f t="shared" si="711"/>
        <v>0</v>
      </c>
      <c r="U265" s="18">
        <f t="shared" si="712"/>
        <v>0</v>
      </c>
      <c r="V265" s="18">
        <f t="shared" si="713"/>
        <v>0</v>
      </c>
      <c r="W265" s="18">
        <f t="shared" si="714"/>
        <v>0</v>
      </c>
      <c r="X265" s="18">
        <f t="shared" si="715"/>
        <v>0</v>
      </c>
      <c r="Y265" s="18">
        <f aca="true" t="shared" si="744" ref="Y265:Z270">Y258</f>
        <v>0</v>
      </c>
      <c r="Z265" s="18">
        <f t="shared" si="744"/>
        <v>0</v>
      </c>
      <c r="AA265" s="18">
        <f t="shared" si="716"/>
        <v>0</v>
      </c>
      <c r="AB265" s="18">
        <f t="shared" si="717"/>
        <v>0</v>
      </c>
      <c r="AC265" s="18">
        <f aca="true" t="shared" si="745" ref="AC265:AD270">AC258</f>
        <v>0</v>
      </c>
      <c r="AD265" s="18">
        <f t="shared" si="745"/>
        <v>0</v>
      </c>
      <c r="AE265" s="18">
        <f t="shared" si="718"/>
        <v>0</v>
      </c>
      <c r="AF265" s="18">
        <f t="shared" si="719"/>
        <v>0</v>
      </c>
      <c r="AG265" s="18">
        <f aca="true" t="shared" si="746" ref="AG265:AH270">AG258</f>
        <v>0</v>
      </c>
      <c r="AH265" s="18">
        <f t="shared" si="746"/>
        <v>0</v>
      </c>
      <c r="AI265" s="18">
        <f t="shared" si="720"/>
        <v>0</v>
      </c>
      <c r="AJ265" s="18">
        <f t="shared" si="721"/>
        <v>0</v>
      </c>
      <c r="AK265" s="18">
        <f t="shared" si="722"/>
        <v>0</v>
      </c>
      <c r="AL265" s="18">
        <f t="shared" si="723"/>
        <v>0</v>
      </c>
      <c r="AM265" s="18">
        <f t="shared" si="724"/>
        <v>0</v>
      </c>
      <c r="AN265" s="18">
        <f t="shared" si="725"/>
        <v>0</v>
      </c>
      <c r="AO265" s="18">
        <f aca="true" t="shared" si="747" ref="AO265:AP270">AO258</f>
        <v>0</v>
      </c>
      <c r="AP265" s="18">
        <f t="shared" si="747"/>
        <v>0</v>
      </c>
      <c r="AQ265" s="18">
        <f t="shared" si="726"/>
        <v>0</v>
      </c>
      <c r="AR265" s="18">
        <f t="shared" si="727"/>
        <v>0</v>
      </c>
      <c r="AS265" s="18">
        <f aca="true" t="shared" si="748" ref="AS265:AT270">AS258</f>
        <v>0</v>
      </c>
      <c r="AT265" s="18">
        <f t="shared" si="748"/>
        <v>0</v>
      </c>
      <c r="AU265" s="18">
        <f t="shared" si="728"/>
        <v>0</v>
      </c>
      <c r="AV265" s="18">
        <f t="shared" si="729"/>
        <v>0</v>
      </c>
      <c r="AW265" s="18">
        <f aca="true" t="shared" si="749" ref="AW265:AX270">AW258</f>
        <v>0</v>
      </c>
      <c r="AX265" s="18">
        <f t="shared" si="749"/>
        <v>0</v>
      </c>
      <c r="AY265" s="18">
        <f t="shared" si="730"/>
        <v>0</v>
      </c>
      <c r="AZ265" s="18">
        <f t="shared" si="731"/>
        <v>0</v>
      </c>
      <c r="BA265" s="18">
        <f t="shared" si="732"/>
        <v>0</v>
      </c>
      <c r="BB265" s="18">
        <f t="shared" si="733"/>
        <v>0</v>
      </c>
      <c r="BC265" s="18">
        <f t="shared" si="734"/>
        <v>0</v>
      </c>
      <c r="BD265" s="18">
        <f t="shared" si="735"/>
        <v>0</v>
      </c>
      <c r="BE265" s="18">
        <f aca="true" t="shared" si="750" ref="BE265:BF270">BE258</f>
        <v>0</v>
      </c>
      <c r="BF265" s="18">
        <f t="shared" si="750"/>
        <v>0</v>
      </c>
      <c r="BG265" s="18">
        <f t="shared" si="736"/>
        <v>0</v>
      </c>
      <c r="BH265" s="18">
        <f t="shared" si="737"/>
        <v>0</v>
      </c>
      <c r="BI265" s="18">
        <f aca="true" t="shared" si="751" ref="BI265:BJ270">BI258</f>
        <v>0</v>
      </c>
      <c r="BJ265" s="18">
        <f t="shared" si="751"/>
        <v>0</v>
      </c>
      <c r="BK265" s="18">
        <f t="shared" si="738"/>
        <v>0</v>
      </c>
      <c r="BL265" s="18">
        <f t="shared" si="739"/>
        <v>0</v>
      </c>
      <c r="BM265" s="18">
        <f aca="true" t="shared" si="752" ref="BM265:BN270">BM258</f>
        <v>0</v>
      </c>
      <c r="BN265" s="18">
        <f t="shared" si="752"/>
        <v>0</v>
      </c>
      <c r="BO265" s="18">
        <f t="shared" si="740"/>
        <v>0</v>
      </c>
      <c r="BP265" s="18">
        <f t="shared" si="741"/>
        <v>0</v>
      </c>
      <c r="BQ265" s="131"/>
      <c r="BR265" s="131"/>
    </row>
    <row r="266" spans="1:70" ht="23.25" customHeight="1">
      <c r="A266" s="153"/>
      <c r="B266" s="154"/>
      <c r="C266" s="158"/>
      <c r="D266" s="63" t="s">
        <v>52</v>
      </c>
      <c r="E266" s="18">
        <f t="shared" si="702"/>
        <v>0</v>
      </c>
      <c r="F266" s="18">
        <f t="shared" si="703"/>
        <v>0</v>
      </c>
      <c r="G266" s="18">
        <f t="shared" si="704"/>
        <v>0</v>
      </c>
      <c r="H266" s="18">
        <f t="shared" si="705"/>
        <v>0</v>
      </c>
      <c r="I266" s="18">
        <f aca="true" t="shared" si="753" ref="I266:J270">I259</f>
        <v>0</v>
      </c>
      <c r="J266" s="18">
        <f t="shared" si="753"/>
        <v>0</v>
      </c>
      <c r="K266" s="18">
        <f t="shared" si="706"/>
        <v>0</v>
      </c>
      <c r="L266" s="18">
        <f t="shared" si="707"/>
        <v>0</v>
      </c>
      <c r="M266" s="18">
        <f t="shared" si="742"/>
        <v>0</v>
      </c>
      <c r="N266" s="18">
        <f t="shared" si="742"/>
        <v>0</v>
      </c>
      <c r="O266" s="18">
        <f t="shared" si="708"/>
        <v>0</v>
      </c>
      <c r="P266" s="18">
        <f t="shared" si="709"/>
        <v>0</v>
      </c>
      <c r="Q266" s="18">
        <f t="shared" si="743"/>
        <v>0</v>
      </c>
      <c r="R266" s="18">
        <f t="shared" si="743"/>
        <v>0</v>
      </c>
      <c r="S266" s="18">
        <f t="shared" si="710"/>
        <v>0</v>
      </c>
      <c r="T266" s="18">
        <f t="shared" si="711"/>
        <v>0</v>
      </c>
      <c r="U266" s="18">
        <f t="shared" si="712"/>
        <v>0</v>
      </c>
      <c r="V266" s="18">
        <f t="shared" si="713"/>
        <v>0</v>
      </c>
      <c r="W266" s="18">
        <f t="shared" si="714"/>
        <v>0</v>
      </c>
      <c r="X266" s="18">
        <f t="shared" si="715"/>
        <v>0</v>
      </c>
      <c r="Y266" s="18">
        <f t="shared" si="744"/>
        <v>0</v>
      </c>
      <c r="Z266" s="18">
        <f t="shared" si="744"/>
        <v>0</v>
      </c>
      <c r="AA266" s="18">
        <f t="shared" si="716"/>
        <v>0</v>
      </c>
      <c r="AB266" s="18">
        <f t="shared" si="717"/>
        <v>0</v>
      </c>
      <c r="AC266" s="18">
        <f t="shared" si="745"/>
        <v>0</v>
      </c>
      <c r="AD266" s="18">
        <f t="shared" si="745"/>
        <v>0</v>
      </c>
      <c r="AE266" s="18">
        <f t="shared" si="718"/>
        <v>0</v>
      </c>
      <c r="AF266" s="18">
        <f t="shared" si="719"/>
        <v>0</v>
      </c>
      <c r="AG266" s="18">
        <f t="shared" si="746"/>
        <v>0</v>
      </c>
      <c r="AH266" s="18">
        <f t="shared" si="746"/>
        <v>0</v>
      </c>
      <c r="AI266" s="18">
        <f t="shared" si="720"/>
        <v>0</v>
      </c>
      <c r="AJ266" s="18">
        <f t="shared" si="721"/>
        <v>0</v>
      </c>
      <c r="AK266" s="18">
        <f t="shared" si="722"/>
        <v>0</v>
      </c>
      <c r="AL266" s="18">
        <f t="shared" si="723"/>
        <v>0</v>
      </c>
      <c r="AM266" s="18">
        <f t="shared" si="724"/>
        <v>0</v>
      </c>
      <c r="AN266" s="18">
        <f t="shared" si="725"/>
        <v>0</v>
      </c>
      <c r="AO266" s="18">
        <f t="shared" si="747"/>
        <v>0</v>
      </c>
      <c r="AP266" s="18">
        <f t="shared" si="747"/>
        <v>0</v>
      </c>
      <c r="AQ266" s="18">
        <f t="shared" si="726"/>
        <v>0</v>
      </c>
      <c r="AR266" s="18">
        <f t="shared" si="727"/>
        <v>0</v>
      </c>
      <c r="AS266" s="18">
        <f t="shared" si="748"/>
        <v>0</v>
      </c>
      <c r="AT266" s="18">
        <f t="shared" si="748"/>
        <v>0</v>
      </c>
      <c r="AU266" s="18">
        <f t="shared" si="728"/>
        <v>0</v>
      </c>
      <c r="AV266" s="18">
        <f t="shared" si="729"/>
        <v>0</v>
      </c>
      <c r="AW266" s="18">
        <f t="shared" si="749"/>
        <v>0</v>
      </c>
      <c r="AX266" s="18">
        <f t="shared" si="749"/>
        <v>0</v>
      </c>
      <c r="AY266" s="18">
        <f t="shared" si="730"/>
        <v>0</v>
      </c>
      <c r="AZ266" s="18">
        <f t="shared" si="731"/>
        <v>0</v>
      </c>
      <c r="BA266" s="18">
        <f t="shared" si="732"/>
        <v>0</v>
      </c>
      <c r="BB266" s="18">
        <f t="shared" si="733"/>
        <v>0</v>
      </c>
      <c r="BC266" s="18">
        <f t="shared" si="734"/>
        <v>0</v>
      </c>
      <c r="BD266" s="18">
        <f t="shared" si="735"/>
        <v>0</v>
      </c>
      <c r="BE266" s="18">
        <f t="shared" si="750"/>
        <v>0</v>
      </c>
      <c r="BF266" s="18">
        <f t="shared" si="750"/>
        <v>0</v>
      </c>
      <c r="BG266" s="18">
        <f t="shared" si="736"/>
        <v>0</v>
      </c>
      <c r="BH266" s="18">
        <f t="shared" si="737"/>
        <v>0</v>
      </c>
      <c r="BI266" s="18">
        <f t="shared" si="751"/>
        <v>0</v>
      </c>
      <c r="BJ266" s="18">
        <f t="shared" si="751"/>
        <v>0</v>
      </c>
      <c r="BK266" s="18">
        <f t="shared" si="738"/>
        <v>0</v>
      </c>
      <c r="BL266" s="18">
        <f t="shared" si="739"/>
        <v>0</v>
      </c>
      <c r="BM266" s="18">
        <f t="shared" si="752"/>
        <v>0</v>
      </c>
      <c r="BN266" s="18">
        <f t="shared" si="752"/>
        <v>0</v>
      </c>
      <c r="BO266" s="18">
        <f t="shared" si="740"/>
        <v>0</v>
      </c>
      <c r="BP266" s="18">
        <f t="shared" si="741"/>
        <v>0</v>
      </c>
      <c r="BQ266" s="131"/>
      <c r="BR266" s="131"/>
    </row>
    <row r="267" spans="1:70" ht="23.25" customHeight="1">
      <c r="A267" s="153"/>
      <c r="B267" s="154"/>
      <c r="C267" s="158"/>
      <c r="D267" s="63" t="s">
        <v>28</v>
      </c>
      <c r="E267" s="18">
        <f t="shared" si="702"/>
        <v>11566.45967</v>
      </c>
      <c r="F267" s="18">
        <f t="shared" si="703"/>
        <v>9317.40251</v>
      </c>
      <c r="G267" s="18">
        <f t="shared" si="704"/>
        <v>80.55535380602765</v>
      </c>
      <c r="H267" s="18">
        <f t="shared" si="705"/>
        <v>-2249.0571600000003</v>
      </c>
      <c r="I267" s="18">
        <f t="shared" si="753"/>
        <v>0</v>
      </c>
      <c r="J267" s="18">
        <f t="shared" si="753"/>
        <v>0</v>
      </c>
      <c r="K267" s="18">
        <f t="shared" si="706"/>
        <v>0</v>
      </c>
      <c r="L267" s="18">
        <f t="shared" si="707"/>
        <v>0</v>
      </c>
      <c r="M267" s="18">
        <f t="shared" si="742"/>
        <v>0</v>
      </c>
      <c r="N267" s="18">
        <f t="shared" si="742"/>
        <v>0</v>
      </c>
      <c r="O267" s="18">
        <f t="shared" si="708"/>
        <v>0</v>
      </c>
      <c r="P267" s="18">
        <f t="shared" si="709"/>
        <v>0</v>
      </c>
      <c r="Q267" s="18">
        <f t="shared" si="743"/>
        <v>0</v>
      </c>
      <c r="R267" s="18">
        <f t="shared" si="743"/>
        <v>0</v>
      </c>
      <c r="S267" s="18">
        <f t="shared" si="710"/>
        <v>0</v>
      </c>
      <c r="T267" s="18">
        <f t="shared" si="711"/>
        <v>0</v>
      </c>
      <c r="U267" s="18">
        <f t="shared" si="712"/>
        <v>0</v>
      </c>
      <c r="V267" s="18">
        <f t="shared" si="713"/>
        <v>0</v>
      </c>
      <c r="W267" s="18">
        <f t="shared" si="714"/>
        <v>0</v>
      </c>
      <c r="X267" s="18">
        <f t="shared" si="715"/>
        <v>0</v>
      </c>
      <c r="Y267" s="18">
        <f t="shared" si="744"/>
        <v>0</v>
      </c>
      <c r="Z267" s="18">
        <f t="shared" si="744"/>
        <v>0</v>
      </c>
      <c r="AA267" s="18">
        <f t="shared" si="716"/>
        <v>0</v>
      </c>
      <c r="AB267" s="18">
        <f t="shared" si="717"/>
        <v>0</v>
      </c>
      <c r="AC267" s="18">
        <f t="shared" si="745"/>
        <v>1494</v>
      </c>
      <c r="AD267" s="18">
        <f t="shared" si="745"/>
        <v>1404.36</v>
      </c>
      <c r="AE267" s="18">
        <f t="shared" si="718"/>
        <v>94</v>
      </c>
      <c r="AF267" s="18">
        <f t="shared" si="719"/>
        <v>-89.6400000000001</v>
      </c>
      <c r="AG267" s="18">
        <f t="shared" si="746"/>
        <v>0</v>
      </c>
      <c r="AH267" s="18">
        <f t="shared" si="746"/>
        <v>0</v>
      </c>
      <c r="AI267" s="18">
        <f t="shared" si="720"/>
        <v>0</v>
      </c>
      <c r="AJ267" s="18">
        <f t="shared" si="721"/>
        <v>0</v>
      </c>
      <c r="AK267" s="18">
        <f t="shared" si="722"/>
        <v>1494</v>
      </c>
      <c r="AL267" s="18">
        <f t="shared" si="723"/>
        <v>1404.36</v>
      </c>
      <c r="AM267" s="18">
        <f t="shared" si="724"/>
        <v>94</v>
      </c>
      <c r="AN267" s="18">
        <f t="shared" si="725"/>
        <v>-89.6400000000001</v>
      </c>
      <c r="AO267" s="18">
        <f t="shared" si="747"/>
        <v>-89.64</v>
      </c>
      <c r="AP267" s="18">
        <f t="shared" si="747"/>
        <v>0</v>
      </c>
      <c r="AQ267" s="18">
        <f t="shared" si="726"/>
        <v>0</v>
      </c>
      <c r="AR267" s="18">
        <f t="shared" si="727"/>
        <v>89.64</v>
      </c>
      <c r="AS267" s="18">
        <f t="shared" si="748"/>
        <v>0</v>
      </c>
      <c r="AT267" s="18">
        <f t="shared" si="748"/>
        <v>0</v>
      </c>
      <c r="AU267" s="18">
        <f t="shared" si="728"/>
        <v>0</v>
      </c>
      <c r="AV267" s="18">
        <f t="shared" si="729"/>
        <v>0</v>
      </c>
      <c r="AW267" s="18">
        <f t="shared" si="749"/>
        <v>3102.66667</v>
      </c>
      <c r="AX267" s="18">
        <f t="shared" si="749"/>
        <v>3102.66667</v>
      </c>
      <c r="AY267" s="18">
        <f t="shared" si="730"/>
        <v>100</v>
      </c>
      <c r="AZ267" s="18">
        <f t="shared" si="731"/>
        <v>0</v>
      </c>
      <c r="BA267" s="18">
        <f t="shared" si="732"/>
        <v>4507.02667</v>
      </c>
      <c r="BB267" s="18">
        <f t="shared" si="733"/>
        <v>4507.02667</v>
      </c>
      <c r="BC267" s="18">
        <f t="shared" si="734"/>
        <v>100</v>
      </c>
      <c r="BD267" s="18">
        <f t="shared" si="735"/>
        <v>0</v>
      </c>
      <c r="BE267" s="18">
        <f t="shared" si="750"/>
        <v>0</v>
      </c>
      <c r="BF267" s="18">
        <f t="shared" si="750"/>
        <v>0</v>
      </c>
      <c r="BG267" s="18">
        <f t="shared" si="736"/>
        <v>0</v>
      </c>
      <c r="BH267" s="18">
        <f t="shared" si="737"/>
        <v>0</v>
      </c>
      <c r="BI267" s="18">
        <f t="shared" si="751"/>
        <v>0</v>
      </c>
      <c r="BJ267" s="18">
        <f t="shared" si="751"/>
        <v>0</v>
      </c>
      <c r="BK267" s="18">
        <f t="shared" si="738"/>
        <v>0</v>
      </c>
      <c r="BL267" s="18">
        <f t="shared" si="739"/>
        <v>0</v>
      </c>
      <c r="BM267" s="18">
        <f t="shared" si="752"/>
        <v>7059.433</v>
      </c>
      <c r="BN267" s="18">
        <f t="shared" si="752"/>
        <v>4810.375840000001</v>
      </c>
      <c r="BO267" s="18">
        <f t="shared" si="740"/>
        <v>68.14110764986367</v>
      </c>
      <c r="BP267" s="18">
        <f t="shared" si="741"/>
        <v>-2249.0571599999994</v>
      </c>
      <c r="BQ267" s="131"/>
      <c r="BR267" s="131"/>
    </row>
    <row r="268" spans="1:70" ht="51.75" customHeight="1" hidden="1">
      <c r="A268" s="153"/>
      <c r="B268" s="154"/>
      <c r="C268" s="158"/>
      <c r="D268" s="65" t="s">
        <v>114</v>
      </c>
      <c r="E268" s="18">
        <f>BA268+BE268+BI268+BM268</f>
        <v>0</v>
      </c>
      <c r="F268" s="18">
        <f>BB268+BF268+BJ268+BN268</f>
        <v>0</v>
      </c>
      <c r="G268" s="18">
        <f>IF(E268=0,0,F268*100/E268)</f>
        <v>0</v>
      </c>
      <c r="H268" s="18">
        <f>F268-E268</f>
        <v>0</v>
      </c>
      <c r="I268" s="18">
        <f t="shared" si="753"/>
        <v>0</v>
      </c>
      <c r="J268" s="18">
        <f t="shared" si="753"/>
        <v>0</v>
      </c>
      <c r="K268" s="18">
        <f t="shared" si="706"/>
        <v>0</v>
      </c>
      <c r="L268" s="18">
        <f t="shared" si="707"/>
        <v>0</v>
      </c>
      <c r="M268" s="18">
        <f t="shared" si="742"/>
        <v>0</v>
      </c>
      <c r="N268" s="18">
        <f t="shared" si="742"/>
        <v>0</v>
      </c>
      <c r="O268" s="18">
        <f t="shared" si="708"/>
        <v>0</v>
      </c>
      <c r="P268" s="18">
        <f t="shared" si="709"/>
        <v>0</v>
      </c>
      <c r="Q268" s="18">
        <f t="shared" si="743"/>
        <v>0</v>
      </c>
      <c r="R268" s="18">
        <f t="shared" si="743"/>
        <v>0</v>
      </c>
      <c r="S268" s="18">
        <f t="shared" si="710"/>
        <v>0</v>
      </c>
      <c r="T268" s="18">
        <f t="shared" si="711"/>
        <v>0</v>
      </c>
      <c r="U268" s="18">
        <f t="shared" si="712"/>
        <v>0</v>
      </c>
      <c r="V268" s="18">
        <f t="shared" si="713"/>
        <v>0</v>
      </c>
      <c r="W268" s="18">
        <f t="shared" si="714"/>
        <v>0</v>
      </c>
      <c r="X268" s="18">
        <f t="shared" si="715"/>
        <v>0</v>
      </c>
      <c r="Y268" s="18">
        <f t="shared" si="744"/>
        <v>0</v>
      </c>
      <c r="Z268" s="18">
        <f t="shared" si="744"/>
        <v>0</v>
      </c>
      <c r="AA268" s="18">
        <f t="shared" si="716"/>
        <v>0</v>
      </c>
      <c r="AB268" s="18">
        <f t="shared" si="717"/>
        <v>0</v>
      </c>
      <c r="AC268" s="18">
        <f t="shared" si="745"/>
        <v>0</v>
      </c>
      <c r="AD268" s="18">
        <f t="shared" si="745"/>
        <v>0</v>
      </c>
      <c r="AE268" s="18">
        <f t="shared" si="718"/>
        <v>0</v>
      </c>
      <c r="AF268" s="18">
        <f t="shared" si="719"/>
        <v>0</v>
      </c>
      <c r="AG268" s="18">
        <f t="shared" si="746"/>
        <v>0</v>
      </c>
      <c r="AH268" s="18">
        <f t="shared" si="746"/>
        <v>0</v>
      </c>
      <c r="AI268" s="18">
        <f t="shared" si="720"/>
        <v>0</v>
      </c>
      <c r="AJ268" s="18">
        <f t="shared" si="721"/>
        <v>0</v>
      </c>
      <c r="AK268" s="18">
        <f t="shared" si="722"/>
        <v>0</v>
      </c>
      <c r="AL268" s="18">
        <f t="shared" si="723"/>
        <v>0</v>
      </c>
      <c r="AM268" s="18">
        <f t="shared" si="724"/>
        <v>0</v>
      </c>
      <c r="AN268" s="18">
        <f t="shared" si="725"/>
        <v>0</v>
      </c>
      <c r="AO268" s="18">
        <f t="shared" si="747"/>
        <v>0</v>
      </c>
      <c r="AP268" s="18">
        <f t="shared" si="747"/>
        <v>0</v>
      </c>
      <c r="AQ268" s="18">
        <f t="shared" si="726"/>
        <v>0</v>
      </c>
      <c r="AR268" s="18">
        <f t="shared" si="727"/>
        <v>0</v>
      </c>
      <c r="AS268" s="18">
        <f t="shared" si="748"/>
        <v>0</v>
      </c>
      <c r="AT268" s="18">
        <f t="shared" si="748"/>
        <v>0</v>
      </c>
      <c r="AU268" s="18">
        <f t="shared" si="728"/>
        <v>0</v>
      </c>
      <c r="AV268" s="18">
        <f t="shared" si="729"/>
        <v>0</v>
      </c>
      <c r="AW268" s="18">
        <f t="shared" si="749"/>
        <v>0</v>
      </c>
      <c r="AX268" s="18">
        <f t="shared" si="749"/>
        <v>0</v>
      </c>
      <c r="AY268" s="18">
        <f t="shared" si="730"/>
        <v>0</v>
      </c>
      <c r="AZ268" s="18">
        <f t="shared" si="731"/>
        <v>0</v>
      </c>
      <c r="BA268" s="18">
        <f t="shared" si="732"/>
        <v>0</v>
      </c>
      <c r="BB268" s="18">
        <f t="shared" si="733"/>
        <v>0</v>
      </c>
      <c r="BC268" s="18">
        <f t="shared" si="734"/>
        <v>0</v>
      </c>
      <c r="BD268" s="18">
        <f t="shared" si="735"/>
        <v>0</v>
      </c>
      <c r="BE268" s="18">
        <f t="shared" si="750"/>
        <v>0</v>
      </c>
      <c r="BF268" s="18">
        <f t="shared" si="750"/>
        <v>0</v>
      </c>
      <c r="BG268" s="18">
        <f t="shared" si="736"/>
        <v>0</v>
      </c>
      <c r="BH268" s="18">
        <f t="shared" si="737"/>
        <v>0</v>
      </c>
      <c r="BI268" s="18">
        <f t="shared" si="751"/>
        <v>0</v>
      </c>
      <c r="BJ268" s="18">
        <f t="shared" si="751"/>
        <v>0</v>
      </c>
      <c r="BK268" s="18">
        <f t="shared" si="738"/>
        <v>0</v>
      </c>
      <c r="BL268" s="18">
        <f t="shared" si="739"/>
        <v>0</v>
      </c>
      <c r="BM268" s="18">
        <f t="shared" si="752"/>
        <v>0</v>
      </c>
      <c r="BN268" s="18">
        <f t="shared" si="752"/>
        <v>0</v>
      </c>
      <c r="BO268" s="18">
        <f t="shared" si="740"/>
        <v>0</v>
      </c>
      <c r="BP268" s="18">
        <f t="shared" si="741"/>
        <v>0</v>
      </c>
      <c r="BQ268" s="131"/>
      <c r="BR268" s="131"/>
    </row>
    <row r="269" spans="1:70" ht="23.25" customHeight="1" hidden="1">
      <c r="A269" s="153"/>
      <c r="B269" s="154"/>
      <c r="C269" s="158"/>
      <c r="D269" s="66" t="s">
        <v>29</v>
      </c>
      <c r="E269" s="18">
        <f t="shared" si="702"/>
        <v>0</v>
      </c>
      <c r="F269" s="18">
        <f t="shared" si="703"/>
        <v>0</v>
      </c>
      <c r="G269" s="18">
        <f t="shared" si="704"/>
        <v>0</v>
      </c>
      <c r="H269" s="18">
        <f t="shared" si="705"/>
        <v>0</v>
      </c>
      <c r="I269" s="18">
        <f t="shared" si="753"/>
        <v>0</v>
      </c>
      <c r="J269" s="18">
        <f t="shared" si="753"/>
        <v>0</v>
      </c>
      <c r="K269" s="17">
        <f t="shared" si="706"/>
        <v>0</v>
      </c>
      <c r="L269" s="17">
        <f t="shared" si="707"/>
        <v>0</v>
      </c>
      <c r="M269" s="18">
        <f t="shared" si="742"/>
        <v>0</v>
      </c>
      <c r="N269" s="18">
        <f t="shared" si="742"/>
        <v>0</v>
      </c>
      <c r="O269" s="17">
        <f t="shared" si="708"/>
        <v>0</v>
      </c>
      <c r="P269" s="17">
        <f t="shared" si="709"/>
        <v>0</v>
      </c>
      <c r="Q269" s="18">
        <f t="shared" si="743"/>
        <v>0</v>
      </c>
      <c r="R269" s="18">
        <f t="shared" si="743"/>
        <v>0</v>
      </c>
      <c r="S269" s="17">
        <f t="shared" si="710"/>
        <v>0</v>
      </c>
      <c r="T269" s="17">
        <f t="shared" si="711"/>
        <v>0</v>
      </c>
      <c r="U269" s="17">
        <f t="shared" si="712"/>
        <v>0</v>
      </c>
      <c r="V269" s="17">
        <f t="shared" si="713"/>
        <v>0</v>
      </c>
      <c r="W269" s="17">
        <f t="shared" si="714"/>
        <v>0</v>
      </c>
      <c r="X269" s="17">
        <f t="shared" si="715"/>
        <v>0</v>
      </c>
      <c r="Y269" s="18">
        <f t="shared" si="744"/>
        <v>0</v>
      </c>
      <c r="Z269" s="18">
        <f t="shared" si="744"/>
        <v>0</v>
      </c>
      <c r="AA269" s="17">
        <f t="shared" si="716"/>
        <v>0</v>
      </c>
      <c r="AB269" s="17">
        <f t="shared" si="717"/>
        <v>0</v>
      </c>
      <c r="AC269" s="18">
        <f t="shared" si="745"/>
        <v>0</v>
      </c>
      <c r="AD269" s="18">
        <f t="shared" si="745"/>
        <v>0</v>
      </c>
      <c r="AE269" s="17">
        <f t="shared" si="718"/>
        <v>0</v>
      </c>
      <c r="AF269" s="17">
        <f t="shared" si="719"/>
        <v>0</v>
      </c>
      <c r="AG269" s="18">
        <f t="shared" si="746"/>
        <v>0</v>
      </c>
      <c r="AH269" s="18">
        <f t="shared" si="746"/>
        <v>0</v>
      </c>
      <c r="AI269" s="17">
        <f t="shared" si="720"/>
        <v>0</v>
      </c>
      <c r="AJ269" s="17">
        <f t="shared" si="721"/>
        <v>0</v>
      </c>
      <c r="AK269" s="17">
        <f t="shared" si="722"/>
        <v>0</v>
      </c>
      <c r="AL269" s="17">
        <f t="shared" si="723"/>
        <v>0</v>
      </c>
      <c r="AM269" s="17">
        <f t="shared" si="724"/>
        <v>0</v>
      </c>
      <c r="AN269" s="17">
        <f t="shared" si="725"/>
        <v>0</v>
      </c>
      <c r="AO269" s="18">
        <f t="shared" si="747"/>
        <v>0</v>
      </c>
      <c r="AP269" s="18">
        <f t="shared" si="747"/>
        <v>0</v>
      </c>
      <c r="AQ269" s="18">
        <f t="shared" si="726"/>
        <v>0</v>
      </c>
      <c r="AR269" s="18">
        <f t="shared" si="727"/>
        <v>0</v>
      </c>
      <c r="AS269" s="18">
        <f t="shared" si="748"/>
        <v>0</v>
      </c>
      <c r="AT269" s="18">
        <f t="shared" si="748"/>
        <v>0</v>
      </c>
      <c r="AU269" s="18">
        <f t="shared" si="728"/>
        <v>0</v>
      </c>
      <c r="AV269" s="18">
        <f t="shared" si="729"/>
        <v>0</v>
      </c>
      <c r="AW269" s="18">
        <f t="shared" si="749"/>
        <v>0</v>
      </c>
      <c r="AX269" s="18">
        <f t="shared" si="749"/>
        <v>0</v>
      </c>
      <c r="AY269" s="18">
        <f t="shared" si="730"/>
        <v>0</v>
      </c>
      <c r="AZ269" s="18">
        <f t="shared" si="731"/>
        <v>0</v>
      </c>
      <c r="BA269" s="18">
        <f t="shared" si="732"/>
        <v>0</v>
      </c>
      <c r="BB269" s="18">
        <f t="shared" si="733"/>
        <v>0</v>
      </c>
      <c r="BC269" s="18">
        <f t="shared" si="734"/>
        <v>0</v>
      </c>
      <c r="BD269" s="18">
        <f t="shared" si="735"/>
        <v>0</v>
      </c>
      <c r="BE269" s="18">
        <f t="shared" si="750"/>
        <v>0</v>
      </c>
      <c r="BF269" s="18">
        <f t="shared" si="750"/>
        <v>0</v>
      </c>
      <c r="BG269" s="18">
        <f t="shared" si="736"/>
        <v>0</v>
      </c>
      <c r="BH269" s="18">
        <f t="shared" si="737"/>
        <v>0</v>
      </c>
      <c r="BI269" s="18">
        <f t="shared" si="751"/>
        <v>0</v>
      </c>
      <c r="BJ269" s="18">
        <f t="shared" si="751"/>
        <v>0</v>
      </c>
      <c r="BK269" s="18">
        <f t="shared" si="738"/>
        <v>0</v>
      </c>
      <c r="BL269" s="18">
        <f t="shared" si="739"/>
        <v>0</v>
      </c>
      <c r="BM269" s="18">
        <f t="shared" si="752"/>
        <v>0</v>
      </c>
      <c r="BN269" s="18">
        <f t="shared" si="752"/>
        <v>0</v>
      </c>
      <c r="BO269" s="18">
        <f t="shared" si="740"/>
        <v>0</v>
      </c>
      <c r="BP269" s="18">
        <f t="shared" si="741"/>
        <v>0</v>
      </c>
      <c r="BQ269" s="131"/>
      <c r="BR269" s="131"/>
    </row>
    <row r="270" spans="1:70" ht="24.75" customHeight="1" hidden="1">
      <c r="A270" s="155"/>
      <c r="B270" s="156"/>
      <c r="C270" s="159"/>
      <c r="D270" s="67" t="s">
        <v>24</v>
      </c>
      <c r="E270" s="19">
        <f t="shared" si="702"/>
        <v>0</v>
      </c>
      <c r="F270" s="19">
        <f t="shared" si="703"/>
        <v>0</v>
      </c>
      <c r="G270" s="18">
        <f t="shared" si="704"/>
        <v>0</v>
      </c>
      <c r="H270" s="17">
        <f t="shared" si="705"/>
        <v>0</v>
      </c>
      <c r="I270" s="18">
        <f t="shared" si="753"/>
        <v>0</v>
      </c>
      <c r="J270" s="18">
        <f t="shared" si="753"/>
        <v>0</v>
      </c>
      <c r="K270" s="17">
        <f t="shared" si="706"/>
        <v>0</v>
      </c>
      <c r="L270" s="17">
        <f t="shared" si="707"/>
        <v>0</v>
      </c>
      <c r="M270" s="18">
        <f t="shared" si="742"/>
        <v>0</v>
      </c>
      <c r="N270" s="18">
        <f t="shared" si="742"/>
        <v>0</v>
      </c>
      <c r="O270" s="17">
        <f t="shared" si="708"/>
        <v>0</v>
      </c>
      <c r="P270" s="17">
        <f t="shared" si="709"/>
        <v>0</v>
      </c>
      <c r="Q270" s="18">
        <f t="shared" si="743"/>
        <v>0</v>
      </c>
      <c r="R270" s="18">
        <f t="shared" si="743"/>
        <v>0</v>
      </c>
      <c r="S270" s="17">
        <f t="shared" si="710"/>
        <v>0</v>
      </c>
      <c r="T270" s="17">
        <f t="shared" si="711"/>
        <v>0</v>
      </c>
      <c r="U270" s="17">
        <f t="shared" si="712"/>
        <v>0</v>
      </c>
      <c r="V270" s="17">
        <f t="shared" si="713"/>
        <v>0</v>
      </c>
      <c r="W270" s="17">
        <f t="shared" si="714"/>
        <v>0</v>
      </c>
      <c r="X270" s="17">
        <f t="shared" si="715"/>
        <v>0</v>
      </c>
      <c r="Y270" s="18">
        <f t="shared" si="744"/>
        <v>0</v>
      </c>
      <c r="Z270" s="18">
        <f t="shared" si="744"/>
        <v>0</v>
      </c>
      <c r="AA270" s="17">
        <f t="shared" si="716"/>
        <v>0</v>
      </c>
      <c r="AB270" s="17">
        <f t="shared" si="717"/>
        <v>0</v>
      </c>
      <c r="AC270" s="18">
        <f t="shared" si="745"/>
        <v>0</v>
      </c>
      <c r="AD270" s="18">
        <f t="shared" si="745"/>
        <v>0</v>
      </c>
      <c r="AE270" s="17">
        <f t="shared" si="718"/>
        <v>0</v>
      </c>
      <c r="AF270" s="17">
        <f t="shared" si="719"/>
        <v>0</v>
      </c>
      <c r="AG270" s="18">
        <f t="shared" si="746"/>
        <v>0</v>
      </c>
      <c r="AH270" s="18">
        <f t="shared" si="746"/>
        <v>0</v>
      </c>
      <c r="AI270" s="17">
        <f t="shared" si="720"/>
        <v>0</v>
      </c>
      <c r="AJ270" s="17">
        <f t="shared" si="721"/>
        <v>0</v>
      </c>
      <c r="AK270" s="17">
        <f t="shared" si="722"/>
        <v>0</v>
      </c>
      <c r="AL270" s="17">
        <f t="shared" si="723"/>
        <v>0</v>
      </c>
      <c r="AM270" s="17">
        <f t="shared" si="724"/>
        <v>0</v>
      </c>
      <c r="AN270" s="17">
        <f t="shared" si="725"/>
        <v>0</v>
      </c>
      <c r="AO270" s="18">
        <f t="shared" si="747"/>
        <v>0</v>
      </c>
      <c r="AP270" s="18">
        <f t="shared" si="747"/>
        <v>0</v>
      </c>
      <c r="AQ270" s="18">
        <f t="shared" si="726"/>
        <v>0</v>
      </c>
      <c r="AR270" s="18">
        <f t="shared" si="727"/>
        <v>0</v>
      </c>
      <c r="AS270" s="18">
        <f t="shared" si="748"/>
        <v>0</v>
      </c>
      <c r="AT270" s="18">
        <f t="shared" si="748"/>
        <v>0</v>
      </c>
      <c r="AU270" s="18">
        <f t="shared" si="728"/>
        <v>0</v>
      </c>
      <c r="AV270" s="18">
        <f t="shared" si="729"/>
        <v>0</v>
      </c>
      <c r="AW270" s="18">
        <f t="shared" si="749"/>
        <v>0</v>
      </c>
      <c r="AX270" s="18">
        <f t="shared" si="749"/>
        <v>0</v>
      </c>
      <c r="AY270" s="18">
        <f t="shared" si="730"/>
        <v>0</v>
      </c>
      <c r="AZ270" s="18">
        <f t="shared" si="731"/>
        <v>0</v>
      </c>
      <c r="BA270" s="18">
        <f t="shared" si="732"/>
        <v>0</v>
      </c>
      <c r="BB270" s="18">
        <f t="shared" si="733"/>
        <v>0</v>
      </c>
      <c r="BC270" s="18">
        <f t="shared" si="734"/>
        <v>0</v>
      </c>
      <c r="BD270" s="18">
        <f t="shared" si="735"/>
        <v>0</v>
      </c>
      <c r="BE270" s="18">
        <f t="shared" si="750"/>
        <v>0</v>
      </c>
      <c r="BF270" s="18">
        <f t="shared" si="750"/>
        <v>0</v>
      </c>
      <c r="BG270" s="18">
        <f t="shared" si="736"/>
        <v>0</v>
      </c>
      <c r="BH270" s="18">
        <f t="shared" si="737"/>
        <v>0</v>
      </c>
      <c r="BI270" s="18">
        <f t="shared" si="751"/>
        <v>0</v>
      </c>
      <c r="BJ270" s="18">
        <f t="shared" si="751"/>
        <v>0</v>
      </c>
      <c r="BK270" s="18">
        <f t="shared" si="738"/>
        <v>0</v>
      </c>
      <c r="BL270" s="18">
        <f t="shared" si="739"/>
        <v>0</v>
      </c>
      <c r="BM270" s="18">
        <f t="shared" si="752"/>
        <v>0</v>
      </c>
      <c r="BN270" s="18">
        <f t="shared" si="752"/>
        <v>0</v>
      </c>
      <c r="BO270" s="18">
        <f t="shared" si="740"/>
        <v>0</v>
      </c>
      <c r="BP270" s="18">
        <f t="shared" si="741"/>
        <v>0</v>
      </c>
      <c r="BQ270" s="132"/>
      <c r="BR270" s="132"/>
    </row>
    <row r="271" spans="1:70" ht="33" customHeight="1">
      <c r="A271" s="189" t="s">
        <v>118</v>
      </c>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c r="AS271" s="189"/>
      <c r="AT271" s="189"/>
      <c r="AU271" s="189"/>
      <c r="AV271" s="189"/>
      <c r="AW271" s="189"/>
      <c r="AX271" s="189"/>
      <c r="AY271" s="189"/>
      <c r="AZ271" s="189"/>
      <c r="BA271" s="189"/>
      <c r="BB271" s="189"/>
      <c r="BC271" s="189"/>
      <c r="BD271" s="189"/>
      <c r="BE271" s="189"/>
      <c r="BF271" s="189"/>
      <c r="BG271" s="189"/>
      <c r="BH271" s="189"/>
      <c r="BI271" s="189"/>
      <c r="BJ271" s="189"/>
      <c r="BK271" s="189"/>
      <c r="BL271" s="189"/>
      <c r="BM271" s="189"/>
      <c r="BN271" s="189"/>
      <c r="BO271" s="189"/>
      <c r="BP271" s="189"/>
      <c r="BQ271" s="189"/>
      <c r="BR271" s="189"/>
    </row>
    <row r="272" spans="1:70" s="53" customFormat="1" ht="23.25" customHeight="1">
      <c r="A272" s="145" t="s">
        <v>55</v>
      </c>
      <c r="B272" s="186"/>
      <c r="C272" s="146"/>
      <c r="D272" s="65" t="s">
        <v>22</v>
      </c>
      <c r="E272" s="41">
        <f aca="true" t="shared" si="754" ref="E272:E289">BA272+BE272+BI272+BM272</f>
        <v>89134.21723000001</v>
      </c>
      <c r="F272" s="41">
        <f aca="true" t="shared" si="755" ref="F272:F289">BB272+BF272+BJ272+BN272</f>
        <v>84055.14764</v>
      </c>
      <c r="G272" s="41">
        <f aca="true" t="shared" si="756" ref="G272:G289">IF(E272=0,0,F272*100/E272)</f>
        <v>94.30177349637336</v>
      </c>
      <c r="H272" s="41">
        <f aca="true" t="shared" si="757" ref="H272:H289">F272-E272</f>
        <v>-5079.069590000014</v>
      </c>
      <c r="I272" s="41">
        <f>SUM(I273:I277)</f>
        <v>970.59547</v>
      </c>
      <c r="J272" s="41">
        <f>SUM(J273:J277)</f>
        <v>970.59547</v>
      </c>
      <c r="K272" s="41">
        <f aca="true" t="shared" si="758" ref="K272:K283">IF(I272=0,0,J272*100/I272)</f>
        <v>100</v>
      </c>
      <c r="L272" s="41">
        <f aca="true" t="shared" si="759" ref="L272:L283">J272-I272</f>
        <v>0</v>
      </c>
      <c r="M272" s="41">
        <f>SUM(M273:M277)</f>
        <v>4409.99068</v>
      </c>
      <c r="N272" s="41">
        <f>SUM(N273:N277)</f>
        <v>4409.98841</v>
      </c>
      <c r="O272" s="41">
        <f aca="true" t="shared" si="760" ref="O272:O283">IF(M272=0,0,N272*100/M272)</f>
        <v>99.99994852596832</v>
      </c>
      <c r="P272" s="41">
        <f aca="true" t="shared" si="761" ref="P272:P283">N272-M272</f>
        <v>-0.002269999999953143</v>
      </c>
      <c r="Q272" s="41">
        <f>SUM(Q273:Q277)</f>
        <v>4601.5</v>
      </c>
      <c r="R272" s="41">
        <f>SUM(R273:R277)</f>
        <v>3722.51408</v>
      </c>
      <c r="S272" s="41">
        <f aca="true" t="shared" si="762" ref="S272:S283">IF(Q272=0,0,R272*100/Q272)</f>
        <v>80.8978394001956</v>
      </c>
      <c r="T272" s="41">
        <f aca="true" t="shared" si="763" ref="T272:T283">R272-Q272</f>
        <v>-878.9859200000001</v>
      </c>
      <c r="U272" s="41">
        <f aca="true" t="shared" si="764" ref="U272:U283">I272+M272+Q272</f>
        <v>9982.08615</v>
      </c>
      <c r="V272" s="41">
        <f aca="true" t="shared" si="765" ref="V272:V283">J272+N272+R272</f>
        <v>9103.09796</v>
      </c>
      <c r="W272" s="41">
        <f aca="true" t="shared" si="766" ref="W272:W283">IF(U272=0,0,V272*100/U272)</f>
        <v>91.1943437795315</v>
      </c>
      <c r="X272" s="41">
        <f aca="true" t="shared" si="767" ref="X272:X283">V272-U272</f>
        <v>-878.98819</v>
      </c>
      <c r="Y272" s="41">
        <f>SUM(Y273:Y277)</f>
        <v>4677.946</v>
      </c>
      <c r="Z272" s="41">
        <f>SUM(Z273:Z277)</f>
        <v>4057.94521</v>
      </c>
      <c r="AA272" s="41">
        <f aca="true" t="shared" si="768" ref="AA272:AA283">IF(Y272=0,0,Z272*100/Y272)</f>
        <v>86.74630297143234</v>
      </c>
      <c r="AB272" s="41">
        <f aca="true" t="shared" si="769" ref="AB272:AB283">Z272-Y272</f>
        <v>-620.00079</v>
      </c>
      <c r="AC272" s="41">
        <f>SUM(AC273:AC277)</f>
        <v>11011.503</v>
      </c>
      <c r="AD272" s="41">
        <f>SUM(AD273:AD277)</f>
        <v>6880.586319999999</v>
      </c>
      <c r="AE272" s="41">
        <f aca="true" t="shared" si="770" ref="AE272:AE283">IF(AC272=0,0,AD272*100/AC272)</f>
        <v>62.48544199642864</v>
      </c>
      <c r="AF272" s="41">
        <f aca="true" t="shared" si="771" ref="AF272:AF283">AD272-AC272</f>
        <v>-4130.916680000001</v>
      </c>
      <c r="AG272" s="41">
        <f>SUM(AG273:AG277)</f>
        <v>9033.937</v>
      </c>
      <c r="AH272" s="41">
        <f>SUM(AH273:AH277)</f>
        <v>6890.20859</v>
      </c>
      <c r="AI272" s="41">
        <f aca="true" t="shared" si="772" ref="AI272:AI283">IF(AG272=0,0,AH272*100/AG272)</f>
        <v>76.27027496428191</v>
      </c>
      <c r="AJ272" s="41">
        <f aca="true" t="shared" si="773" ref="AJ272:AJ283">AH272-AG272</f>
        <v>-2143.7284099999997</v>
      </c>
      <c r="AK272" s="41">
        <f aca="true" t="shared" si="774" ref="AK272:AK283">U272+Y272+AC272+AG272</f>
        <v>34705.47215</v>
      </c>
      <c r="AL272" s="41">
        <f aca="true" t="shared" si="775" ref="AL272:AL283">V272+Z272+AD272+AH272</f>
        <v>26931.83808</v>
      </c>
      <c r="AM272" s="41">
        <f aca="true" t="shared" si="776" ref="AM272:AM283">IF(AK272=0,0,AL272*100/AK272)</f>
        <v>77.60112861625483</v>
      </c>
      <c r="AN272" s="41">
        <f aca="true" t="shared" si="777" ref="AN272:AN283">AL272-AK272</f>
        <v>-7773.63407</v>
      </c>
      <c r="AO272" s="41">
        <f>SUM(AO273:AO277)</f>
        <v>8567.513</v>
      </c>
      <c r="AP272" s="41">
        <f>SUM(AP273:AP277)</f>
        <v>9168.1882</v>
      </c>
      <c r="AQ272" s="41">
        <f aca="true" t="shared" si="778" ref="AQ272:AQ283">IF(AO272=0,0,AP272*100/AO272)</f>
        <v>107.01108011157963</v>
      </c>
      <c r="AR272" s="41">
        <f aca="true" t="shared" si="779" ref="AR272:AR283">AP272-AO272</f>
        <v>600.6751999999997</v>
      </c>
      <c r="AS272" s="41">
        <f>SUM(AS273:AS277)</f>
        <v>8842.38</v>
      </c>
      <c r="AT272" s="41">
        <f>SUM(AT273:AT277)</f>
        <v>10002.374350000002</v>
      </c>
      <c r="AU272" s="41">
        <f aca="true" t="shared" si="780" ref="AU272:AU283">IF(AS272=0,0,AT272*100/AS272)</f>
        <v>113.11857610733765</v>
      </c>
      <c r="AV272" s="41">
        <f aca="true" t="shared" si="781" ref="AV272:AV283">AT272-AS272</f>
        <v>1159.9943500000027</v>
      </c>
      <c r="AW272" s="41">
        <f>SUM(AW273:AW277)</f>
        <v>8587.845</v>
      </c>
      <c r="AX272" s="41">
        <f>SUM(AX273:AX277)</f>
        <v>5418.41604</v>
      </c>
      <c r="AY272" s="41">
        <f aca="true" t="shared" si="782" ref="AY272:AY283">IF(AW272=0,0,AX272*100/AW272)</f>
        <v>63.09401299161782</v>
      </c>
      <c r="AZ272" s="41">
        <f aca="true" t="shared" si="783" ref="AZ272:AZ283">AX272-AW272</f>
        <v>-3169.4289599999993</v>
      </c>
      <c r="BA272" s="41">
        <f aca="true" t="shared" si="784" ref="BA272:BA289">AK272+AO272+AS272+AW272</f>
        <v>60703.21015</v>
      </c>
      <c r="BB272" s="41">
        <f aca="true" t="shared" si="785" ref="BB272:BB289">AL272+AP272+AT272+AX272</f>
        <v>51520.81667</v>
      </c>
      <c r="BC272" s="41">
        <f aca="true" t="shared" si="786" ref="BC272:BC283">IF(BA272=0,0,BB272*100/BA272)</f>
        <v>84.87329836871898</v>
      </c>
      <c r="BD272" s="41">
        <f aca="true" t="shared" si="787" ref="BD272:BD283">BB272-BA272</f>
        <v>-9182.393479999999</v>
      </c>
      <c r="BE272" s="41">
        <f>SUM(BE273:BE277)</f>
        <v>8631.55</v>
      </c>
      <c r="BF272" s="41">
        <f>SUM(BF273:BF277)</f>
        <v>8656.278110000001</v>
      </c>
      <c r="BG272" s="41">
        <f aca="true" t="shared" si="788" ref="BG272:BG283">IF(BE272=0,0,BF272*100/BE272)</f>
        <v>100.28648516199294</v>
      </c>
      <c r="BH272" s="41">
        <f aca="true" t="shared" si="789" ref="BH272:BH283">BF272-BE272</f>
        <v>24.728110000001834</v>
      </c>
      <c r="BI272" s="41">
        <f>SUM(BI273:BI277)</f>
        <v>6396.77708</v>
      </c>
      <c r="BJ272" s="41">
        <f>SUM(BJ273:BJ277)</f>
        <v>9350.19754</v>
      </c>
      <c r="BK272" s="41">
        <f aca="true" t="shared" si="790" ref="BK272:BK283">IF(BI272=0,0,BJ272*100/BI272)</f>
        <v>146.1704452580361</v>
      </c>
      <c r="BL272" s="41">
        <f aca="true" t="shared" si="791" ref="BL272:BL283">BJ272-BI272</f>
        <v>2953.4204599999994</v>
      </c>
      <c r="BM272" s="41">
        <f>SUM(BM273:BM277)</f>
        <v>13402.68</v>
      </c>
      <c r="BN272" s="41">
        <f>SUM(BN273:BN277)</f>
        <v>14527.85532</v>
      </c>
      <c r="BO272" s="41">
        <f aca="true" t="shared" si="792" ref="BO272:BO283">IF(BM272=0,0,BN272*100/BM272)</f>
        <v>108.39515171592548</v>
      </c>
      <c r="BP272" s="41">
        <f aca="true" t="shared" si="793" ref="BP272:BP283">BN272-BM272</f>
        <v>1125.1753200000003</v>
      </c>
      <c r="BQ272" s="130"/>
      <c r="BR272" s="130"/>
    </row>
    <row r="273" spans="1:70" ht="23.25" customHeight="1" hidden="1">
      <c r="A273" s="147"/>
      <c r="B273" s="187"/>
      <c r="C273" s="148"/>
      <c r="D273" s="65" t="s">
        <v>23</v>
      </c>
      <c r="E273" s="48">
        <f t="shared" si="754"/>
        <v>0</v>
      </c>
      <c r="F273" s="48">
        <f t="shared" si="755"/>
        <v>0</v>
      </c>
      <c r="G273" s="18">
        <f t="shared" si="756"/>
        <v>0</v>
      </c>
      <c r="H273" s="18">
        <f t="shared" si="757"/>
        <v>0</v>
      </c>
      <c r="I273" s="18">
        <f>I42+I205+I216+I223+I230</f>
        <v>0</v>
      </c>
      <c r="J273" s="18">
        <f>J42+J205+J216+J223+J230</f>
        <v>0</v>
      </c>
      <c r="K273" s="18">
        <f t="shared" si="758"/>
        <v>0</v>
      </c>
      <c r="L273" s="18">
        <f t="shared" si="759"/>
        <v>0</v>
      </c>
      <c r="M273" s="18">
        <f aca="true" t="shared" si="794" ref="M273:N277">M42+M205+M216+M223+M230</f>
        <v>0</v>
      </c>
      <c r="N273" s="18">
        <f t="shared" si="794"/>
        <v>0</v>
      </c>
      <c r="O273" s="18">
        <f t="shared" si="760"/>
        <v>0</v>
      </c>
      <c r="P273" s="18">
        <f t="shared" si="761"/>
        <v>0</v>
      </c>
      <c r="Q273" s="18">
        <f aca="true" t="shared" si="795" ref="Q273:R277">Q42+Q205+Q216+Q223+Q230</f>
        <v>0</v>
      </c>
      <c r="R273" s="18">
        <f t="shared" si="795"/>
        <v>0</v>
      </c>
      <c r="S273" s="18">
        <f t="shared" si="762"/>
        <v>0</v>
      </c>
      <c r="T273" s="18">
        <f t="shared" si="763"/>
        <v>0</v>
      </c>
      <c r="U273" s="18">
        <f t="shared" si="764"/>
        <v>0</v>
      </c>
      <c r="V273" s="18">
        <f t="shared" si="765"/>
        <v>0</v>
      </c>
      <c r="W273" s="18">
        <f t="shared" si="766"/>
        <v>0</v>
      </c>
      <c r="X273" s="18">
        <f t="shared" si="767"/>
        <v>0</v>
      </c>
      <c r="Y273" s="18">
        <f aca="true" t="shared" si="796" ref="Y273:Z277">Y42+Y205+Y216+Y223+Y230</f>
        <v>0</v>
      </c>
      <c r="Z273" s="18">
        <f t="shared" si="796"/>
        <v>0</v>
      </c>
      <c r="AA273" s="18">
        <f t="shared" si="768"/>
        <v>0</v>
      </c>
      <c r="AB273" s="18">
        <f t="shared" si="769"/>
        <v>0</v>
      </c>
      <c r="AC273" s="18">
        <f aca="true" t="shared" si="797" ref="AC273:AD277">AC42+AC205+AC216+AC223+AC230</f>
        <v>0</v>
      </c>
      <c r="AD273" s="18">
        <f t="shared" si="797"/>
        <v>0</v>
      </c>
      <c r="AE273" s="18">
        <f t="shared" si="770"/>
        <v>0</v>
      </c>
      <c r="AF273" s="18">
        <f t="shared" si="771"/>
        <v>0</v>
      </c>
      <c r="AG273" s="18">
        <f aca="true" t="shared" si="798" ref="AG273:AH277">AG42+AG205+AG216+AG223+AG230</f>
        <v>0</v>
      </c>
      <c r="AH273" s="18">
        <f t="shared" si="798"/>
        <v>0</v>
      </c>
      <c r="AI273" s="18">
        <f t="shared" si="772"/>
        <v>0</v>
      </c>
      <c r="AJ273" s="18">
        <f t="shared" si="773"/>
        <v>0</v>
      </c>
      <c r="AK273" s="18">
        <f t="shared" si="774"/>
        <v>0</v>
      </c>
      <c r="AL273" s="18">
        <f t="shared" si="775"/>
        <v>0</v>
      </c>
      <c r="AM273" s="18">
        <f t="shared" si="776"/>
        <v>0</v>
      </c>
      <c r="AN273" s="18">
        <f t="shared" si="777"/>
        <v>0</v>
      </c>
      <c r="AO273" s="18">
        <f aca="true" t="shared" si="799" ref="AO273:AP277">AO42+AO205+AO216+AO223+AO230</f>
        <v>0</v>
      </c>
      <c r="AP273" s="18">
        <f t="shared" si="799"/>
        <v>0</v>
      </c>
      <c r="AQ273" s="18">
        <f t="shared" si="778"/>
        <v>0</v>
      </c>
      <c r="AR273" s="18">
        <f t="shared" si="779"/>
        <v>0</v>
      </c>
      <c r="AS273" s="18">
        <f aca="true" t="shared" si="800" ref="AS273:AT277">AS42+AS205+AS216+AS223+AS230</f>
        <v>0</v>
      </c>
      <c r="AT273" s="18">
        <f t="shared" si="800"/>
        <v>0</v>
      </c>
      <c r="AU273" s="18">
        <f t="shared" si="780"/>
        <v>0</v>
      </c>
      <c r="AV273" s="18">
        <f t="shared" si="781"/>
        <v>0</v>
      </c>
      <c r="AW273" s="18">
        <f aca="true" t="shared" si="801" ref="AW273:AX277">AW42+AW205+AW216+AW223+AW230</f>
        <v>0</v>
      </c>
      <c r="AX273" s="18">
        <f t="shared" si="801"/>
        <v>0</v>
      </c>
      <c r="AY273" s="18">
        <f t="shared" si="782"/>
        <v>0</v>
      </c>
      <c r="AZ273" s="18">
        <f t="shared" si="783"/>
        <v>0</v>
      </c>
      <c r="BA273" s="18">
        <f t="shared" si="784"/>
        <v>0</v>
      </c>
      <c r="BB273" s="18">
        <f t="shared" si="785"/>
        <v>0</v>
      </c>
      <c r="BC273" s="18">
        <f t="shared" si="786"/>
        <v>0</v>
      </c>
      <c r="BD273" s="18">
        <f t="shared" si="787"/>
        <v>0</v>
      </c>
      <c r="BE273" s="18">
        <f aca="true" t="shared" si="802" ref="BE273:BF277">BE42+BE205+BE216+BE223+BE230</f>
        <v>0</v>
      </c>
      <c r="BF273" s="18">
        <f t="shared" si="802"/>
        <v>0</v>
      </c>
      <c r="BG273" s="18">
        <f t="shared" si="788"/>
        <v>0</v>
      </c>
      <c r="BH273" s="18">
        <f t="shared" si="789"/>
        <v>0</v>
      </c>
      <c r="BI273" s="18">
        <f aca="true" t="shared" si="803" ref="BI273:BJ277">BI42+BI205+BI216+BI223+BI230</f>
        <v>0</v>
      </c>
      <c r="BJ273" s="18">
        <f t="shared" si="803"/>
        <v>0</v>
      </c>
      <c r="BK273" s="18">
        <f t="shared" si="790"/>
        <v>0</v>
      </c>
      <c r="BL273" s="18">
        <f t="shared" si="791"/>
        <v>0</v>
      </c>
      <c r="BM273" s="18">
        <f aca="true" t="shared" si="804" ref="BM273:BN277">BM42+BM205+BM216+BM223+BM230</f>
        <v>0</v>
      </c>
      <c r="BN273" s="18">
        <f t="shared" si="804"/>
        <v>0</v>
      </c>
      <c r="BO273" s="18">
        <f t="shared" si="792"/>
        <v>0</v>
      </c>
      <c r="BP273" s="18">
        <f t="shared" si="793"/>
        <v>0</v>
      </c>
      <c r="BQ273" s="131"/>
      <c r="BR273" s="131"/>
    </row>
    <row r="274" spans="1:70" ht="23.25" customHeight="1">
      <c r="A274" s="147"/>
      <c r="B274" s="187"/>
      <c r="C274" s="148"/>
      <c r="D274" s="63" t="s">
        <v>52</v>
      </c>
      <c r="E274" s="48">
        <f t="shared" si="754"/>
        <v>0</v>
      </c>
      <c r="F274" s="48">
        <f t="shared" si="755"/>
        <v>0</v>
      </c>
      <c r="G274" s="18">
        <f t="shared" si="756"/>
        <v>0</v>
      </c>
      <c r="H274" s="18">
        <f t="shared" si="757"/>
        <v>0</v>
      </c>
      <c r="I274" s="18">
        <f aca="true" t="shared" si="805" ref="I274:J277">I43+I206+I217+I224+I231</f>
        <v>0</v>
      </c>
      <c r="J274" s="18">
        <f t="shared" si="805"/>
        <v>0</v>
      </c>
      <c r="K274" s="18">
        <f t="shared" si="758"/>
        <v>0</v>
      </c>
      <c r="L274" s="18">
        <f t="shared" si="759"/>
        <v>0</v>
      </c>
      <c r="M274" s="18">
        <f t="shared" si="794"/>
        <v>0</v>
      </c>
      <c r="N274" s="18">
        <f t="shared" si="794"/>
        <v>0</v>
      </c>
      <c r="O274" s="18">
        <f t="shared" si="760"/>
        <v>0</v>
      </c>
      <c r="P274" s="18">
        <f t="shared" si="761"/>
        <v>0</v>
      </c>
      <c r="Q274" s="18">
        <f t="shared" si="795"/>
        <v>0</v>
      </c>
      <c r="R274" s="18">
        <f t="shared" si="795"/>
        <v>0</v>
      </c>
      <c r="S274" s="18">
        <f t="shared" si="762"/>
        <v>0</v>
      </c>
      <c r="T274" s="18">
        <f t="shared" si="763"/>
        <v>0</v>
      </c>
      <c r="U274" s="18">
        <f t="shared" si="764"/>
        <v>0</v>
      </c>
      <c r="V274" s="18">
        <f t="shared" si="765"/>
        <v>0</v>
      </c>
      <c r="W274" s="18">
        <f t="shared" si="766"/>
        <v>0</v>
      </c>
      <c r="X274" s="18">
        <f t="shared" si="767"/>
        <v>0</v>
      </c>
      <c r="Y274" s="18">
        <f t="shared" si="796"/>
        <v>0</v>
      </c>
      <c r="Z274" s="18">
        <f t="shared" si="796"/>
        <v>0</v>
      </c>
      <c r="AA274" s="18">
        <f t="shared" si="768"/>
        <v>0</v>
      </c>
      <c r="AB274" s="18">
        <f t="shared" si="769"/>
        <v>0</v>
      </c>
      <c r="AC274" s="18">
        <f t="shared" si="797"/>
        <v>0</v>
      </c>
      <c r="AD274" s="18">
        <f t="shared" si="797"/>
        <v>0</v>
      </c>
      <c r="AE274" s="18">
        <f t="shared" si="770"/>
        <v>0</v>
      </c>
      <c r="AF274" s="18">
        <f t="shared" si="771"/>
        <v>0</v>
      </c>
      <c r="AG274" s="18">
        <f t="shared" si="798"/>
        <v>0</v>
      </c>
      <c r="AH274" s="18">
        <f t="shared" si="798"/>
        <v>0</v>
      </c>
      <c r="AI274" s="18">
        <f t="shared" si="772"/>
        <v>0</v>
      </c>
      <c r="AJ274" s="18">
        <f t="shared" si="773"/>
        <v>0</v>
      </c>
      <c r="AK274" s="18">
        <f t="shared" si="774"/>
        <v>0</v>
      </c>
      <c r="AL274" s="18">
        <f t="shared" si="775"/>
        <v>0</v>
      </c>
      <c r="AM274" s="18">
        <f t="shared" si="776"/>
        <v>0</v>
      </c>
      <c r="AN274" s="18">
        <f t="shared" si="777"/>
        <v>0</v>
      </c>
      <c r="AO274" s="18">
        <f t="shared" si="799"/>
        <v>0</v>
      </c>
      <c r="AP274" s="18">
        <f t="shared" si="799"/>
        <v>0</v>
      </c>
      <c r="AQ274" s="18">
        <f t="shared" si="778"/>
        <v>0</v>
      </c>
      <c r="AR274" s="18">
        <f t="shared" si="779"/>
        <v>0</v>
      </c>
      <c r="AS274" s="18">
        <f t="shared" si="800"/>
        <v>0</v>
      </c>
      <c r="AT274" s="18">
        <f t="shared" si="800"/>
        <v>0</v>
      </c>
      <c r="AU274" s="18">
        <f t="shared" si="780"/>
        <v>0</v>
      </c>
      <c r="AV274" s="18">
        <f t="shared" si="781"/>
        <v>0</v>
      </c>
      <c r="AW274" s="18">
        <f t="shared" si="801"/>
        <v>0</v>
      </c>
      <c r="AX274" s="18">
        <f t="shared" si="801"/>
        <v>0</v>
      </c>
      <c r="AY274" s="18">
        <f t="shared" si="782"/>
        <v>0</v>
      </c>
      <c r="AZ274" s="18">
        <f t="shared" si="783"/>
        <v>0</v>
      </c>
      <c r="BA274" s="18">
        <f t="shared" si="784"/>
        <v>0</v>
      </c>
      <c r="BB274" s="18">
        <f t="shared" si="785"/>
        <v>0</v>
      </c>
      <c r="BC274" s="18">
        <f t="shared" si="786"/>
        <v>0</v>
      </c>
      <c r="BD274" s="18">
        <f t="shared" si="787"/>
        <v>0</v>
      </c>
      <c r="BE274" s="18">
        <f t="shared" si="802"/>
        <v>0</v>
      </c>
      <c r="BF274" s="18">
        <f t="shared" si="802"/>
        <v>0</v>
      </c>
      <c r="BG274" s="18">
        <f t="shared" si="788"/>
        <v>0</v>
      </c>
      <c r="BH274" s="18">
        <f t="shared" si="789"/>
        <v>0</v>
      </c>
      <c r="BI274" s="18">
        <f t="shared" si="803"/>
        <v>0</v>
      </c>
      <c r="BJ274" s="18">
        <f t="shared" si="803"/>
        <v>0</v>
      </c>
      <c r="BK274" s="18">
        <f t="shared" si="790"/>
        <v>0</v>
      </c>
      <c r="BL274" s="18">
        <f t="shared" si="791"/>
        <v>0</v>
      </c>
      <c r="BM274" s="18">
        <f t="shared" si="804"/>
        <v>0</v>
      </c>
      <c r="BN274" s="18">
        <f t="shared" si="804"/>
        <v>0</v>
      </c>
      <c r="BO274" s="18">
        <f t="shared" si="792"/>
        <v>0</v>
      </c>
      <c r="BP274" s="18">
        <f t="shared" si="793"/>
        <v>0</v>
      </c>
      <c r="BQ274" s="131"/>
      <c r="BR274" s="131"/>
    </row>
    <row r="275" spans="1:70" ht="23.25" customHeight="1">
      <c r="A275" s="147"/>
      <c r="B275" s="187"/>
      <c r="C275" s="148"/>
      <c r="D275" s="63" t="s">
        <v>28</v>
      </c>
      <c r="E275" s="48">
        <f t="shared" si="754"/>
        <v>89134.21723000001</v>
      </c>
      <c r="F275" s="48">
        <f t="shared" si="755"/>
        <v>84055.14764</v>
      </c>
      <c r="G275" s="18">
        <f t="shared" si="756"/>
        <v>94.30177349637336</v>
      </c>
      <c r="H275" s="18">
        <f t="shared" si="757"/>
        <v>-5079.069590000014</v>
      </c>
      <c r="I275" s="18">
        <f t="shared" si="805"/>
        <v>970.59547</v>
      </c>
      <c r="J275" s="18">
        <f t="shared" si="805"/>
        <v>970.59547</v>
      </c>
      <c r="K275" s="18">
        <f t="shared" si="758"/>
        <v>100</v>
      </c>
      <c r="L275" s="18">
        <f t="shared" si="759"/>
        <v>0</v>
      </c>
      <c r="M275" s="18">
        <f t="shared" si="794"/>
        <v>4409.99068</v>
      </c>
      <c r="N275" s="18">
        <f t="shared" si="794"/>
        <v>4409.98841</v>
      </c>
      <c r="O275" s="18">
        <f t="shared" si="760"/>
        <v>99.99994852596832</v>
      </c>
      <c r="P275" s="18">
        <f t="shared" si="761"/>
        <v>-0.002269999999953143</v>
      </c>
      <c r="Q275" s="18">
        <f t="shared" si="795"/>
        <v>4601.5</v>
      </c>
      <c r="R275" s="18">
        <f t="shared" si="795"/>
        <v>3722.51408</v>
      </c>
      <c r="S275" s="18">
        <f t="shared" si="762"/>
        <v>80.8978394001956</v>
      </c>
      <c r="T275" s="18">
        <f t="shared" si="763"/>
        <v>-878.9859200000001</v>
      </c>
      <c r="U275" s="18">
        <f t="shared" si="764"/>
        <v>9982.08615</v>
      </c>
      <c r="V275" s="18">
        <f t="shared" si="765"/>
        <v>9103.09796</v>
      </c>
      <c r="W275" s="18">
        <f t="shared" si="766"/>
        <v>91.1943437795315</v>
      </c>
      <c r="X275" s="18">
        <f t="shared" si="767"/>
        <v>-878.98819</v>
      </c>
      <c r="Y275" s="18">
        <f t="shared" si="796"/>
        <v>4677.946</v>
      </c>
      <c r="Z275" s="18">
        <f t="shared" si="796"/>
        <v>4057.94521</v>
      </c>
      <c r="AA275" s="18">
        <f t="shared" si="768"/>
        <v>86.74630297143234</v>
      </c>
      <c r="AB275" s="18">
        <f t="shared" si="769"/>
        <v>-620.00079</v>
      </c>
      <c r="AC275" s="18">
        <f t="shared" si="797"/>
        <v>11011.503</v>
      </c>
      <c r="AD275" s="18">
        <f t="shared" si="797"/>
        <v>6880.586319999999</v>
      </c>
      <c r="AE275" s="18">
        <f t="shared" si="770"/>
        <v>62.48544199642864</v>
      </c>
      <c r="AF275" s="18">
        <f t="shared" si="771"/>
        <v>-4130.916680000001</v>
      </c>
      <c r="AG275" s="18">
        <f t="shared" si="798"/>
        <v>9033.937</v>
      </c>
      <c r="AH275" s="18">
        <f t="shared" si="798"/>
        <v>6890.20859</v>
      </c>
      <c r="AI275" s="18">
        <f t="shared" si="772"/>
        <v>76.27027496428191</v>
      </c>
      <c r="AJ275" s="18">
        <f t="shared" si="773"/>
        <v>-2143.7284099999997</v>
      </c>
      <c r="AK275" s="18">
        <f t="shared" si="774"/>
        <v>34705.47215</v>
      </c>
      <c r="AL275" s="18">
        <f t="shared" si="775"/>
        <v>26931.83808</v>
      </c>
      <c r="AM275" s="18">
        <f t="shared" si="776"/>
        <v>77.60112861625483</v>
      </c>
      <c r="AN275" s="18">
        <f t="shared" si="777"/>
        <v>-7773.63407</v>
      </c>
      <c r="AO275" s="18">
        <f t="shared" si="799"/>
        <v>8567.513</v>
      </c>
      <c r="AP275" s="18">
        <f t="shared" si="799"/>
        <v>9168.1882</v>
      </c>
      <c r="AQ275" s="18">
        <f t="shared" si="778"/>
        <v>107.01108011157963</v>
      </c>
      <c r="AR275" s="18">
        <f t="shared" si="779"/>
        <v>600.6751999999997</v>
      </c>
      <c r="AS275" s="18">
        <f t="shared" si="800"/>
        <v>8842.38</v>
      </c>
      <c r="AT275" s="18">
        <f t="shared" si="800"/>
        <v>10002.374350000002</v>
      </c>
      <c r="AU275" s="18">
        <f t="shared" si="780"/>
        <v>113.11857610733765</v>
      </c>
      <c r="AV275" s="18">
        <f t="shared" si="781"/>
        <v>1159.9943500000027</v>
      </c>
      <c r="AW275" s="18">
        <f t="shared" si="801"/>
        <v>8587.845</v>
      </c>
      <c r="AX275" s="18">
        <f t="shared" si="801"/>
        <v>5418.41604</v>
      </c>
      <c r="AY275" s="18">
        <f t="shared" si="782"/>
        <v>63.09401299161782</v>
      </c>
      <c r="AZ275" s="18">
        <f t="shared" si="783"/>
        <v>-3169.4289599999993</v>
      </c>
      <c r="BA275" s="18">
        <f t="shared" si="784"/>
        <v>60703.21015</v>
      </c>
      <c r="BB275" s="18">
        <f t="shared" si="785"/>
        <v>51520.81667</v>
      </c>
      <c r="BC275" s="18">
        <f t="shared" si="786"/>
        <v>84.87329836871898</v>
      </c>
      <c r="BD275" s="18">
        <f t="shared" si="787"/>
        <v>-9182.393479999999</v>
      </c>
      <c r="BE275" s="18">
        <f t="shared" si="802"/>
        <v>8631.55</v>
      </c>
      <c r="BF275" s="18">
        <f t="shared" si="802"/>
        <v>8656.278110000001</v>
      </c>
      <c r="BG275" s="18">
        <f t="shared" si="788"/>
        <v>100.28648516199294</v>
      </c>
      <c r="BH275" s="18">
        <f t="shared" si="789"/>
        <v>24.728110000001834</v>
      </c>
      <c r="BI275" s="18">
        <f t="shared" si="803"/>
        <v>6396.77708</v>
      </c>
      <c r="BJ275" s="18">
        <f t="shared" si="803"/>
        <v>9350.19754</v>
      </c>
      <c r="BK275" s="18">
        <f t="shared" si="790"/>
        <v>146.1704452580361</v>
      </c>
      <c r="BL275" s="18">
        <f t="shared" si="791"/>
        <v>2953.4204599999994</v>
      </c>
      <c r="BM275" s="18">
        <f t="shared" si="804"/>
        <v>13402.68</v>
      </c>
      <c r="BN275" s="18">
        <f t="shared" si="804"/>
        <v>14527.85532</v>
      </c>
      <c r="BO275" s="18">
        <f t="shared" si="792"/>
        <v>108.39515171592548</v>
      </c>
      <c r="BP275" s="18">
        <f t="shared" si="793"/>
        <v>1125.1753200000003</v>
      </c>
      <c r="BQ275" s="131"/>
      <c r="BR275" s="131"/>
    </row>
    <row r="276" spans="1:70" ht="23.25" customHeight="1" hidden="1">
      <c r="A276" s="147"/>
      <c r="B276" s="187"/>
      <c r="C276" s="148"/>
      <c r="D276" s="66" t="s">
        <v>29</v>
      </c>
      <c r="E276" s="48">
        <f t="shared" si="754"/>
        <v>0</v>
      </c>
      <c r="F276" s="48">
        <f t="shared" si="755"/>
        <v>0</v>
      </c>
      <c r="G276" s="18">
        <f t="shared" si="756"/>
        <v>0</v>
      </c>
      <c r="H276" s="18">
        <f t="shared" si="757"/>
        <v>0</v>
      </c>
      <c r="I276" s="18">
        <f t="shared" si="805"/>
        <v>0</v>
      </c>
      <c r="J276" s="18">
        <f t="shared" si="805"/>
        <v>0</v>
      </c>
      <c r="K276" s="18">
        <f t="shared" si="758"/>
        <v>0</v>
      </c>
      <c r="L276" s="18">
        <f t="shared" si="759"/>
        <v>0</v>
      </c>
      <c r="M276" s="18">
        <f t="shared" si="794"/>
        <v>0</v>
      </c>
      <c r="N276" s="18">
        <f t="shared" si="794"/>
        <v>0</v>
      </c>
      <c r="O276" s="18">
        <f t="shared" si="760"/>
        <v>0</v>
      </c>
      <c r="P276" s="18">
        <f t="shared" si="761"/>
        <v>0</v>
      </c>
      <c r="Q276" s="18">
        <f t="shared" si="795"/>
        <v>0</v>
      </c>
      <c r="R276" s="18">
        <f t="shared" si="795"/>
        <v>0</v>
      </c>
      <c r="S276" s="18">
        <f t="shared" si="762"/>
        <v>0</v>
      </c>
      <c r="T276" s="18">
        <f t="shared" si="763"/>
        <v>0</v>
      </c>
      <c r="U276" s="18">
        <f t="shared" si="764"/>
        <v>0</v>
      </c>
      <c r="V276" s="18">
        <f t="shared" si="765"/>
        <v>0</v>
      </c>
      <c r="W276" s="18">
        <f t="shared" si="766"/>
        <v>0</v>
      </c>
      <c r="X276" s="18">
        <f t="shared" si="767"/>
        <v>0</v>
      </c>
      <c r="Y276" s="18">
        <f t="shared" si="796"/>
        <v>0</v>
      </c>
      <c r="Z276" s="18">
        <f t="shared" si="796"/>
        <v>0</v>
      </c>
      <c r="AA276" s="18">
        <f t="shared" si="768"/>
        <v>0</v>
      </c>
      <c r="AB276" s="18">
        <f t="shared" si="769"/>
        <v>0</v>
      </c>
      <c r="AC276" s="18">
        <f t="shared" si="797"/>
        <v>0</v>
      </c>
      <c r="AD276" s="18">
        <f t="shared" si="797"/>
        <v>0</v>
      </c>
      <c r="AE276" s="18">
        <f t="shared" si="770"/>
        <v>0</v>
      </c>
      <c r="AF276" s="18">
        <f t="shared" si="771"/>
        <v>0</v>
      </c>
      <c r="AG276" s="18">
        <f t="shared" si="798"/>
        <v>0</v>
      </c>
      <c r="AH276" s="18">
        <f t="shared" si="798"/>
        <v>0</v>
      </c>
      <c r="AI276" s="18">
        <f t="shared" si="772"/>
        <v>0</v>
      </c>
      <c r="AJ276" s="18">
        <f t="shared" si="773"/>
        <v>0</v>
      </c>
      <c r="AK276" s="18">
        <f t="shared" si="774"/>
        <v>0</v>
      </c>
      <c r="AL276" s="18">
        <f t="shared" si="775"/>
        <v>0</v>
      </c>
      <c r="AM276" s="18">
        <f t="shared" si="776"/>
        <v>0</v>
      </c>
      <c r="AN276" s="18">
        <f t="shared" si="777"/>
        <v>0</v>
      </c>
      <c r="AO276" s="18">
        <f t="shared" si="799"/>
        <v>0</v>
      </c>
      <c r="AP276" s="18">
        <f t="shared" si="799"/>
        <v>0</v>
      </c>
      <c r="AQ276" s="18">
        <f t="shared" si="778"/>
        <v>0</v>
      </c>
      <c r="AR276" s="18">
        <f t="shared" si="779"/>
        <v>0</v>
      </c>
      <c r="AS276" s="18">
        <f t="shared" si="800"/>
        <v>0</v>
      </c>
      <c r="AT276" s="18">
        <f t="shared" si="800"/>
        <v>0</v>
      </c>
      <c r="AU276" s="18">
        <f t="shared" si="780"/>
        <v>0</v>
      </c>
      <c r="AV276" s="18">
        <f t="shared" si="781"/>
        <v>0</v>
      </c>
      <c r="AW276" s="18">
        <f t="shared" si="801"/>
        <v>0</v>
      </c>
      <c r="AX276" s="18">
        <f t="shared" si="801"/>
        <v>0</v>
      </c>
      <c r="AY276" s="18">
        <f t="shared" si="782"/>
        <v>0</v>
      </c>
      <c r="AZ276" s="18">
        <f t="shared" si="783"/>
        <v>0</v>
      </c>
      <c r="BA276" s="18">
        <f t="shared" si="784"/>
        <v>0</v>
      </c>
      <c r="BB276" s="18">
        <f t="shared" si="785"/>
        <v>0</v>
      </c>
      <c r="BC276" s="18">
        <f t="shared" si="786"/>
        <v>0</v>
      </c>
      <c r="BD276" s="18">
        <f t="shared" si="787"/>
        <v>0</v>
      </c>
      <c r="BE276" s="18">
        <f t="shared" si="802"/>
        <v>0</v>
      </c>
      <c r="BF276" s="18">
        <f t="shared" si="802"/>
        <v>0</v>
      </c>
      <c r="BG276" s="18">
        <f t="shared" si="788"/>
        <v>0</v>
      </c>
      <c r="BH276" s="18">
        <f t="shared" si="789"/>
        <v>0</v>
      </c>
      <c r="BI276" s="18">
        <f t="shared" si="803"/>
        <v>0</v>
      </c>
      <c r="BJ276" s="18">
        <f t="shared" si="803"/>
        <v>0</v>
      </c>
      <c r="BK276" s="18">
        <f t="shared" si="790"/>
        <v>0</v>
      </c>
      <c r="BL276" s="18">
        <f t="shared" si="791"/>
        <v>0</v>
      </c>
      <c r="BM276" s="18">
        <f t="shared" si="804"/>
        <v>0</v>
      </c>
      <c r="BN276" s="18">
        <f t="shared" si="804"/>
        <v>0</v>
      </c>
      <c r="BO276" s="18">
        <f t="shared" si="792"/>
        <v>0</v>
      </c>
      <c r="BP276" s="18">
        <f t="shared" si="793"/>
        <v>0</v>
      </c>
      <c r="BQ276" s="131"/>
      <c r="BR276" s="131"/>
    </row>
    <row r="277" spans="1:70" ht="23.25" customHeight="1" hidden="1">
      <c r="A277" s="149"/>
      <c r="B277" s="188"/>
      <c r="C277" s="150"/>
      <c r="D277" s="67" t="s">
        <v>24</v>
      </c>
      <c r="E277" s="49">
        <f t="shared" si="754"/>
        <v>0</v>
      </c>
      <c r="F277" s="49">
        <f t="shared" si="755"/>
        <v>0</v>
      </c>
      <c r="G277" s="18">
        <f t="shared" si="756"/>
        <v>0</v>
      </c>
      <c r="H277" s="17">
        <f t="shared" si="757"/>
        <v>0</v>
      </c>
      <c r="I277" s="18">
        <f t="shared" si="805"/>
        <v>0</v>
      </c>
      <c r="J277" s="18">
        <f t="shared" si="805"/>
        <v>0</v>
      </c>
      <c r="K277" s="18">
        <f t="shared" si="758"/>
        <v>0</v>
      </c>
      <c r="L277" s="18">
        <f t="shared" si="759"/>
        <v>0</v>
      </c>
      <c r="M277" s="18">
        <f t="shared" si="794"/>
        <v>0</v>
      </c>
      <c r="N277" s="18">
        <f t="shared" si="794"/>
        <v>0</v>
      </c>
      <c r="O277" s="18">
        <f t="shared" si="760"/>
        <v>0</v>
      </c>
      <c r="P277" s="18">
        <f t="shared" si="761"/>
        <v>0</v>
      </c>
      <c r="Q277" s="18">
        <f t="shared" si="795"/>
        <v>0</v>
      </c>
      <c r="R277" s="18">
        <f t="shared" si="795"/>
        <v>0</v>
      </c>
      <c r="S277" s="18">
        <f t="shared" si="762"/>
        <v>0</v>
      </c>
      <c r="T277" s="18">
        <f t="shared" si="763"/>
        <v>0</v>
      </c>
      <c r="U277" s="18">
        <f t="shared" si="764"/>
        <v>0</v>
      </c>
      <c r="V277" s="18">
        <f t="shared" si="765"/>
        <v>0</v>
      </c>
      <c r="W277" s="18">
        <f t="shared" si="766"/>
        <v>0</v>
      </c>
      <c r="X277" s="18">
        <f t="shared" si="767"/>
        <v>0</v>
      </c>
      <c r="Y277" s="18">
        <f t="shared" si="796"/>
        <v>0</v>
      </c>
      <c r="Z277" s="18">
        <f t="shared" si="796"/>
        <v>0</v>
      </c>
      <c r="AA277" s="18">
        <f t="shared" si="768"/>
        <v>0</v>
      </c>
      <c r="AB277" s="18">
        <f t="shared" si="769"/>
        <v>0</v>
      </c>
      <c r="AC277" s="18">
        <f t="shared" si="797"/>
        <v>0</v>
      </c>
      <c r="AD277" s="18">
        <f t="shared" si="797"/>
        <v>0</v>
      </c>
      <c r="AE277" s="18">
        <f t="shared" si="770"/>
        <v>0</v>
      </c>
      <c r="AF277" s="18">
        <f t="shared" si="771"/>
        <v>0</v>
      </c>
      <c r="AG277" s="18">
        <f t="shared" si="798"/>
        <v>0</v>
      </c>
      <c r="AH277" s="18">
        <f t="shared" si="798"/>
        <v>0</v>
      </c>
      <c r="AI277" s="18">
        <f t="shared" si="772"/>
        <v>0</v>
      </c>
      <c r="AJ277" s="18">
        <f t="shared" si="773"/>
        <v>0</v>
      </c>
      <c r="AK277" s="18">
        <f t="shared" si="774"/>
        <v>0</v>
      </c>
      <c r="AL277" s="18">
        <f t="shared" si="775"/>
        <v>0</v>
      </c>
      <c r="AM277" s="18">
        <f t="shared" si="776"/>
        <v>0</v>
      </c>
      <c r="AN277" s="18">
        <f t="shared" si="777"/>
        <v>0</v>
      </c>
      <c r="AO277" s="18">
        <f t="shared" si="799"/>
        <v>0</v>
      </c>
      <c r="AP277" s="18">
        <f t="shared" si="799"/>
        <v>0</v>
      </c>
      <c r="AQ277" s="18">
        <f t="shared" si="778"/>
        <v>0</v>
      </c>
      <c r="AR277" s="18">
        <f t="shared" si="779"/>
        <v>0</v>
      </c>
      <c r="AS277" s="18">
        <f t="shared" si="800"/>
        <v>0</v>
      </c>
      <c r="AT277" s="18">
        <f t="shared" si="800"/>
        <v>0</v>
      </c>
      <c r="AU277" s="18">
        <f t="shared" si="780"/>
        <v>0</v>
      </c>
      <c r="AV277" s="18">
        <f t="shared" si="781"/>
        <v>0</v>
      </c>
      <c r="AW277" s="18">
        <f t="shared" si="801"/>
        <v>0</v>
      </c>
      <c r="AX277" s="18">
        <f t="shared" si="801"/>
        <v>0</v>
      </c>
      <c r="AY277" s="18">
        <f t="shared" si="782"/>
        <v>0</v>
      </c>
      <c r="AZ277" s="18">
        <f t="shared" si="783"/>
        <v>0</v>
      </c>
      <c r="BA277" s="18">
        <f t="shared" si="784"/>
        <v>0</v>
      </c>
      <c r="BB277" s="18">
        <f t="shared" si="785"/>
        <v>0</v>
      </c>
      <c r="BC277" s="18">
        <f t="shared" si="786"/>
        <v>0</v>
      </c>
      <c r="BD277" s="18">
        <f t="shared" si="787"/>
        <v>0</v>
      </c>
      <c r="BE277" s="18">
        <f t="shared" si="802"/>
        <v>0</v>
      </c>
      <c r="BF277" s="18">
        <f t="shared" si="802"/>
        <v>0</v>
      </c>
      <c r="BG277" s="18">
        <f t="shared" si="788"/>
        <v>0</v>
      </c>
      <c r="BH277" s="18">
        <f t="shared" si="789"/>
        <v>0</v>
      </c>
      <c r="BI277" s="18">
        <f t="shared" si="803"/>
        <v>0</v>
      </c>
      <c r="BJ277" s="18">
        <f t="shared" si="803"/>
        <v>0</v>
      </c>
      <c r="BK277" s="18">
        <f t="shared" si="790"/>
        <v>0</v>
      </c>
      <c r="BL277" s="18">
        <f t="shared" si="791"/>
        <v>0</v>
      </c>
      <c r="BM277" s="18">
        <f t="shared" si="804"/>
        <v>0</v>
      </c>
      <c r="BN277" s="18">
        <f t="shared" si="804"/>
        <v>0</v>
      </c>
      <c r="BO277" s="18">
        <f t="shared" si="792"/>
        <v>0</v>
      </c>
      <c r="BP277" s="18">
        <f t="shared" si="793"/>
        <v>0</v>
      </c>
      <c r="BQ277" s="132"/>
      <c r="BR277" s="132"/>
    </row>
    <row r="278" spans="1:70" s="53" customFormat="1" ht="23.25" customHeight="1">
      <c r="A278" s="145" t="s">
        <v>56</v>
      </c>
      <c r="B278" s="186"/>
      <c r="C278" s="146"/>
      <c r="D278" s="65" t="s">
        <v>22</v>
      </c>
      <c r="E278" s="46">
        <f t="shared" si="754"/>
        <v>123942.75376</v>
      </c>
      <c r="F278" s="46">
        <f t="shared" si="755"/>
        <v>118447.3106</v>
      </c>
      <c r="G278" s="41">
        <f t="shared" si="756"/>
        <v>95.56614405176018</v>
      </c>
      <c r="H278" s="41">
        <f t="shared" si="757"/>
        <v>-5495.44316000001</v>
      </c>
      <c r="I278" s="41">
        <f>SUM(I279:I283)</f>
        <v>198</v>
      </c>
      <c r="J278" s="41">
        <f>SUM(J279:J283)</f>
        <v>198</v>
      </c>
      <c r="K278" s="41">
        <f t="shared" si="758"/>
        <v>100</v>
      </c>
      <c r="L278" s="41">
        <f t="shared" si="759"/>
        <v>0</v>
      </c>
      <c r="M278" s="41">
        <f>SUM(M279:M283)</f>
        <v>186.89999999999998</v>
      </c>
      <c r="N278" s="41">
        <f>SUM(N279:N283)</f>
        <v>186.90000000000003</v>
      </c>
      <c r="O278" s="41">
        <f t="shared" si="760"/>
        <v>100.00000000000003</v>
      </c>
      <c r="P278" s="41">
        <f t="shared" si="761"/>
        <v>0</v>
      </c>
      <c r="Q278" s="41">
        <f>SUM(Q279:Q283)</f>
        <v>556</v>
      </c>
      <c r="R278" s="41">
        <f>SUM(R279:R283)</f>
        <v>100</v>
      </c>
      <c r="S278" s="41">
        <f t="shared" si="762"/>
        <v>17.985611510791365</v>
      </c>
      <c r="T278" s="41">
        <f t="shared" si="763"/>
        <v>-456</v>
      </c>
      <c r="U278" s="41">
        <f t="shared" si="764"/>
        <v>940.9</v>
      </c>
      <c r="V278" s="41">
        <f t="shared" si="765"/>
        <v>484.90000000000003</v>
      </c>
      <c r="W278" s="41">
        <f t="shared" si="766"/>
        <v>51.53576363056648</v>
      </c>
      <c r="X278" s="41">
        <f t="shared" si="767"/>
        <v>-455.99999999999994</v>
      </c>
      <c r="Y278" s="41">
        <f>SUM(Y279:Y283)</f>
        <v>3551.1</v>
      </c>
      <c r="Z278" s="41">
        <f>SUM(Z279:Z283)</f>
        <v>4007.1</v>
      </c>
      <c r="AA278" s="41">
        <f t="shared" si="768"/>
        <v>112.84109149277688</v>
      </c>
      <c r="AB278" s="41">
        <f t="shared" si="769"/>
        <v>456</v>
      </c>
      <c r="AC278" s="41">
        <f>SUM(AC279:AC283)</f>
        <v>0</v>
      </c>
      <c r="AD278" s="41">
        <f>SUM(AD279:AD283)</f>
        <v>200</v>
      </c>
      <c r="AE278" s="41">
        <f t="shared" si="770"/>
        <v>0</v>
      </c>
      <c r="AF278" s="41">
        <f t="shared" si="771"/>
        <v>200</v>
      </c>
      <c r="AG278" s="41">
        <f>SUM(AG279:AG283)</f>
        <v>8675.32995</v>
      </c>
      <c r="AH278" s="41">
        <f>SUM(AH279:AH283)</f>
        <v>8475.32995</v>
      </c>
      <c r="AI278" s="41">
        <f t="shared" si="772"/>
        <v>97.69461218013961</v>
      </c>
      <c r="AJ278" s="41">
        <f t="shared" si="773"/>
        <v>-200</v>
      </c>
      <c r="AK278" s="41">
        <f t="shared" si="774"/>
        <v>13167.32995</v>
      </c>
      <c r="AL278" s="41">
        <f t="shared" si="775"/>
        <v>13167.32995</v>
      </c>
      <c r="AM278" s="41">
        <f t="shared" si="776"/>
        <v>100</v>
      </c>
      <c r="AN278" s="41">
        <f t="shared" si="777"/>
        <v>0</v>
      </c>
      <c r="AO278" s="41">
        <f>SUM(AO279:AO283)</f>
        <v>13812.1703</v>
      </c>
      <c r="AP278" s="41">
        <f>SUM(AP279:AP283)</f>
        <v>13812.1703</v>
      </c>
      <c r="AQ278" s="41">
        <f t="shared" si="778"/>
        <v>100</v>
      </c>
      <c r="AR278" s="41">
        <f t="shared" si="779"/>
        <v>0</v>
      </c>
      <c r="AS278" s="41">
        <f>SUM(AS279:AS283)</f>
        <v>3198.23675</v>
      </c>
      <c r="AT278" s="41">
        <f>SUM(AT279:AT283)</f>
        <v>3198.23675</v>
      </c>
      <c r="AU278" s="41">
        <f t="shared" si="780"/>
        <v>100</v>
      </c>
      <c r="AV278" s="41">
        <f t="shared" si="781"/>
        <v>0</v>
      </c>
      <c r="AW278" s="41">
        <f>SUM(AW279:AW283)</f>
        <v>44527.734000000004</v>
      </c>
      <c r="AX278" s="41">
        <f>SUM(AX279:AX283)</f>
        <v>6048.503339999999</v>
      </c>
      <c r="AY278" s="41">
        <f t="shared" si="782"/>
        <v>13.583676501481074</v>
      </c>
      <c r="AZ278" s="41">
        <f t="shared" si="783"/>
        <v>-38479.23066</v>
      </c>
      <c r="BA278" s="41">
        <f t="shared" si="784"/>
        <v>74705.471</v>
      </c>
      <c r="BB278" s="41">
        <f t="shared" si="785"/>
        <v>36226.24034</v>
      </c>
      <c r="BC278" s="41">
        <f t="shared" si="786"/>
        <v>48.49208478988104</v>
      </c>
      <c r="BD278" s="41">
        <f t="shared" si="787"/>
        <v>-38479.23066000001</v>
      </c>
      <c r="BE278" s="41">
        <f>SUM(BE279:BE283)</f>
        <v>43362.2006</v>
      </c>
      <c r="BF278" s="41">
        <f>SUM(BF279:BF283)</f>
        <v>81877.33126</v>
      </c>
      <c r="BG278" s="41">
        <f t="shared" si="788"/>
        <v>188.82190047338145</v>
      </c>
      <c r="BH278" s="41">
        <f t="shared" si="789"/>
        <v>38515.13066000001</v>
      </c>
      <c r="BI278" s="41">
        <f>SUM(BI279:BI283)</f>
        <v>4110.74542</v>
      </c>
      <c r="BJ278" s="41">
        <f>SUM(BJ279:BJ283)</f>
        <v>99</v>
      </c>
      <c r="BK278" s="41">
        <f t="shared" si="790"/>
        <v>2.4083223329359082</v>
      </c>
      <c r="BL278" s="41">
        <f t="shared" si="791"/>
        <v>-4011.74542</v>
      </c>
      <c r="BM278" s="41">
        <f>SUM(BM279:BM283)</f>
        <v>1764.3367399999997</v>
      </c>
      <c r="BN278" s="41">
        <f>SUM(BN279:BN283)</f>
        <v>244.73899999999992</v>
      </c>
      <c r="BO278" s="41">
        <f t="shared" si="792"/>
        <v>13.871444971440086</v>
      </c>
      <c r="BP278" s="41">
        <f t="shared" si="793"/>
        <v>-1519.5977399999997</v>
      </c>
      <c r="BQ278" s="130"/>
      <c r="BR278" s="130"/>
    </row>
    <row r="279" spans="1:70" ht="23.25" customHeight="1" hidden="1">
      <c r="A279" s="147"/>
      <c r="B279" s="187"/>
      <c r="C279" s="148"/>
      <c r="D279" s="65" t="s">
        <v>23</v>
      </c>
      <c r="E279" s="48">
        <f t="shared" si="754"/>
        <v>0</v>
      </c>
      <c r="F279" s="48">
        <f t="shared" si="755"/>
        <v>0</v>
      </c>
      <c r="G279" s="18">
        <f t="shared" si="756"/>
        <v>0</v>
      </c>
      <c r="H279" s="18">
        <f t="shared" si="757"/>
        <v>0</v>
      </c>
      <c r="I279" s="18">
        <f>I141-I42</f>
        <v>0</v>
      </c>
      <c r="J279" s="18">
        <f>J141-J42</f>
        <v>0</v>
      </c>
      <c r="K279" s="18">
        <f t="shared" si="758"/>
        <v>0</v>
      </c>
      <c r="L279" s="18">
        <f t="shared" si="759"/>
        <v>0</v>
      </c>
      <c r="M279" s="18">
        <f aca="true" t="shared" si="806" ref="M279:N283">M141-M42</f>
        <v>0</v>
      </c>
      <c r="N279" s="18">
        <f t="shared" si="806"/>
        <v>0</v>
      </c>
      <c r="O279" s="18">
        <f t="shared" si="760"/>
        <v>0</v>
      </c>
      <c r="P279" s="18">
        <f t="shared" si="761"/>
        <v>0</v>
      </c>
      <c r="Q279" s="18">
        <f aca="true" t="shared" si="807" ref="Q279:R283">Q141-Q42</f>
        <v>0</v>
      </c>
      <c r="R279" s="18">
        <f t="shared" si="807"/>
        <v>0</v>
      </c>
      <c r="S279" s="18">
        <f t="shared" si="762"/>
        <v>0</v>
      </c>
      <c r="T279" s="18">
        <f t="shared" si="763"/>
        <v>0</v>
      </c>
      <c r="U279" s="18">
        <f t="shared" si="764"/>
        <v>0</v>
      </c>
      <c r="V279" s="18">
        <f t="shared" si="765"/>
        <v>0</v>
      </c>
      <c r="W279" s="18">
        <f t="shared" si="766"/>
        <v>0</v>
      </c>
      <c r="X279" s="18">
        <f t="shared" si="767"/>
        <v>0</v>
      </c>
      <c r="Y279" s="18">
        <f aca="true" t="shared" si="808" ref="Y279:Z283">Y141-Y42</f>
        <v>0</v>
      </c>
      <c r="Z279" s="18">
        <f t="shared" si="808"/>
        <v>0</v>
      </c>
      <c r="AA279" s="18">
        <f t="shared" si="768"/>
        <v>0</v>
      </c>
      <c r="AB279" s="18">
        <f t="shared" si="769"/>
        <v>0</v>
      </c>
      <c r="AC279" s="18">
        <f aca="true" t="shared" si="809" ref="AC279:AD283">AC141-AC42</f>
        <v>0</v>
      </c>
      <c r="AD279" s="18">
        <f t="shared" si="809"/>
        <v>0</v>
      </c>
      <c r="AE279" s="18">
        <f t="shared" si="770"/>
        <v>0</v>
      </c>
      <c r="AF279" s="18">
        <f t="shared" si="771"/>
        <v>0</v>
      </c>
      <c r="AG279" s="18">
        <f aca="true" t="shared" si="810" ref="AG279:AH283">AG141-AG42</f>
        <v>0</v>
      </c>
      <c r="AH279" s="18">
        <f t="shared" si="810"/>
        <v>0</v>
      </c>
      <c r="AI279" s="18">
        <f t="shared" si="772"/>
        <v>0</v>
      </c>
      <c r="AJ279" s="18">
        <f t="shared" si="773"/>
        <v>0</v>
      </c>
      <c r="AK279" s="18">
        <f t="shared" si="774"/>
        <v>0</v>
      </c>
      <c r="AL279" s="18">
        <f t="shared" si="775"/>
        <v>0</v>
      </c>
      <c r="AM279" s="18">
        <f t="shared" si="776"/>
        <v>0</v>
      </c>
      <c r="AN279" s="18">
        <f t="shared" si="777"/>
        <v>0</v>
      </c>
      <c r="AO279" s="18">
        <f aca="true" t="shared" si="811" ref="AO279:AP283">AO141-AO42</f>
        <v>0</v>
      </c>
      <c r="AP279" s="18">
        <f t="shared" si="811"/>
        <v>0</v>
      </c>
      <c r="AQ279" s="18">
        <f t="shared" si="778"/>
        <v>0</v>
      </c>
      <c r="AR279" s="18">
        <f t="shared" si="779"/>
        <v>0</v>
      </c>
      <c r="AS279" s="18">
        <f aca="true" t="shared" si="812" ref="AS279:AT283">AS141-AS42</f>
        <v>0</v>
      </c>
      <c r="AT279" s="18">
        <f t="shared" si="812"/>
        <v>0</v>
      </c>
      <c r="AU279" s="18">
        <f t="shared" si="780"/>
        <v>0</v>
      </c>
      <c r="AV279" s="18">
        <f t="shared" si="781"/>
        <v>0</v>
      </c>
      <c r="AW279" s="18">
        <f aca="true" t="shared" si="813" ref="AW279:AX283">AW141-AW42</f>
        <v>0</v>
      </c>
      <c r="AX279" s="18">
        <f t="shared" si="813"/>
        <v>0</v>
      </c>
      <c r="AY279" s="18">
        <f t="shared" si="782"/>
        <v>0</v>
      </c>
      <c r="AZ279" s="18">
        <f t="shared" si="783"/>
        <v>0</v>
      </c>
      <c r="BA279" s="18">
        <f t="shared" si="784"/>
        <v>0</v>
      </c>
      <c r="BB279" s="18">
        <f t="shared" si="785"/>
        <v>0</v>
      </c>
      <c r="BC279" s="18">
        <f t="shared" si="786"/>
        <v>0</v>
      </c>
      <c r="BD279" s="18">
        <f t="shared" si="787"/>
        <v>0</v>
      </c>
      <c r="BE279" s="18">
        <f aca="true" t="shared" si="814" ref="BE279:BF283">BE141-BE42</f>
        <v>0</v>
      </c>
      <c r="BF279" s="18">
        <f t="shared" si="814"/>
        <v>0</v>
      </c>
      <c r="BG279" s="18">
        <f t="shared" si="788"/>
        <v>0</v>
      </c>
      <c r="BH279" s="18">
        <f t="shared" si="789"/>
        <v>0</v>
      </c>
      <c r="BI279" s="18">
        <f aca="true" t="shared" si="815" ref="BI279:BJ283">BI141-BI42</f>
        <v>0</v>
      </c>
      <c r="BJ279" s="18">
        <f t="shared" si="815"/>
        <v>0</v>
      </c>
      <c r="BK279" s="18">
        <f t="shared" si="790"/>
        <v>0</v>
      </c>
      <c r="BL279" s="18">
        <f t="shared" si="791"/>
        <v>0</v>
      </c>
      <c r="BM279" s="18">
        <f aca="true" t="shared" si="816" ref="BM279:BN283">BM141-BM42</f>
        <v>0</v>
      </c>
      <c r="BN279" s="18">
        <f t="shared" si="816"/>
        <v>0</v>
      </c>
      <c r="BO279" s="18">
        <f t="shared" si="792"/>
        <v>0</v>
      </c>
      <c r="BP279" s="18">
        <f t="shared" si="793"/>
        <v>0</v>
      </c>
      <c r="BQ279" s="131"/>
      <c r="BR279" s="131"/>
    </row>
    <row r="280" spans="1:70" ht="23.25" customHeight="1">
      <c r="A280" s="147"/>
      <c r="B280" s="187"/>
      <c r="C280" s="148"/>
      <c r="D280" s="63" t="s">
        <v>52</v>
      </c>
      <c r="E280" s="48">
        <f t="shared" si="754"/>
        <v>111198.1</v>
      </c>
      <c r="F280" s="48">
        <f t="shared" si="755"/>
        <v>111198.035</v>
      </c>
      <c r="G280" s="18">
        <f t="shared" si="756"/>
        <v>99.99994154576382</v>
      </c>
      <c r="H280" s="18">
        <f t="shared" si="757"/>
        <v>-0.0650000000023283</v>
      </c>
      <c r="I280" s="18">
        <f aca="true" t="shared" si="817" ref="I280:J283">I142-I43</f>
        <v>0</v>
      </c>
      <c r="J280" s="18">
        <f t="shared" si="817"/>
        <v>0</v>
      </c>
      <c r="K280" s="18">
        <f t="shared" si="758"/>
        <v>0</v>
      </c>
      <c r="L280" s="18">
        <f t="shared" si="759"/>
        <v>0</v>
      </c>
      <c r="M280" s="18">
        <f t="shared" si="806"/>
        <v>0</v>
      </c>
      <c r="N280" s="18">
        <f t="shared" si="806"/>
        <v>0</v>
      </c>
      <c r="O280" s="18">
        <f t="shared" si="760"/>
        <v>0</v>
      </c>
      <c r="P280" s="18">
        <f t="shared" si="761"/>
        <v>0</v>
      </c>
      <c r="Q280" s="18">
        <f t="shared" si="807"/>
        <v>0</v>
      </c>
      <c r="R280" s="18">
        <f t="shared" si="807"/>
        <v>0</v>
      </c>
      <c r="S280" s="18">
        <f t="shared" si="762"/>
        <v>0</v>
      </c>
      <c r="T280" s="18">
        <f t="shared" si="763"/>
        <v>0</v>
      </c>
      <c r="U280" s="18">
        <f t="shared" si="764"/>
        <v>0</v>
      </c>
      <c r="V280" s="18">
        <f t="shared" si="765"/>
        <v>0</v>
      </c>
      <c r="W280" s="18">
        <f t="shared" si="766"/>
        <v>0</v>
      </c>
      <c r="X280" s="18">
        <f t="shared" si="767"/>
        <v>0</v>
      </c>
      <c r="Y280" s="18">
        <f t="shared" si="808"/>
        <v>3551.1</v>
      </c>
      <c r="Z280" s="18">
        <f t="shared" si="808"/>
        <v>3551.1</v>
      </c>
      <c r="AA280" s="18">
        <f t="shared" si="768"/>
        <v>100</v>
      </c>
      <c r="AB280" s="18">
        <f t="shared" si="769"/>
        <v>0</v>
      </c>
      <c r="AC280" s="18">
        <f t="shared" si="809"/>
        <v>0</v>
      </c>
      <c r="AD280" s="18">
        <f t="shared" si="809"/>
        <v>0</v>
      </c>
      <c r="AE280" s="18">
        <f t="shared" si="770"/>
        <v>0</v>
      </c>
      <c r="AF280" s="18">
        <f t="shared" si="771"/>
        <v>0</v>
      </c>
      <c r="AG280" s="18">
        <f t="shared" si="810"/>
        <v>7369.37135</v>
      </c>
      <c r="AH280" s="18">
        <f t="shared" si="810"/>
        <v>7369.37135</v>
      </c>
      <c r="AI280" s="18">
        <f t="shared" si="772"/>
        <v>100</v>
      </c>
      <c r="AJ280" s="18">
        <f t="shared" si="773"/>
        <v>0</v>
      </c>
      <c r="AK280" s="18">
        <f t="shared" si="774"/>
        <v>10920.47135</v>
      </c>
      <c r="AL280" s="18">
        <f t="shared" si="775"/>
        <v>10920.47135</v>
      </c>
      <c r="AM280" s="18">
        <f t="shared" si="776"/>
        <v>100</v>
      </c>
      <c r="AN280" s="18">
        <f t="shared" si="777"/>
        <v>0</v>
      </c>
      <c r="AO280" s="18">
        <f t="shared" si="811"/>
        <v>13643.84205</v>
      </c>
      <c r="AP280" s="18">
        <f t="shared" si="811"/>
        <v>13643.84205</v>
      </c>
      <c r="AQ280" s="18">
        <f t="shared" si="778"/>
        <v>100</v>
      </c>
      <c r="AR280" s="18">
        <f t="shared" si="779"/>
        <v>0</v>
      </c>
      <c r="AS280" s="18">
        <f t="shared" si="812"/>
        <v>3198.23675</v>
      </c>
      <c r="AT280" s="18">
        <f t="shared" si="812"/>
        <v>3198.23675</v>
      </c>
      <c r="AU280" s="18">
        <f t="shared" si="780"/>
        <v>100</v>
      </c>
      <c r="AV280" s="18">
        <f t="shared" si="781"/>
        <v>0</v>
      </c>
      <c r="AW280" s="18">
        <f t="shared" si="813"/>
        <v>42301.272300000004</v>
      </c>
      <c r="AX280" s="18">
        <f t="shared" si="813"/>
        <v>3548.4723</v>
      </c>
      <c r="AY280" s="18">
        <f t="shared" si="782"/>
        <v>8.388571092695004</v>
      </c>
      <c r="AZ280" s="18">
        <f t="shared" si="783"/>
        <v>-38752.8</v>
      </c>
      <c r="BA280" s="18">
        <f t="shared" si="784"/>
        <v>70063.82245</v>
      </c>
      <c r="BB280" s="18">
        <f t="shared" si="785"/>
        <v>31311.02245</v>
      </c>
      <c r="BC280" s="18">
        <f t="shared" si="786"/>
        <v>44.68928664624977</v>
      </c>
      <c r="BD280" s="18">
        <f t="shared" si="787"/>
        <v>-38752.8</v>
      </c>
      <c r="BE280" s="18">
        <f t="shared" si="814"/>
        <v>41134.27755</v>
      </c>
      <c r="BF280" s="18">
        <f t="shared" si="814"/>
        <v>79887.01255</v>
      </c>
      <c r="BG280" s="18">
        <f t="shared" si="788"/>
        <v>194.21032119233124</v>
      </c>
      <c r="BH280" s="18">
        <f t="shared" si="789"/>
        <v>38752.735</v>
      </c>
      <c r="BI280" s="18">
        <f t="shared" si="815"/>
        <v>0</v>
      </c>
      <c r="BJ280" s="18">
        <f t="shared" si="815"/>
        <v>0</v>
      </c>
      <c r="BK280" s="18">
        <f t="shared" si="790"/>
        <v>0</v>
      </c>
      <c r="BL280" s="18">
        <f t="shared" si="791"/>
        <v>0</v>
      </c>
      <c r="BM280" s="18">
        <f t="shared" si="816"/>
        <v>0</v>
      </c>
      <c r="BN280" s="18">
        <f t="shared" si="816"/>
        <v>0</v>
      </c>
      <c r="BO280" s="18">
        <f t="shared" si="792"/>
        <v>0</v>
      </c>
      <c r="BP280" s="18">
        <f t="shared" si="793"/>
        <v>0</v>
      </c>
      <c r="BQ280" s="131"/>
      <c r="BR280" s="131"/>
    </row>
    <row r="281" spans="1:70" ht="23.25" customHeight="1">
      <c r="A281" s="147"/>
      <c r="B281" s="187"/>
      <c r="C281" s="148"/>
      <c r="D281" s="63" t="s">
        <v>28</v>
      </c>
      <c r="E281" s="48">
        <f t="shared" si="754"/>
        <v>12744.653759999997</v>
      </c>
      <c r="F281" s="48">
        <f t="shared" si="755"/>
        <v>7249.275599999999</v>
      </c>
      <c r="G281" s="18">
        <f t="shared" si="756"/>
        <v>56.880914432939456</v>
      </c>
      <c r="H281" s="18">
        <f t="shared" si="757"/>
        <v>-5495.378159999998</v>
      </c>
      <c r="I281" s="18">
        <f t="shared" si="817"/>
        <v>198</v>
      </c>
      <c r="J281" s="18">
        <f t="shared" si="817"/>
        <v>198</v>
      </c>
      <c r="K281" s="18">
        <f t="shared" si="758"/>
        <v>100</v>
      </c>
      <c r="L281" s="18">
        <f t="shared" si="759"/>
        <v>0</v>
      </c>
      <c r="M281" s="18">
        <f t="shared" si="806"/>
        <v>186.89999999999998</v>
      </c>
      <c r="N281" s="18">
        <f t="shared" si="806"/>
        <v>186.90000000000003</v>
      </c>
      <c r="O281" s="18">
        <f t="shared" si="760"/>
        <v>100.00000000000003</v>
      </c>
      <c r="P281" s="18">
        <f t="shared" si="761"/>
        <v>0</v>
      </c>
      <c r="Q281" s="18">
        <f t="shared" si="807"/>
        <v>556</v>
      </c>
      <c r="R281" s="18">
        <f t="shared" si="807"/>
        <v>100</v>
      </c>
      <c r="S281" s="18">
        <f t="shared" si="762"/>
        <v>17.985611510791365</v>
      </c>
      <c r="T281" s="18">
        <f t="shared" si="763"/>
        <v>-456</v>
      </c>
      <c r="U281" s="18">
        <f t="shared" si="764"/>
        <v>940.9</v>
      </c>
      <c r="V281" s="18">
        <f t="shared" si="765"/>
        <v>484.90000000000003</v>
      </c>
      <c r="W281" s="18">
        <f t="shared" si="766"/>
        <v>51.53576363056648</v>
      </c>
      <c r="X281" s="18">
        <f t="shared" si="767"/>
        <v>-455.99999999999994</v>
      </c>
      <c r="Y281" s="18">
        <f t="shared" si="808"/>
        <v>0</v>
      </c>
      <c r="Z281" s="18">
        <f t="shared" si="808"/>
        <v>456</v>
      </c>
      <c r="AA281" s="18">
        <f t="shared" si="768"/>
        <v>0</v>
      </c>
      <c r="AB281" s="18">
        <f t="shared" si="769"/>
        <v>456</v>
      </c>
      <c r="AC281" s="18">
        <f t="shared" si="809"/>
        <v>0</v>
      </c>
      <c r="AD281" s="18">
        <f t="shared" si="809"/>
        <v>200</v>
      </c>
      <c r="AE281" s="18">
        <f t="shared" si="770"/>
        <v>0</v>
      </c>
      <c r="AF281" s="18">
        <f t="shared" si="771"/>
        <v>200</v>
      </c>
      <c r="AG281" s="18">
        <f t="shared" si="810"/>
        <v>1305.9586</v>
      </c>
      <c r="AH281" s="18">
        <f t="shared" si="810"/>
        <v>1105.9586</v>
      </c>
      <c r="AI281" s="18">
        <f t="shared" si="772"/>
        <v>84.68557885372476</v>
      </c>
      <c r="AJ281" s="18">
        <f t="shared" si="773"/>
        <v>-200</v>
      </c>
      <c r="AK281" s="18">
        <f t="shared" si="774"/>
        <v>2246.8586</v>
      </c>
      <c r="AL281" s="18">
        <f t="shared" si="775"/>
        <v>2246.8586</v>
      </c>
      <c r="AM281" s="18">
        <f t="shared" si="776"/>
        <v>100</v>
      </c>
      <c r="AN281" s="18">
        <f t="shared" si="777"/>
        <v>0</v>
      </c>
      <c r="AO281" s="18">
        <f t="shared" si="811"/>
        <v>168.32824999999997</v>
      </c>
      <c r="AP281" s="18">
        <f t="shared" si="811"/>
        <v>168.32825</v>
      </c>
      <c r="AQ281" s="18">
        <f t="shared" si="778"/>
        <v>100.00000000000003</v>
      </c>
      <c r="AR281" s="18">
        <f t="shared" si="779"/>
        <v>0</v>
      </c>
      <c r="AS281" s="18">
        <f t="shared" si="812"/>
        <v>0</v>
      </c>
      <c r="AT281" s="18">
        <f t="shared" si="812"/>
        <v>0</v>
      </c>
      <c r="AU281" s="18">
        <f t="shared" si="780"/>
        <v>0</v>
      </c>
      <c r="AV281" s="18">
        <f t="shared" si="781"/>
        <v>0</v>
      </c>
      <c r="AW281" s="18">
        <f t="shared" si="813"/>
        <v>2226.4617000000003</v>
      </c>
      <c r="AX281" s="18">
        <f t="shared" si="813"/>
        <v>2500.03104</v>
      </c>
      <c r="AY281" s="18">
        <f t="shared" si="782"/>
        <v>112.2871792494791</v>
      </c>
      <c r="AZ281" s="18">
        <f t="shared" si="783"/>
        <v>273.56933999999956</v>
      </c>
      <c r="BA281" s="18">
        <f t="shared" si="784"/>
        <v>4641.64855</v>
      </c>
      <c r="BB281" s="18">
        <f t="shared" si="785"/>
        <v>4915.21789</v>
      </c>
      <c r="BC281" s="18">
        <f t="shared" si="786"/>
        <v>105.89379693557368</v>
      </c>
      <c r="BD281" s="18">
        <f t="shared" si="787"/>
        <v>273.56934</v>
      </c>
      <c r="BE281" s="18">
        <f t="shared" si="814"/>
        <v>2227.92305</v>
      </c>
      <c r="BF281" s="18">
        <f t="shared" si="814"/>
        <v>1990.31871</v>
      </c>
      <c r="BG281" s="18">
        <f t="shared" si="788"/>
        <v>89.3351639770503</v>
      </c>
      <c r="BH281" s="18">
        <f t="shared" si="789"/>
        <v>-237.60433999999987</v>
      </c>
      <c r="BI281" s="18">
        <f t="shared" si="815"/>
        <v>4110.74542</v>
      </c>
      <c r="BJ281" s="18">
        <f t="shared" si="815"/>
        <v>99</v>
      </c>
      <c r="BK281" s="18">
        <f t="shared" si="790"/>
        <v>2.4083223329359082</v>
      </c>
      <c r="BL281" s="18">
        <f t="shared" si="791"/>
        <v>-4011.74542</v>
      </c>
      <c r="BM281" s="18">
        <f t="shared" si="816"/>
        <v>1764.3367399999997</v>
      </c>
      <c r="BN281" s="18">
        <f t="shared" si="816"/>
        <v>244.73899999999992</v>
      </c>
      <c r="BO281" s="18">
        <f t="shared" si="792"/>
        <v>13.871444971440086</v>
      </c>
      <c r="BP281" s="18">
        <f t="shared" si="793"/>
        <v>-1519.5977399999997</v>
      </c>
      <c r="BQ281" s="131"/>
      <c r="BR281" s="131"/>
    </row>
    <row r="282" spans="1:70" ht="23.25" customHeight="1" hidden="1">
      <c r="A282" s="147"/>
      <c r="B282" s="187"/>
      <c r="C282" s="148"/>
      <c r="D282" s="66" t="s">
        <v>29</v>
      </c>
      <c r="E282" s="48">
        <f t="shared" si="754"/>
        <v>0</v>
      </c>
      <c r="F282" s="48">
        <f t="shared" si="755"/>
        <v>0</v>
      </c>
      <c r="G282" s="18">
        <f t="shared" si="756"/>
        <v>0</v>
      </c>
      <c r="H282" s="18">
        <f t="shared" si="757"/>
        <v>0</v>
      </c>
      <c r="I282" s="18">
        <f t="shared" si="817"/>
        <v>0</v>
      </c>
      <c r="J282" s="18">
        <f t="shared" si="817"/>
        <v>0</v>
      </c>
      <c r="K282" s="18">
        <f t="shared" si="758"/>
        <v>0</v>
      </c>
      <c r="L282" s="18">
        <f t="shared" si="759"/>
        <v>0</v>
      </c>
      <c r="M282" s="18">
        <f t="shared" si="806"/>
        <v>0</v>
      </c>
      <c r="N282" s="18">
        <f t="shared" si="806"/>
        <v>0</v>
      </c>
      <c r="O282" s="18">
        <f t="shared" si="760"/>
        <v>0</v>
      </c>
      <c r="P282" s="18">
        <f t="shared" si="761"/>
        <v>0</v>
      </c>
      <c r="Q282" s="18">
        <f t="shared" si="807"/>
        <v>0</v>
      </c>
      <c r="R282" s="18">
        <f t="shared" si="807"/>
        <v>0</v>
      </c>
      <c r="S282" s="18">
        <f t="shared" si="762"/>
        <v>0</v>
      </c>
      <c r="T282" s="18">
        <f t="shared" si="763"/>
        <v>0</v>
      </c>
      <c r="U282" s="18">
        <f t="shared" si="764"/>
        <v>0</v>
      </c>
      <c r="V282" s="18">
        <f t="shared" si="765"/>
        <v>0</v>
      </c>
      <c r="W282" s="18">
        <f t="shared" si="766"/>
        <v>0</v>
      </c>
      <c r="X282" s="18">
        <f t="shared" si="767"/>
        <v>0</v>
      </c>
      <c r="Y282" s="18">
        <f t="shared" si="808"/>
        <v>0</v>
      </c>
      <c r="Z282" s="18">
        <f t="shared" si="808"/>
        <v>0</v>
      </c>
      <c r="AA282" s="18">
        <f t="shared" si="768"/>
        <v>0</v>
      </c>
      <c r="AB282" s="18">
        <f t="shared" si="769"/>
        <v>0</v>
      </c>
      <c r="AC282" s="18">
        <f t="shared" si="809"/>
        <v>0</v>
      </c>
      <c r="AD282" s="18">
        <f t="shared" si="809"/>
        <v>0</v>
      </c>
      <c r="AE282" s="18">
        <f t="shared" si="770"/>
        <v>0</v>
      </c>
      <c r="AF282" s="18">
        <f t="shared" si="771"/>
        <v>0</v>
      </c>
      <c r="AG282" s="18">
        <f t="shared" si="810"/>
        <v>0</v>
      </c>
      <c r="AH282" s="18">
        <f t="shared" si="810"/>
        <v>0</v>
      </c>
      <c r="AI282" s="18">
        <f t="shared" si="772"/>
        <v>0</v>
      </c>
      <c r="AJ282" s="18">
        <f t="shared" si="773"/>
        <v>0</v>
      </c>
      <c r="AK282" s="18">
        <f t="shared" si="774"/>
        <v>0</v>
      </c>
      <c r="AL282" s="18">
        <f t="shared" si="775"/>
        <v>0</v>
      </c>
      <c r="AM282" s="18">
        <f t="shared" si="776"/>
        <v>0</v>
      </c>
      <c r="AN282" s="18">
        <f t="shared" si="777"/>
        <v>0</v>
      </c>
      <c r="AO282" s="18">
        <f t="shared" si="811"/>
        <v>0</v>
      </c>
      <c r="AP282" s="18">
        <f t="shared" si="811"/>
        <v>0</v>
      </c>
      <c r="AQ282" s="18">
        <f t="shared" si="778"/>
        <v>0</v>
      </c>
      <c r="AR282" s="18">
        <f t="shared" si="779"/>
        <v>0</v>
      </c>
      <c r="AS282" s="18">
        <f t="shared" si="812"/>
        <v>0</v>
      </c>
      <c r="AT282" s="18">
        <f t="shared" si="812"/>
        <v>0</v>
      </c>
      <c r="AU282" s="18">
        <f t="shared" si="780"/>
        <v>0</v>
      </c>
      <c r="AV282" s="18">
        <f t="shared" si="781"/>
        <v>0</v>
      </c>
      <c r="AW282" s="18">
        <f t="shared" si="813"/>
        <v>0</v>
      </c>
      <c r="AX282" s="18">
        <f t="shared" si="813"/>
        <v>0</v>
      </c>
      <c r="AY282" s="18">
        <f t="shared" si="782"/>
        <v>0</v>
      </c>
      <c r="AZ282" s="18">
        <f t="shared" si="783"/>
        <v>0</v>
      </c>
      <c r="BA282" s="18">
        <f t="shared" si="784"/>
        <v>0</v>
      </c>
      <c r="BB282" s="18">
        <f t="shared" si="785"/>
        <v>0</v>
      </c>
      <c r="BC282" s="18">
        <f t="shared" si="786"/>
        <v>0</v>
      </c>
      <c r="BD282" s="18">
        <f t="shared" si="787"/>
        <v>0</v>
      </c>
      <c r="BE282" s="18">
        <f t="shared" si="814"/>
        <v>0</v>
      </c>
      <c r="BF282" s="18">
        <f t="shared" si="814"/>
        <v>0</v>
      </c>
      <c r="BG282" s="18">
        <f t="shared" si="788"/>
        <v>0</v>
      </c>
      <c r="BH282" s="18">
        <f t="shared" si="789"/>
        <v>0</v>
      </c>
      <c r="BI282" s="18">
        <f t="shared" si="815"/>
        <v>0</v>
      </c>
      <c r="BJ282" s="18">
        <f t="shared" si="815"/>
        <v>0</v>
      </c>
      <c r="BK282" s="18">
        <f t="shared" si="790"/>
        <v>0</v>
      </c>
      <c r="BL282" s="18">
        <f t="shared" si="791"/>
        <v>0</v>
      </c>
      <c r="BM282" s="18">
        <f t="shared" si="816"/>
        <v>0</v>
      </c>
      <c r="BN282" s="18">
        <f t="shared" si="816"/>
        <v>0</v>
      </c>
      <c r="BO282" s="18">
        <f t="shared" si="792"/>
        <v>0</v>
      </c>
      <c r="BP282" s="18">
        <f t="shared" si="793"/>
        <v>0</v>
      </c>
      <c r="BQ282" s="131"/>
      <c r="BR282" s="131"/>
    </row>
    <row r="283" spans="1:70" ht="23.25" customHeight="1" hidden="1">
      <c r="A283" s="149"/>
      <c r="B283" s="188"/>
      <c r="C283" s="150"/>
      <c r="D283" s="67" t="s">
        <v>24</v>
      </c>
      <c r="E283" s="49">
        <f t="shared" si="754"/>
        <v>0</v>
      </c>
      <c r="F283" s="49">
        <f t="shared" si="755"/>
        <v>0</v>
      </c>
      <c r="G283" s="18">
        <f t="shared" si="756"/>
        <v>0</v>
      </c>
      <c r="H283" s="17">
        <f t="shared" si="757"/>
        <v>0</v>
      </c>
      <c r="I283" s="18">
        <f t="shared" si="817"/>
        <v>0</v>
      </c>
      <c r="J283" s="18">
        <f t="shared" si="817"/>
        <v>0</v>
      </c>
      <c r="K283" s="18">
        <f t="shared" si="758"/>
        <v>0</v>
      </c>
      <c r="L283" s="18">
        <f t="shared" si="759"/>
        <v>0</v>
      </c>
      <c r="M283" s="18">
        <f t="shared" si="806"/>
        <v>0</v>
      </c>
      <c r="N283" s="18">
        <f t="shared" si="806"/>
        <v>0</v>
      </c>
      <c r="O283" s="18">
        <f t="shared" si="760"/>
        <v>0</v>
      </c>
      <c r="P283" s="18">
        <f t="shared" si="761"/>
        <v>0</v>
      </c>
      <c r="Q283" s="18">
        <f t="shared" si="807"/>
        <v>0</v>
      </c>
      <c r="R283" s="18">
        <f t="shared" si="807"/>
        <v>0</v>
      </c>
      <c r="S283" s="18">
        <f t="shared" si="762"/>
        <v>0</v>
      </c>
      <c r="T283" s="18">
        <f t="shared" si="763"/>
        <v>0</v>
      </c>
      <c r="U283" s="18">
        <f t="shared" si="764"/>
        <v>0</v>
      </c>
      <c r="V283" s="18">
        <f t="shared" si="765"/>
        <v>0</v>
      </c>
      <c r="W283" s="18">
        <f t="shared" si="766"/>
        <v>0</v>
      </c>
      <c r="X283" s="18">
        <f t="shared" si="767"/>
        <v>0</v>
      </c>
      <c r="Y283" s="18">
        <f t="shared" si="808"/>
        <v>0</v>
      </c>
      <c r="Z283" s="18">
        <f t="shared" si="808"/>
        <v>0</v>
      </c>
      <c r="AA283" s="18">
        <f t="shared" si="768"/>
        <v>0</v>
      </c>
      <c r="AB283" s="18">
        <f t="shared" si="769"/>
        <v>0</v>
      </c>
      <c r="AC283" s="18">
        <f t="shared" si="809"/>
        <v>0</v>
      </c>
      <c r="AD283" s="18">
        <f t="shared" si="809"/>
        <v>0</v>
      </c>
      <c r="AE283" s="18">
        <f t="shared" si="770"/>
        <v>0</v>
      </c>
      <c r="AF283" s="18">
        <f t="shared" si="771"/>
        <v>0</v>
      </c>
      <c r="AG283" s="18">
        <f t="shared" si="810"/>
        <v>0</v>
      </c>
      <c r="AH283" s="18">
        <f t="shared" si="810"/>
        <v>0</v>
      </c>
      <c r="AI283" s="18">
        <f t="shared" si="772"/>
        <v>0</v>
      </c>
      <c r="AJ283" s="18">
        <f t="shared" si="773"/>
        <v>0</v>
      </c>
      <c r="AK283" s="18">
        <f t="shared" si="774"/>
        <v>0</v>
      </c>
      <c r="AL283" s="18">
        <f t="shared" si="775"/>
        <v>0</v>
      </c>
      <c r="AM283" s="18">
        <f t="shared" si="776"/>
        <v>0</v>
      </c>
      <c r="AN283" s="18">
        <f t="shared" si="777"/>
        <v>0</v>
      </c>
      <c r="AO283" s="18">
        <f t="shared" si="811"/>
        <v>0</v>
      </c>
      <c r="AP283" s="18">
        <f t="shared" si="811"/>
        <v>0</v>
      </c>
      <c r="AQ283" s="18">
        <f t="shared" si="778"/>
        <v>0</v>
      </c>
      <c r="AR283" s="18">
        <f t="shared" si="779"/>
        <v>0</v>
      </c>
      <c r="AS283" s="18">
        <f t="shared" si="812"/>
        <v>0</v>
      </c>
      <c r="AT283" s="18">
        <f t="shared" si="812"/>
        <v>0</v>
      </c>
      <c r="AU283" s="18">
        <f t="shared" si="780"/>
        <v>0</v>
      </c>
      <c r="AV283" s="18">
        <f t="shared" si="781"/>
        <v>0</v>
      </c>
      <c r="AW283" s="18">
        <f t="shared" si="813"/>
        <v>0</v>
      </c>
      <c r="AX283" s="18">
        <f t="shared" si="813"/>
        <v>0</v>
      </c>
      <c r="AY283" s="18">
        <f t="shared" si="782"/>
        <v>0</v>
      </c>
      <c r="AZ283" s="18">
        <f t="shared" si="783"/>
        <v>0</v>
      </c>
      <c r="BA283" s="18">
        <f t="shared" si="784"/>
        <v>0</v>
      </c>
      <c r="BB283" s="18">
        <f t="shared" si="785"/>
        <v>0</v>
      </c>
      <c r="BC283" s="18">
        <f t="shared" si="786"/>
        <v>0</v>
      </c>
      <c r="BD283" s="18">
        <f t="shared" si="787"/>
        <v>0</v>
      </c>
      <c r="BE283" s="18">
        <f t="shared" si="814"/>
        <v>0</v>
      </c>
      <c r="BF283" s="18">
        <f t="shared" si="814"/>
        <v>0</v>
      </c>
      <c r="BG283" s="18">
        <f t="shared" si="788"/>
        <v>0</v>
      </c>
      <c r="BH283" s="18">
        <f t="shared" si="789"/>
        <v>0</v>
      </c>
      <c r="BI283" s="18">
        <f t="shared" si="815"/>
        <v>0</v>
      </c>
      <c r="BJ283" s="18">
        <f t="shared" si="815"/>
        <v>0</v>
      </c>
      <c r="BK283" s="18">
        <f t="shared" si="790"/>
        <v>0</v>
      </c>
      <c r="BL283" s="18">
        <f t="shared" si="791"/>
        <v>0</v>
      </c>
      <c r="BM283" s="18">
        <f t="shared" si="816"/>
        <v>0</v>
      </c>
      <c r="BN283" s="18">
        <f t="shared" si="816"/>
        <v>0</v>
      </c>
      <c r="BO283" s="18">
        <f t="shared" si="792"/>
        <v>0</v>
      </c>
      <c r="BP283" s="18">
        <f t="shared" si="793"/>
        <v>0</v>
      </c>
      <c r="BQ283" s="132"/>
      <c r="BR283" s="132"/>
    </row>
    <row r="284" spans="1:70" s="53" customFormat="1" ht="23.25" customHeight="1">
      <c r="A284" s="145" t="s">
        <v>94</v>
      </c>
      <c r="B284" s="186"/>
      <c r="C284" s="146"/>
      <c r="D284" s="65" t="s">
        <v>22</v>
      </c>
      <c r="E284" s="41">
        <f t="shared" si="754"/>
        <v>6052.6666700000005</v>
      </c>
      <c r="F284" s="41">
        <f t="shared" si="755"/>
        <v>4552.6666700000005</v>
      </c>
      <c r="G284" s="41">
        <f t="shared" si="756"/>
        <v>75.21753498446</v>
      </c>
      <c r="H284" s="41">
        <f t="shared" si="757"/>
        <v>-1500</v>
      </c>
      <c r="I284" s="41">
        <f>SUM(I285:I289)</f>
        <v>0</v>
      </c>
      <c r="J284" s="41">
        <f>SUM(J285:J289)</f>
        <v>0</v>
      </c>
      <c r="K284" s="41">
        <f aca="true" t="shared" si="818" ref="K284:K289">IF(I284=0,0,J284*100/I284)</f>
        <v>0</v>
      </c>
      <c r="L284" s="41">
        <f aca="true" t="shared" si="819" ref="L284:L289">J284-I284</f>
        <v>0</v>
      </c>
      <c r="M284" s="41">
        <f>SUM(M285:M289)</f>
        <v>0</v>
      </c>
      <c r="N284" s="41">
        <f>SUM(N285:N289)</f>
        <v>0</v>
      </c>
      <c r="O284" s="41">
        <f aca="true" t="shared" si="820" ref="O284:O289">IF(M284=0,0,N284*100/M284)</f>
        <v>0</v>
      </c>
      <c r="P284" s="41">
        <f aca="true" t="shared" si="821" ref="P284:P289">N284-M284</f>
        <v>0</v>
      </c>
      <c r="Q284" s="41">
        <f>SUM(Q285:Q289)</f>
        <v>0</v>
      </c>
      <c r="R284" s="41">
        <f>SUM(R285:R289)</f>
        <v>0</v>
      </c>
      <c r="S284" s="41">
        <f aca="true" t="shared" si="822" ref="S284:S289">IF(Q284=0,0,R284*100/Q284)</f>
        <v>0</v>
      </c>
      <c r="T284" s="41">
        <f aca="true" t="shared" si="823" ref="T284:T289">R284-Q284</f>
        <v>0</v>
      </c>
      <c r="U284" s="41">
        <f aca="true" t="shared" si="824" ref="U284:U289">I284+M284+Q284</f>
        <v>0</v>
      </c>
      <c r="V284" s="41">
        <f aca="true" t="shared" si="825" ref="V284:V289">J284+N284+R284</f>
        <v>0</v>
      </c>
      <c r="W284" s="41">
        <f aca="true" t="shared" si="826" ref="W284:W289">IF(U284=0,0,V284*100/U284)</f>
        <v>0</v>
      </c>
      <c r="X284" s="41">
        <f aca="true" t="shared" si="827" ref="X284:X289">V284-U284</f>
        <v>0</v>
      </c>
      <c r="Y284" s="41">
        <f>SUM(Y285:Y289)</f>
        <v>0</v>
      </c>
      <c r="Z284" s="41">
        <f>SUM(Z285:Z289)</f>
        <v>0</v>
      </c>
      <c r="AA284" s="41">
        <f aca="true" t="shared" si="828" ref="AA284:AA289">IF(Y284=0,0,Z284*100/Y284)</f>
        <v>0</v>
      </c>
      <c r="AB284" s="41">
        <f aca="true" t="shared" si="829" ref="AB284:AB289">Z284-Y284</f>
        <v>0</v>
      </c>
      <c r="AC284" s="41">
        <f>SUM(AC285:AC289)</f>
        <v>0</v>
      </c>
      <c r="AD284" s="41">
        <f>SUM(AD285:AD289)</f>
        <v>0</v>
      </c>
      <c r="AE284" s="41">
        <f aca="true" t="shared" si="830" ref="AE284:AE289">IF(AC284=0,0,AD284*100/AC284)</f>
        <v>0</v>
      </c>
      <c r="AF284" s="41">
        <f aca="true" t="shared" si="831" ref="AF284:AF289">AD284-AC284</f>
        <v>0</v>
      </c>
      <c r="AG284" s="41">
        <f>SUM(AG285:AG289)</f>
        <v>0</v>
      </c>
      <c r="AH284" s="41">
        <f>SUM(AH285:AH289)</f>
        <v>0</v>
      </c>
      <c r="AI284" s="41">
        <f aca="true" t="shared" si="832" ref="AI284:AI289">IF(AG284=0,0,AH284*100/AG284)</f>
        <v>0</v>
      </c>
      <c r="AJ284" s="41">
        <f aca="true" t="shared" si="833" ref="AJ284:AJ289">AH284-AG284</f>
        <v>0</v>
      </c>
      <c r="AK284" s="41">
        <f aca="true" t="shared" si="834" ref="AK284:AK289">U284+Y284+AC284+AG284</f>
        <v>0</v>
      </c>
      <c r="AL284" s="41">
        <f aca="true" t="shared" si="835" ref="AL284:AL289">V284+Z284+AD284+AH284</f>
        <v>0</v>
      </c>
      <c r="AM284" s="41">
        <f aca="true" t="shared" si="836" ref="AM284:AM289">IF(AK284=0,0,AL284*100/AK284)</f>
        <v>0</v>
      </c>
      <c r="AN284" s="41">
        <f aca="true" t="shared" si="837" ref="AN284:AN289">AL284-AK284</f>
        <v>0</v>
      </c>
      <c r="AO284" s="41">
        <f>SUM(AO285:AO289)</f>
        <v>0</v>
      </c>
      <c r="AP284" s="41">
        <f>SUM(AP285:AP289)</f>
        <v>0</v>
      </c>
      <c r="AQ284" s="41">
        <f aca="true" t="shared" si="838" ref="AQ284:AQ289">IF(AO284=0,0,AP284*100/AO284)</f>
        <v>0</v>
      </c>
      <c r="AR284" s="41">
        <f aca="true" t="shared" si="839" ref="AR284:AR289">AP284-AO284</f>
        <v>0</v>
      </c>
      <c r="AS284" s="41">
        <f>SUM(AS285:AS289)</f>
        <v>0</v>
      </c>
      <c r="AT284" s="41">
        <f>SUM(AT285:AT289)</f>
        <v>0</v>
      </c>
      <c r="AU284" s="41">
        <f aca="true" t="shared" si="840" ref="AU284:AU289">IF(AS284=0,0,AT284*100/AS284)</f>
        <v>0</v>
      </c>
      <c r="AV284" s="41">
        <f aca="true" t="shared" si="841" ref="AV284:AV289">AT284-AS284</f>
        <v>0</v>
      </c>
      <c r="AW284" s="41">
        <f>SUM(AW285:AW289)</f>
        <v>3102.66667</v>
      </c>
      <c r="AX284" s="41">
        <f>SUM(AX285:AX289)</f>
        <v>3102.66667</v>
      </c>
      <c r="AY284" s="41">
        <f aca="true" t="shared" si="842" ref="AY284:AY289">IF(AW284=0,0,AX284*100/AW284)</f>
        <v>100</v>
      </c>
      <c r="AZ284" s="41">
        <f aca="true" t="shared" si="843" ref="AZ284:AZ289">AX284-AW284</f>
        <v>0</v>
      </c>
      <c r="BA284" s="41">
        <f t="shared" si="784"/>
        <v>3102.66667</v>
      </c>
      <c r="BB284" s="41">
        <f t="shared" si="785"/>
        <v>3102.66667</v>
      </c>
      <c r="BC284" s="41">
        <f aca="true" t="shared" si="844" ref="BC284:BC289">IF(BA284=0,0,BB284*100/BA284)</f>
        <v>100</v>
      </c>
      <c r="BD284" s="41">
        <f aca="true" t="shared" si="845" ref="BD284:BD289">BB284-BA284</f>
        <v>0</v>
      </c>
      <c r="BE284" s="41">
        <f>SUM(BE285:BE289)</f>
        <v>0</v>
      </c>
      <c r="BF284" s="41">
        <f>SUM(BF285:BF289)</f>
        <v>0</v>
      </c>
      <c r="BG284" s="41">
        <f aca="true" t="shared" si="846" ref="BG284:BG289">IF(BE284=0,0,BF284*100/BE284)</f>
        <v>0</v>
      </c>
      <c r="BH284" s="41">
        <f aca="true" t="shared" si="847" ref="BH284:BH289">BF284-BE284</f>
        <v>0</v>
      </c>
      <c r="BI284" s="41">
        <f>SUM(BI285:BI289)</f>
        <v>0</v>
      </c>
      <c r="BJ284" s="41">
        <f>SUM(BJ285:BJ289)</f>
        <v>0</v>
      </c>
      <c r="BK284" s="41">
        <f aca="true" t="shared" si="848" ref="BK284:BK289">IF(BI284=0,0,BJ284*100/BI284)</f>
        <v>0</v>
      </c>
      <c r="BL284" s="41">
        <f aca="true" t="shared" si="849" ref="BL284:BL289">BJ284-BI284</f>
        <v>0</v>
      </c>
      <c r="BM284" s="41">
        <f>SUM(BM285:BM289)</f>
        <v>2950</v>
      </c>
      <c r="BN284" s="41">
        <f>SUM(BN285:BN289)</f>
        <v>1450</v>
      </c>
      <c r="BO284" s="41">
        <f aca="true" t="shared" si="850" ref="BO284:BO289">IF(BM284=0,0,BN284*100/BM284)</f>
        <v>49.152542372881356</v>
      </c>
      <c r="BP284" s="41">
        <f aca="true" t="shared" si="851" ref="BP284:BP289">BN284-BM284</f>
        <v>-1500</v>
      </c>
      <c r="BQ284" s="130"/>
      <c r="BR284" s="130"/>
    </row>
    <row r="285" spans="1:70" ht="23.25" customHeight="1" hidden="1">
      <c r="A285" s="147"/>
      <c r="B285" s="187"/>
      <c r="C285" s="148"/>
      <c r="D285" s="65" t="s">
        <v>23</v>
      </c>
      <c r="E285" s="48">
        <f t="shared" si="754"/>
        <v>0</v>
      </c>
      <c r="F285" s="48">
        <f t="shared" si="755"/>
        <v>0</v>
      </c>
      <c r="G285" s="18">
        <f t="shared" si="756"/>
        <v>0</v>
      </c>
      <c r="H285" s="18">
        <f t="shared" si="757"/>
        <v>0</v>
      </c>
      <c r="I285" s="18">
        <f>I237+I244+I251</f>
        <v>0</v>
      </c>
      <c r="J285" s="18">
        <f>J237+J244+J251</f>
        <v>0</v>
      </c>
      <c r="K285" s="18">
        <f t="shared" si="818"/>
        <v>0</v>
      </c>
      <c r="L285" s="18">
        <f t="shared" si="819"/>
        <v>0</v>
      </c>
      <c r="M285" s="18">
        <f aca="true" t="shared" si="852" ref="M285:N289">M237+M244+M251</f>
        <v>0</v>
      </c>
      <c r="N285" s="18">
        <f t="shared" si="852"/>
        <v>0</v>
      </c>
      <c r="O285" s="18">
        <f t="shared" si="820"/>
        <v>0</v>
      </c>
      <c r="P285" s="18">
        <f t="shared" si="821"/>
        <v>0</v>
      </c>
      <c r="Q285" s="18">
        <f aca="true" t="shared" si="853" ref="Q285:R289">Q237+Q244+Q251</f>
        <v>0</v>
      </c>
      <c r="R285" s="18">
        <f t="shared" si="853"/>
        <v>0</v>
      </c>
      <c r="S285" s="18">
        <f t="shared" si="822"/>
        <v>0</v>
      </c>
      <c r="T285" s="18">
        <f t="shared" si="823"/>
        <v>0</v>
      </c>
      <c r="U285" s="18">
        <f t="shared" si="824"/>
        <v>0</v>
      </c>
      <c r="V285" s="18">
        <f t="shared" si="825"/>
        <v>0</v>
      </c>
      <c r="W285" s="18">
        <f t="shared" si="826"/>
        <v>0</v>
      </c>
      <c r="X285" s="18">
        <f t="shared" si="827"/>
        <v>0</v>
      </c>
      <c r="Y285" s="18">
        <f aca="true" t="shared" si="854" ref="Y285:Z289">Y237+Y244+Y251</f>
        <v>0</v>
      </c>
      <c r="Z285" s="18">
        <f t="shared" si="854"/>
        <v>0</v>
      </c>
      <c r="AA285" s="18">
        <f t="shared" si="828"/>
        <v>0</v>
      </c>
      <c r="AB285" s="18">
        <f t="shared" si="829"/>
        <v>0</v>
      </c>
      <c r="AC285" s="18">
        <f aca="true" t="shared" si="855" ref="AC285:AD289">AC237+AC244+AC251</f>
        <v>0</v>
      </c>
      <c r="AD285" s="18">
        <f t="shared" si="855"/>
        <v>0</v>
      </c>
      <c r="AE285" s="18">
        <f t="shared" si="830"/>
        <v>0</v>
      </c>
      <c r="AF285" s="18">
        <f t="shared" si="831"/>
        <v>0</v>
      </c>
      <c r="AG285" s="18">
        <f aca="true" t="shared" si="856" ref="AG285:AH289">AG237+AG244+AG251</f>
        <v>0</v>
      </c>
      <c r="AH285" s="18">
        <f t="shared" si="856"/>
        <v>0</v>
      </c>
      <c r="AI285" s="18">
        <f t="shared" si="832"/>
        <v>0</v>
      </c>
      <c r="AJ285" s="18">
        <f t="shared" si="833"/>
        <v>0</v>
      </c>
      <c r="AK285" s="18">
        <f t="shared" si="834"/>
        <v>0</v>
      </c>
      <c r="AL285" s="18">
        <f t="shared" si="835"/>
        <v>0</v>
      </c>
      <c r="AM285" s="18">
        <f t="shared" si="836"/>
        <v>0</v>
      </c>
      <c r="AN285" s="18">
        <f t="shared" si="837"/>
        <v>0</v>
      </c>
      <c r="AO285" s="18">
        <f aca="true" t="shared" si="857" ref="AO285:AP289">AO237+AO244+AO251</f>
        <v>0</v>
      </c>
      <c r="AP285" s="18">
        <f t="shared" si="857"/>
        <v>0</v>
      </c>
      <c r="AQ285" s="18">
        <f t="shared" si="838"/>
        <v>0</v>
      </c>
      <c r="AR285" s="18">
        <f t="shared" si="839"/>
        <v>0</v>
      </c>
      <c r="AS285" s="18">
        <f aca="true" t="shared" si="858" ref="AS285:AT289">AS237+AS244+AS251</f>
        <v>0</v>
      </c>
      <c r="AT285" s="18">
        <f t="shared" si="858"/>
        <v>0</v>
      </c>
      <c r="AU285" s="18">
        <f t="shared" si="840"/>
        <v>0</v>
      </c>
      <c r="AV285" s="18">
        <f t="shared" si="841"/>
        <v>0</v>
      </c>
      <c r="AW285" s="18">
        <f aca="true" t="shared" si="859" ref="AW285:AX289">AW237+AW244+AW251</f>
        <v>0</v>
      </c>
      <c r="AX285" s="18">
        <f t="shared" si="859"/>
        <v>0</v>
      </c>
      <c r="AY285" s="18">
        <f t="shared" si="842"/>
        <v>0</v>
      </c>
      <c r="AZ285" s="18">
        <f t="shared" si="843"/>
        <v>0</v>
      </c>
      <c r="BA285" s="18">
        <f t="shared" si="784"/>
        <v>0</v>
      </c>
      <c r="BB285" s="18">
        <f t="shared" si="785"/>
        <v>0</v>
      </c>
      <c r="BC285" s="18">
        <f t="shared" si="844"/>
        <v>0</v>
      </c>
      <c r="BD285" s="18">
        <f t="shared" si="845"/>
        <v>0</v>
      </c>
      <c r="BE285" s="18">
        <f aca="true" t="shared" si="860" ref="BE285:BF289">BE237+BE244+BE251</f>
        <v>0</v>
      </c>
      <c r="BF285" s="18">
        <f t="shared" si="860"/>
        <v>0</v>
      </c>
      <c r="BG285" s="18">
        <f t="shared" si="846"/>
        <v>0</v>
      </c>
      <c r="BH285" s="18">
        <f t="shared" si="847"/>
        <v>0</v>
      </c>
      <c r="BI285" s="18">
        <f aca="true" t="shared" si="861" ref="BI285:BJ289">BI237+BI244+BI251</f>
        <v>0</v>
      </c>
      <c r="BJ285" s="18">
        <f t="shared" si="861"/>
        <v>0</v>
      </c>
      <c r="BK285" s="18">
        <f t="shared" si="848"/>
        <v>0</v>
      </c>
      <c r="BL285" s="18">
        <f t="shared" si="849"/>
        <v>0</v>
      </c>
      <c r="BM285" s="18">
        <f aca="true" t="shared" si="862" ref="BM285:BN289">BM237+BM244+BM251</f>
        <v>0</v>
      </c>
      <c r="BN285" s="18">
        <f t="shared" si="862"/>
        <v>0</v>
      </c>
      <c r="BO285" s="18">
        <f t="shared" si="850"/>
        <v>0</v>
      </c>
      <c r="BP285" s="18">
        <f t="shared" si="851"/>
        <v>0</v>
      </c>
      <c r="BQ285" s="131"/>
      <c r="BR285" s="131"/>
    </row>
    <row r="286" spans="1:70" ht="23.25" customHeight="1">
      <c r="A286" s="147"/>
      <c r="B286" s="187"/>
      <c r="C286" s="148"/>
      <c r="D286" s="63" t="s">
        <v>52</v>
      </c>
      <c r="E286" s="48">
        <f t="shared" si="754"/>
        <v>0</v>
      </c>
      <c r="F286" s="48">
        <f t="shared" si="755"/>
        <v>0</v>
      </c>
      <c r="G286" s="18">
        <f t="shared" si="756"/>
        <v>0</v>
      </c>
      <c r="H286" s="18">
        <f t="shared" si="757"/>
        <v>0</v>
      </c>
      <c r="I286" s="18">
        <f aca="true" t="shared" si="863" ref="I286:J289">I238+I245+I252</f>
        <v>0</v>
      </c>
      <c r="J286" s="18">
        <f t="shared" si="863"/>
        <v>0</v>
      </c>
      <c r="K286" s="18">
        <f t="shared" si="818"/>
        <v>0</v>
      </c>
      <c r="L286" s="18">
        <f t="shared" si="819"/>
        <v>0</v>
      </c>
      <c r="M286" s="18">
        <f t="shared" si="852"/>
        <v>0</v>
      </c>
      <c r="N286" s="18">
        <f t="shared" si="852"/>
        <v>0</v>
      </c>
      <c r="O286" s="18">
        <f t="shared" si="820"/>
        <v>0</v>
      </c>
      <c r="P286" s="18">
        <f t="shared" si="821"/>
        <v>0</v>
      </c>
      <c r="Q286" s="18">
        <f t="shared" si="853"/>
        <v>0</v>
      </c>
      <c r="R286" s="18">
        <f t="shared" si="853"/>
        <v>0</v>
      </c>
      <c r="S286" s="18">
        <f t="shared" si="822"/>
        <v>0</v>
      </c>
      <c r="T286" s="18">
        <f t="shared" si="823"/>
        <v>0</v>
      </c>
      <c r="U286" s="18">
        <f t="shared" si="824"/>
        <v>0</v>
      </c>
      <c r="V286" s="18">
        <f t="shared" si="825"/>
        <v>0</v>
      </c>
      <c r="W286" s="18">
        <f t="shared" si="826"/>
        <v>0</v>
      </c>
      <c r="X286" s="18">
        <f t="shared" si="827"/>
        <v>0</v>
      </c>
      <c r="Y286" s="18">
        <f t="shared" si="854"/>
        <v>0</v>
      </c>
      <c r="Z286" s="18">
        <f t="shared" si="854"/>
        <v>0</v>
      </c>
      <c r="AA286" s="18">
        <f t="shared" si="828"/>
        <v>0</v>
      </c>
      <c r="AB286" s="18">
        <f t="shared" si="829"/>
        <v>0</v>
      </c>
      <c r="AC286" s="18">
        <f t="shared" si="855"/>
        <v>0</v>
      </c>
      <c r="AD286" s="18">
        <f t="shared" si="855"/>
        <v>0</v>
      </c>
      <c r="AE286" s="18">
        <f t="shared" si="830"/>
        <v>0</v>
      </c>
      <c r="AF286" s="18">
        <f t="shared" si="831"/>
        <v>0</v>
      </c>
      <c r="AG286" s="18">
        <f t="shared" si="856"/>
        <v>0</v>
      </c>
      <c r="AH286" s="18">
        <f t="shared" si="856"/>
        <v>0</v>
      </c>
      <c r="AI286" s="18">
        <f t="shared" si="832"/>
        <v>0</v>
      </c>
      <c r="AJ286" s="18">
        <f t="shared" si="833"/>
        <v>0</v>
      </c>
      <c r="AK286" s="18">
        <f t="shared" si="834"/>
        <v>0</v>
      </c>
      <c r="AL286" s="18">
        <f t="shared" si="835"/>
        <v>0</v>
      </c>
      <c r="AM286" s="18">
        <f t="shared" si="836"/>
        <v>0</v>
      </c>
      <c r="AN286" s="18">
        <f t="shared" si="837"/>
        <v>0</v>
      </c>
      <c r="AO286" s="18">
        <f t="shared" si="857"/>
        <v>0</v>
      </c>
      <c r="AP286" s="18">
        <f t="shared" si="857"/>
        <v>0</v>
      </c>
      <c r="AQ286" s="18">
        <f t="shared" si="838"/>
        <v>0</v>
      </c>
      <c r="AR286" s="18">
        <f t="shared" si="839"/>
        <v>0</v>
      </c>
      <c r="AS286" s="18">
        <f t="shared" si="858"/>
        <v>0</v>
      </c>
      <c r="AT286" s="18">
        <f t="shared" si="858"/>
        <v>0</v>
      </c>
      <c r="AU286" s="18">
        <f t="shared" si="840"/>
        <v>0</v>
      </c>
      <c r="AV286" s="18">
        <f t="shared" si="841"/>
        <v>0</v>
      </c>
      <c r="AW286" s="18">
        <f t="shared" si="859"/>
        <v>0</v>
      </c>
      <c r="AX286" s="18">
        <f t="shared" si="859"/>
        <v>0</v>
      </c>
      <c r="AY286" s="18">
        <f t="shared" si="842"/>
        <v>0</v>
      </c>
      <c r="AZ286" s="18">
        <f t="shared" si="843"/>
        <v>0</v>
      </c>
      <c r="BA286" s="18">
        <f t="shared" si="784"/>
        <v>0</v>
      </c>
      <c r="BB286" s="18">
        <f t="shared" si="785"/>
        <v>0</v>
      </c>
      <c r="BC286" s="18">
        <f t="shared" si="844"/>
        <v>0</v>
      </c>
      <c r="BD286" s="18">
        <f t="shared" si="845"/>
        <v>0</v>
      </c>
      <c r="BE286" s="18">
        <f t="shared" si="860"/>
        <v>0</v>
      </c>
      <c r="BF286" s="18">
        <f t="shared" si="860"/>
        <v>0</v>
      </c>
      <c r="BG286" s="18">
        <f t="shared" si="846"/>
        <v>0</v>
      </c>
      <c r="BH286" s="18">
        <f t="shared" si="847"/>
        <v>0</v>
      </c>
      <c r="BI286" s="18">
        <f t="shared" si="861"/>
        <v>0</v>
      </c>
      <c r="BJ286" s="18">
        <f t="shared" si="861"/>
        <v>0</v>
      </c>
      <c r="BK286" s="18">
        <f t="shared" si="848"/>
        <v>0</v>
      </c>
      <c r="BL286" s="18">
        <f t="shared" si="849"/>
        <v>0</v>
      </c>
      <c r="BM286" s="18">
        <f t="shared" si="862"/>
        <v>0</v>
      </c>
      <c r="BN286" s="18">
        <f t="shared" si="862"/>
        <v>0</v>
      </c>
      <c r="BO286" s="18">
        <f t="shared" si="850"/>
        <v>0</v>
      </c>
      <c r="BP286" s="18">
        <f t="shared" si="851"/>
        <v>0</v>
      </c>
      <c r="BQ286" s="131"/>
      <c r="BR286" s="131"/>
    </row>
    <row r="287" spans="1:70" ht="23.25" customHeight="1">
      <c r="A287" s="147"/>
      <c r="B287" s="187"/>
      <c r="C287" s="148"/>
      <c r="D287" s="63" t="s">
        <v>28</v>
      </c>
      <c r="E287" s="48">
        <f t="shared" si="754"/>
        <v>6052.6666700000005</v>
      </c>
      <c r="F287" s="48">
        <f t="shared" si="755"/>
        <v>4552.6666700000005</v>
      </c>
      <c r="G287" s="18">
        <f t="shared" si="756"/>
        <v>75.21753498446</v>
      </c>
      <c r="H287" s="18">
        <f t="shared" si="757"/>
        <v>-1500</v>
      </c>
      <c r="I287" s="18">
        <f t="shared" si="863"/>
        <v>0</v>
      </c>
      <c r="J287" s="18">
        <f t="shared" si="863"/>
        <v>0</v>
      </c>
      <c r="K287" s="18">
        <f t="shared" si="818"/>
        <v>0</v>
      </c>
      <c r="L287" s="18">
        <f t="shared" si="819"/>
        <v>0</v>
      </c>
      <c r="M287" s="18">
        <f t="shared" si="852"/>
        <v>0</v>
      </c>
      <c r="N287" s="18">
        <f t="shared" si="852"/>
        <v>0</v>
      </c>
      <c r="O287" s="18">
        <f t="shared" si="820"/>
        <v>0</v>
      </c>
      <c r="P287" s="18">
        <f t="shared" si="821"/>
        <v>0</v>
      </c>
      <c r="Q287" s="18">
        <f t="shared" si="853"/>
        <v>0</v>
      </c>
      <c r="R287" s="18">
        <f t="shared" si="853"/>
        <v>0</v>
      </c>
      <c r="S287" s="18">
        <f t="shared" si="822"/>
        <v>0</v>
      </c>
      <c r="T287" s="18">
        <f t="shared" si="823"/>
        <v>0</v>
      </c>
      <c r="U287" s="18">
        <f t="shared" si="824"/>
        <v>0</v>
      </c>
      <c r="V287" s="18">
        <f t="shared" si="825"/>
        <v>0</v>
      </c>
      <c r="W287" s="18">
        <f t="shared" si="826"/>
        <v>0</v>
      </c>
      <c r="X287" s="18">
        <f t="shared" si="827"/>
        <v>0</v>
      </c>
      <c r="Y287" s="18">
        <f t="shared" si="854"/>
        <v>0</v>
      </c>
      <c r="Z287" s="18">
        <f t="shared" si="854"/>
        <v>0</v>
      </c>
      <c r="AA287" s="18">
        <f t="shared" si="828"/>
        <v>0</v>
      </c>
      <c r="AB287" s="18">
        <f t="shared" si="829"/>
        <v>0</v>
      </c>
      <c r="AC287" s="18">
        <f t="shared" si="855"/>
        <v>0</v>
      </c>
      <c r="AD287" s="18">
        <f t="shared" si="855"/>
        <v>0</v>
      </c>
      <c r="AE287" s="18">
        <f t="shared" si="830"/>
        <v>0</v>
      </c>
      <c r="AF287" s="18">
        <f t="shared" si="831"/>
        <v>0</v>
      </c>
      <c r="AG287" s="18">
        <f t="shared" si="856"/>
        <v>0</v>
      </c>
      <c r="AH287" s="18">
        <f t="shared" si="856"/>
        <v>0</v>
      </c>
      <c r="AI287" s="18">
        <f t="shared" si="832"/>
        <v>0</v>
      </c>
      <c r="AJ287" s="18">
        <f t="shared" si="833"/>
        <v>0</v>
      </c>
      <c r="AK287" s="18">
        <f t="shared" si="834"/>
        <v>0</v>
      </c>
      <c r="AL287" s="18">
        <f t="shared" si="835"/>
        <v>0</v>
      </c>
      <c r="AM287" s="18">
        <f t="shared" si="836"/>
        <v>0</v>
      </c>
      <c r="AN287" s="18">
        <f t="shared" si="837"/>
        <v>0</v>
      </c>
      <c r="AO287" s="18">
        <f t="shared" si="857"/>
        <v>0</v>
      </c>
      <c r="AP287" s="18">
        <f t="shared" si="857"/>
        <v>0</v>
      </c>
      <c r="AQ287" s="18">
        <f t="shared" si="838"/>
        <v>0</v>
      </c>
      <c r="AR287" s="18">
        <f t="shared" si="839"/>
        <v>0</v>
      </c>
      <c r="AS287" s="18">
        <f t="shared" si="858"/>
        <v>0</v>
      </c>
      <c r="AT287" s="18">
        <f t="shared" si="858"/>
        <v>0</v>
      </c>
      <c r="AU287" s="18">
        <f t="shared" si="840"/>
        <v>0</v>
      </c>
      <c r="AV287" s="18">
        <f t="shared" si="841"/>
        <v>0</v>
      </c>
      <c r="AW287" s="18">
        <f t="shared" si="859"/>
        <v>3102.66667</v>
      </c>
      <c r="AX287" s="18">
        <f t="shared" si="859"/>
        <v>3102.66667</v>
      </c>
      <c r="AY287" s="18">
        <f t="shared" si="842"/>
        <v>100</v>
      </c>
      <c r="AZ287" s="18">
        <f t="shared" si="843"/>
        <v>0</v>
      </c>
      <c r="BA287" s="18">
        <f t="shared" si="784"/>
        <v>3102.66667</v>
      </c>
      <c r="BB287" s="18">
        <f t="shared" si="785"/>
        <v>3102.66667</v>
      </c>
      <c r="BC287" s="18">
        <f t="shared" si="844"/>
        <v>100</v>
      </c>
      <c r="BD287" s="18">
        <f t="shared" si="845"/>
        <v>0</v>
      </c>
      <c r="BE287" s="18">
        <f t="shared" si="860"/>
        <v>0</v>
      </c>
      <c r="BF287" s="18">
        <f t="shared" si="860"/>
        <v>0</v>
      </c>
      <c r="BG287" s="18">
        <f t="shared" si="846"/>
        <v>0</v>
      </c>
      <c r="BH287" s="18">
        <f t="shared" si="847"/>
        <v>0</v>
      </c>
      <c r="BI287" s="18">
        <f t="shared" si="861"/>
        <v>0</v>
      </c>
      <c r="BJ287" s="18">
        <f t="shared" si="861"/>
        <v>0</v>
      </c>
      <c r="BK287" s="18">
        <f t="shared" si="848"/>
        <v>0</v>
      </c>
      <c r="BL287" s="18">
        <f t="shared" si="849"/>
        <v>0</v>
      </c>
      <c r="BM287" s="18">
        <f t="shared" si="862"/>
        <v>2950</v>
      </c>
      <c r="BN287" s="18">
        <f t="shared" si="862"/>
        <v>1450</v>
      </c>
      <c r="BO287" s="18">
        <f t="shared" si="850"/>
        <v>49.152542372881356</v>
      </c>
      <c r="BP287" s="18">
        <f t="shared" si="851"/>
        <v>-1500</v>
      </c>
      <c r="BQ287" s="131"/>
      <c r="BR287" s="131"/>
    </row>
    <row r="288" spans="1:70" ht="21" customHeight="1" hidden="1">
      <c r="A288" s="147"/>
      <c r="B288" s="187"/>
      <c r="C288" s="148"/>
      <c r="D288" s="66" t="s">
        <v>29</v>
      </c>
      <c r="E288" s="18">
        <f t="shared" si="754"/>
        <v>0</v>
      </c>
      <c r="F288" s="18">
        <f t="shared" si="755"/>
        <v>0</v>
      </c>
      <c r="G288" s="18">
        <f t="shared" si="756"/>
        <v>0</v>
      </c>
      <c r="H288" s="18">
        <f t="shared" si="757"/>
        <v>0</v>
      </c>
      <c r="I288" s="18">
        <f t="shared" si="863"/>
        <v>0</v>
      </c>
      <c r="J288" s="18">
        <f t="shared" si="863"/>
        <v>0</v>
      </c>
      <c r="K288" s="18">
        <f t="shared" si="818"/>
        <v>0</v>
      </c>
      <c r="L288" s="18">
        <f t="shared" si="819"/>
        <v>0</v>
      </c>
      <c r="M288" s="18">
        <f t="shared" si="852"/>
        <v>0</v>
      </c>
      <c r="N288" s="18">
        <f t="shared" si="852"/>
        <v>0</v>
      </c>
      <c r="O288" s="18">
        <f t="shared" si="820"/>
        <v>0</v>
      </c>
      <c r="P288" s="18">
        <f t="shared" si="821"/>
        <v>0</v>
      </c>
      <c r="Q288" s="18">
        <f t="shared" si="853"/>
        <v>0</v>
      </c>
      <c r="R288" s="18">
        <f t="shared" si="853"/>
        <v>0</v>
      </c>
      <c r="S288" s="18">
        <f t="shared" si="822"/>
        <v>0</v>
      </c>
      <c r="T288" s="18">
        <f t="shared" si="823"/>
        <v>0</v>
      </c>
      <c r="U288" s="18">
        <f t="shared" si="824"/>
        <v>0</v>
      </c>
      <c r="V288" s="18">
        <f t="shared" si="825"/>
        <v>0</v>
      </c>
      <c r="W288" s="18">
        <f t="shared" si="826"/>
        <v>0</v>
      </c>
      <c r="X288" s="18">
        <f t="shared" si="827"/>
        <v>0</v>
      </c>
      <c r="Y288" s="18">
        <f t="shared" si="854"/>
        <v>0</v>
      </c>
      <c r="Z288" s="18">
        <f t="shared" si="854"/>
        <v>0</v>
      </c>
      <c r="AA288" s="18">
        <f t="shared" si="828"/>
        <v>0</v>
      </c>
      <c r="AB288" s="18">
        <f t="shared" si="829"/>
        <v>0</v>
      </c>
      <c r="AC288" s="18">
        <f t="shared" si="855"/>
        <v>0</v>
      </c>
      <c r="AD288" s="18">
        <f t="shared" si="855"/>
        <v>0</v>
      </c>
      <c r="AE288" s="18">
        <f t="shared" si="830"/>
        <v>0</v>
      </c>
      <c r="AF288" s="18">
        <f t="shared" si="831"/>
        <v>0</v>
      </c>
      <c r="AG288" s="18">
        <f t="shared" si="856"/>
        <v>0</v>
      </c>
      <c r="AH288" s="18">
        <f t="shared" si="856"/>
        <v>0</v>
      </c>
      <c r="AI288" s="18">
        <f t="shared" si="832"/>
        <v>0</v>
      </c>
      <c r="AJ288" s="18">
        <f t="shared" si="833"/>
        <v>0</v>
      </c>
      <c r="AK288" s="18">
        <f t="shared" si="834"/>
        <v>0</v>
      </c>
      <c r="AL288" s="18">
        <f t="shared" si="835"/>
        <v>0</v>
      </c>
      <c r="AM288" s="18">
        <f t="shared" si="836"/>
        <v>0</v>
      </c>
      <c r="AN288" s="18">
        <f t="shared" si="837"/>
        <v>0</v>
      </c>
      <c r="AO288" s="18">
        <f t="shared" si="857"/>
        <v>0</v>
      </c>
      <c r="AP288" s="18">
        <f t="shared" si="857"/>
        <v>0</v>
      </c>
      <c r="AQ288" s="18">
        <f t="shared" si="838"/>
        <v>0</v>
      </c>
      <c r="AR288" s="18">
        <f t="shared" si="839"/>
        <v>0</v>
      </c>
      <c r="AS288" s="18">
        <f t="shared" si="858"/>
        <v>0</v>
      </c>
      <c r="AT288" s="18">
        <f t="shared" si="858"/>
        <v>0</v>
      </c>
      <c r="AU288" s="18">
        <f t="shared" si="840"/>
        <v>0</v>
      </c>
      <c r="AV288" s="18">
        <f t="shared" si="841"/>
        <v>0</v>
      </c>
      <c r="AW288" s="18">
        <f t="shared" si="859"/>
        <v>0</v>
      </c>
      <c r="AX288" s="18">
        <f t="shared" si="859"/>
        <v>0</v>
      </c>
      <c r="AY288" s="18">
        <f t="shared" si="842"/>
        <v>0</v>
      </c>
      <c r="AZ288" s="18">
        <f t="shared" si="843"/>
        <v>0</v>
      </c>
      <c r="BA288" s="18">
        <f t="shared" si="784"/>
        <v>0</v>
      </c>
      <c r="BB288" s="18">
        <f t="shared" si="785"/>
        <v>0</v>
      </c>
      <c r="BC288" s="18">
        <f t="shared" si="844"/>
        <v>0</v>
      </c>
      <c r="BD288" s="18">
        <f t="shared" si="845"/>
        <v>0</v>
      </c>
      <c r="BE288" s="18">
        <f t="shared" si="860"/>
        <v>0</v>
      </c>
      <c r="BF288" s="18">
        <f t="shared" si="860"/>
        <v>0</v>
      </c>
      <c r="BG288" s="18">
        <f t="shared" si="846"/>
        <v>0</v>
      </c>
      <c r="BH288" s="18">
        <f t="shared" si="847"/>
        <v>0</v>
      </c>
      <c r="BI288" s="18">
        <f t="shared" si="861"/>
        <v>0</v>
      </c>
      <c r="BJ288" s="18">
        <f t="shared" si="861"/>
        <v>0</v>
      </c>
      <c r="BK288" s="18">
        <f t="shared" si="848"/>
        <v>0</v>
      </c>
      <c r="BL288" s="18">
        <f t="shared" si="849"/>
        <v>0</v>
      </c>
      <c r="BM288" s="18">
        <f t="shared" si="862"/>
        <v>0</v>
      </c>
      <c r="BN288" s="18">
        <f t="shared" si="862"/>
        <v>0</v>
      </c>
      <c r="BO288" s="18">
        <f t="shared" si="850"/>
        <v>0</v>
      </c>
      <c r="BP288" s="18">
        <f t="shared" si="851"/>
        <v>0</v>
      </c>
      <c r="BQ288" s="131"/>
      <c r="BR288" s="131"/>
    </row>
    <row r="289" spans="1:70" ht="15.75" customHeight="1" hidden="1">
      <c r="A289" s="149"/>
      <c r="B289" s="188"/>
      <c r="C289" s="150"/>
      <c r="D289" s="67" t="s">
        <v>24</v>
      </c>
      <c r="E289" s="17">
        <f t="shared" si="754"/>
        <v>0</v>
      </c>
      <c r="F289" s="17">
        <f t="shared" si="755"/>
        <v>0</v>
      </c>
      <c r="G289" s="18">
        <f t="shared" si="756"/>
        <v>0</v>
      </c>
      <c r="H289" s="17">
        <f t="shared" si="757"/>
        <v>0</v>
      </c>
      <c r="I289" s="18">
        <f t="shared" si="863"/>
        <v>0</v>
      </c>
      <c r="J289" s="18">
        <f t="shared" si="863"/>
        <v>0</v>
      </c>
      <c r="K289" s="18">
        <f t="shared" si="818"/>
        <v>0</v>
      </c>
      <c r="L289" s="18">
        <f t="shared" si="819"/>
        <v>0</v>
      </c>
      <c r="M289" s="18">
        <f t="shared" si="852"/>
        <v>0</v>
      </c>
      <c r="N289" s="18">
        <f t="shared" si="852"/>
        <v>0</v>
      </c>
      <c r="O289" s="18">
        <f t="shared" si="820"/>
        <v>0</v>
      </c>
      <c r="P289" s="18">
        <f t="shared" si="821"/>
        <v>0</v>
      </c>
      <c r="Q289" s="18">
        <f t="shared" si="853"/>
        <v>0</v>
      </c>
      <c r="R289" s="18">
        <f t="shared" si="853"/>
        <v>0</v>
      </c>
      <c r="S289" s="18">
        <f t="shared" si="822"/>
        <v>0</v>
      </c>
      <c r="T289" s="18">
        <f t="shared" si="823"/>
        <v>0</v>
      </c>
      <c r="U289" s="18">
        <f t="shared" si="824"/>
        <v>0</v>
      </c>
      <c r="V289" s="18">
        <f t="shared" si="825"/>
        <v>0</v>
      </c>
      <c r="W289" s="18">
        <f t="shared" si="826"/>
        <v>0</v>
      </c>
      <c r="X289" s="18">
        <f t="shared" si="827"/>
        <v>0</v>
      </c>
      <c r="Y289" s="18">
        <f t="shared" si="854"/>
        <v>0</v>
      </c>
      <c r="Z289" s="18">
        <f t="shared" si="854"/>
        <v>0</v>
      </c>
      <c r="AA289" s="18">
        <f t="shared" si="828"/>
        <v>0</v>
      </c>
      <c r="AB289" s="18">
        <f t="shared" si="829"/>
        <v>0</v>
      </c>
      <c r="AC289" s="18">
        <f t="shared" si="855"/>
        <v>0</v>
      </c>
      <c r="AD289" s="18">
        <f t="shared" si="855"/>
        <v>0</v>
      </c>
      <c r="AE289" s="18">
        <f t="shared" si="830"/>
        <v>0</v>
      </c>
      <c r="AF289" s="18">
        <f t="shared" si="831"/>
        <v>0</v>
      </c>
      <c r="AG289" s="18">
        <f t="shared" si="856"/>
        <v>0</v>
      </c>
      <c r="AH289" s="18">
        <f t="shared" si="856"/>
        <v>0</v>
      </c>
      <c r="AI289" s="18">
        <f t="shared" si="832"/>
        <v>0</v>
      </c>
      <c r="AJ289" s="18">
        <f t="shared" si="833"/>
        <v>0</v>
      </c>
      <c r="AK289" s="18">
        <f t="shared" si="834"/>
        <v>0</v>
      </c>
      <c r="AL289" s="18">
        <f t="shared" si="835"/>
        <v>0</v>
      </c>
      <c r="AM289" s="18">
        <f t="shared" si="836"/>
        <v>0</v>
      </c>
      <c r="AN289" s="18">
        <f t="shared" si="837"/>
        <v>0</v>
      </c>
      <c r="AO289" s="18">
        <f t="shared" si="857"/>
        <v>0</v>
      </c>
      <c r="AP289" s="18">
        <f t="shared" si="857"/>
        <v>0</v>
      </c>
      <c r="AQ289" s="18">
        <f t="shared" si="838"/>
        <v>0</v>
      </c>
      <c r="AR289" s="18">
        <f t="shared" si="839"/>
        <v>0</v>
      </c>
      <c r="AS289" s="18">
        <f t="shared" si="858"/>
        <v>0</v>
      </c>
      <c r="AT289" s="18">
        <f t="shared" si="858"/>
        <v>0</v>
      </c>
      <c r="AU289" s="18">
        <f t="shared" si="840"/>
        <v>0</v>
      </c>
      <c r="AV289" s="18">
        <f t="shared" si="841"/>
        <v>0</v>
      </c>
      <c r="AW289" s="18">
        <f t="shared" si="859"/>
        <v>0</v>
      </c>
      <c r="AX289" s="18">
        <f t="shared" si="859"/>
        <v>0</v>
      </c>
      <c r="AY289" s="18">
        <f t="shared" si="842"/>
        <v>0</v>
      </c>
      <c r="AZ289" s="18">
        <f t="shared" si="843"/>
        <v>0</v>
      </c>
      <c r="BA289" s="18">
        <f t="shared" si="784"/>
        <v>0</v>
      </c>
      <c r="BB289" s="18">
        <f t="shared" si="785"/>
        <v>0</v>
      </c>
      <c r="BC289" s="18">
        <f t="shared" si="844"/>
        <v>0</v>
      </c>
      <c r="BD289" s="18">
        <f t="shared" si="845"/>
        <v>0</v>
      </c>
      <c r="BE289" s="18">
        <f t="shared" si="860"/>
        <v>0</v>
      </c>
      <c r="BF289" s="18">
        <f t="shared" si="860"/>
        <v>0</v>
      </c>
      <c r="BG289" s="18">
        <f t="shared" si="846"/>
        <v>0</v>
      </c>
      <c r="BH289" s="18">
        <f t="shared" si="847"/>
        <v>0</v>
      </c>
      <c r="BI289" s="18">
        <f t="shared" si="861"/>
        <v>0</v>
      </c>
      <c r="BJ289" s="18">
        <f t="shared" si="861"/>
        <v>0</v>
      </c>
      <c r="BK289" s="18">
        <f t="shared" si="848"/>
        <v>0</v>
      </c>
      <c r="BL289" s="18">
        <f t="shared" si="849"/>
        <v>0</v>
      </c>
      <c r="BM289" s="18">
        <f t="shared" si="862"/>
        <v>0</v>
      </c>
      <c r="BN289" s="18">
        <f t="shared" si="862"/>
        <v>0</v>
      </c>
      <c r="BO289" s="18">
        <f t="shared" si="850"/>
        <v>0</v>
      </c>
      <c r="BP289" s="18">
        <f t="shared" si="851"/>
        <v>0</v>
      </c>
      <c r="BQ289" s="131"/>
      <c r="BR289" s="131"/>
    </row>
    <row r="290" spans="1:70" ht="21" customHeight="1">
      <c r="A290" s="39"/>
      <c r="B290" s="39"/>
      <c r="C290" s="39"/>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39"/>
      <c r="BO290" s="39"/>
      <c r="BP290" s="39"/>
      <c r="BQ290" s="43"/>
      <c r="BR290" s="43"/>
    </row>
    <row r="291" spans="1:56" s="71" customFormat="1" ht="34.5" customHeight="1">
      <c r="A291" s="98"/>
      <c r="B291" s="98"/>
      <c r="C291" s="98"/>
      <c r="D291" s="98"/>
      <c r="E291" s="129" t="s">
        <v>123</v>
      </c>
      <c r="F291" s="129"/>
      <c r="G291" s="129"/>
      <c r="H291" s="129"/>
      <c r="I291" s="129"/>
      <c r="J291" s="129"/>
      <c r="K291" s="129"/>
      <c r="L291" s="129"/>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c r="BA291" s="98"/>
      <c r="BB291" s="98"/>
      <c r="BC291" s="70"/>
      <c r="BD291" s="70"/>
    </row>
    <row r="292" spans="1:56" s="71" customFormat="1" ht="19.5" customHeight="1">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row>
    <row r="293" spans="1:57" s="71" customFormat="1" ht="31.5" customHeight="1">
      <c r="A293" s="98"/>
      <c r="B293" s="98"/>
      <c r="C293" s="98"/>
      <c r="D293" s="98"/>
      <c r="E293" s="129" t="s">
        <v>124</v>
      </c>
      <c r="F293" s="129"/>
      <c r="G293" s="129"/>
      <c r="H293" s="129"/>
      <c r="I293" s="129"/>
      <c r="J293" s="129"/>
      <c r="K293" s="129"/>
      <c r="L293" s="129"/>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72"/>
      <c r="BD293" s="72"/>
      <c r="BE293" s="72"/>
    </row>
    <row r="294" spans="1:53" s="71" customFormat="1" ht="18" customHeight="1">
      <c r="A294" s="74"/>
      <c r="B294" s="74"/>
      <c r="C294" s="74"/>
      <c r="D294" s="75"/>
      <c r="E294" s="74" t="s">
        <v>129</v>
      </c>
      <c r="F294" s="76"/>
      <c r="G294" s="76"/>
      <c r="H294" s="74"/>
      <c r="I294" s="74"/>
      <c r="J294" s="74"/>
      <c r="K294" s="74"/>
      <c r="L294" s="74"/>
      <c r="M294" s="74"/>
      <c r="N294" s="74"/>
      <c r="O294" s="74"/>
      <c r="P294" s="74"/>
      <c r="Q294" s="74"/>
      <c r="R294" s="74"/>
      <c r="S294" s="74"/>
      <c r="T294" s="74"/>
      <c r="U294" s="74"/>
      <c r="V294" s="74"/>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4"/>
      <c r="AS294" s="74"/>
      <c r="AT294" s="74"/>
      <c r="AU294" s="74"/>
      <c r="AV294" s="74"/>
      <c r="AW294" s="77"/>
      <c r="AX294" s="77"/>
      <c r="AY294" s="77"/>
      <c r="AZ294" s="77"/>
      <c r="BA294" s="77"/>
    </row>
    <row r="295" spans="1:53" s="71" customFormat="1" ht="25.5" customHeight="1">
      <c r="A295" s="73"/>
      <c r="B295" s="74"/>
      <c r="C295" s="73"/>
      <c r="D295" s="75"/>
      <c r="E295" s="73"/>
      <c r="F295" s="76"/>
      <c r="G295" s="76"/>
      <c r="H295" s="74"/>
      <c r="I295" s="74"/>
      <c r="J295" s="74"/>
      <c r="K295" s="74"/>
      <c r="L295" s="74"/>
      <c r="M295" s="74"/>
      <c r="N295" s="74"/>
      <c r="O295" s="74"/>
      <c r="P295" s="74"/>
      <c r="Q295" s="74"/>
      <c r="R295" s="74"/>
      <c r="S295" s="74"/>
      <c r="T295" s="74"/>
      <c r="U295" s="74"/>
      <c r="V295" s="74"/>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4"/>
      <c r="AS295" s="74"/>
      <c r="AT295" s="74"/>
      <c r="AU295" s="74"/>
      <c r="AV295" s="74"/>
      <c r="AW295" s="77"/>
      <c r="AX295" s="77"/>
      <c r="AY295" s="77"/>
      <c r="AZ295" s="77"/>
      <c r="BA295" s="77"/>
    </row>
    <row r="296" spans="1:53" s="71" customFormat="1" ht="18" customHeight="1">
      <c r="A296" s="74"/>
      <c r="B296" s="74"/>
      <c r="C296" s="74"/>
      <c r="D296" s="75"/>
      <c r="E296" s="74" t="s">
        <v>39</v>
      </c>
      <c r="F296" s="76"/>
      <c r="G296" s="76"/>
      <c r="H296" s="74"/>
      <c r="I296" s="74"/>
      <c r="J296" s="74"/>
      <c r="K296" s="74"/>
      <c r="L296" s="74"/>
      <c r="M296" s="74"/>
      <c r="N296" s="74"/>
      <c r="O296" s="74"/>
      <c r="P296" s="74"/>
      <c r="Q296" s="74"/>
      <c r="R296" s="74"/>
      <c r="S296" s="74"/>
      <c r="T296" s="74"/>
      <c r="U296" s="74"/>
      <c r="V296" s="74"/>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4"/>
      <c r="AS296" s="74"/>
      <c r="AT296" s="74"/>
      <c r="AU296" s="74"/>
      <c r="AV296" s="74"/>
      <c r="AW296" s="77"/>
      <c r="AX296" s="77"/>
      <c r="AY296" s="77"/>
      <c r="AZ296" s="77"/>
      <c r="BA296" s="77"/>
    </row>
    <row r="297" spans="1:56" s="71" customFormat="1" ht="19.5" customHeight="1">
      <c r="A297" s="98"/>
      <c r="B297" s="98"/>
      <c r="C297" s="98"/>
      <c r="D297" s="99"/>
      <c r="E297" s="129" t="s">
        <v>125</v>
      </c>
      <c r="F297" s="129"/>
      <c r="G297" s="129"/>
      <c r="H297" s="129"/>
      <c r="I297" s="129"/>
      <c r="J297" s="129"/>
      <c r="K297" s="129"/>
      <c r="L297" s="129"/>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row>
    <row r="298" spans="1:56" s="71" customFormat="1" ht="15.75">
      <c r="A298" s="74"/>
      <c r="B298" s="74"/>
      <c r="C298" s="74"/>
      <c r="D298" s="75"/>
      <c r="E298" s="76"/>
      <c r="F298" s="76"/>
      <c r="G298" s="76"/>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4"/>
      <c r="BC298" s="74"/>
      <c r="BD298" s="74"/>
    </row>
  </sheetData>
  <sheetProtection/>
  <mergeCells count="215">
    <mergeCell ref="A69:A75"/>
    <mergeCell ref="B69:B75"/>
    <mergeCell ref="C69:C75"/>
    <mergeCell ref="BQ69:BQ75"/>
    <mergeCell ref="BR69:BR75"/>
    <mergeCell ref="A182:BR182"/>
    <mergeCell ref="C190:C196"/>
    <mergeCell ref="A183:A189"/>
    <mergeCell ref="A76:A82"/>
    <mergeCell ref="B76:B82"/>
    <mergeCell ref="C76:C82"/>
    <mergeCell ref="BQ76:BQ82"/>
    <mergeCell ref="BR76:BR82"/>
    <mergeCell ref="A148:BR148"/>
    <mergeCell ref="A140:B146"/>
    <mergeCell ref="B158:B164"/>
    <mergeCell ref="C158:C164"/>
    <mergeCell ref="A179:BR179"/>
    <mergeCell ref="BR172:BR178"/>
    <mergeCell ref="A62:A68"/>
    <mergeCell ref="B62:B68"/>
    <mergeCell ref="C62:C68"/>
    <mergeCell ref="BQ62:BQ68"/>
    <mergeCell ref="BR62:BR68"/>
    <mergeCell ref="A48:A54"/>
    <mergeCell ref="B48:B54"/>
    <mergeCell ref="C48:C54"/>
    <mergeCell ref="BQ48:BQ54"/>
    <mergeCell ref="BR48:BR54"/>
    <mergeCell ref="BQ55:BQ61"/>
    <mergeCell ref="BR55:BR61"/>
    <mergeCell ref="C55:C61"/>
    <mergeCell ref="B215:B221"/>
    <mergeCell ref="Q2:T2"/>
    <mergeCell ref="AW2:AZ2"/>
    <mergeCell ref="BA2:BD2"/>
    <mergeCell ref="C215:C221"/>
    <mergeCell ref="B151:B157"/>
    <mergeCell ref="A214:BR214"/>
    <mergeCell ref="A158:A164"/>
    <mergeCell ref="BM2:BP2"/>
    <mergeCell ref="BQ2:BQ3"/>
    <mergeCell ref="A264:B270"/>
    <mergeCell ref="AO2:AR2"/>
    <mergeCell ref="B165:B171"/>
    <mergeCell ref="BI2:BL2"/>
    <mergeCell ref="BE2:BH2"/>
    <mergeCell ref="A38:BR38"/>
    <mergeCell ref="A55:A61"/>
    <mergeCell ref="C250:C256"/>
    <mergeCell ref="B55:B61"/>
    <mergeCell ref="A39:BR39"/>
    <mergeCell ref="AS2:AV2"/>
    <mergeCell ref="A83:B89"/>
    <mergeCell ref="C222:C228"/>
    <mergeCell ref="A165:A171"/>
    <mergeCell ref="C140:C146"/>
    <mergeCell ref="A147:BR147"/>
    <mergeCell ref="A40:BR40"/>
    <mergeCell ref="BR2:BR3"/>
    <mergeCell ref="A151:A157"/>
    <mergeCell ref="A149:BR149"/>
    <mergeCell ref="C133:C139"/>
    <mergeCell ref="A133:B139"/>
    <mergeCell ref="BQ133:BQ139"/>
    <mergeCell ref="BQ140:BQ146"/>
    <mergeCell ref="BR133:BR139"/>
    <mergeCell ref="BR140:BR146"/>
    <mergeCell ref="C91:C97"/>
    <mergeCell ref="B112:B118"/>
    <mergeCell ref="A91:A97"/>
    <mergeCell ref="B91:B97"/>
    <mergeCell ref="AK2:AN2"/>
    <mergeCell ref="AC2:AF2"/>
    <mergeCell ref="Y2:AB2"/>
    <mergeCell ref="U2:X2"/>
    <mergeCell ref="M2:P2"/>
    <mergeCell ref="C41:C47"/>
    <mergeCell ref="A41:A47"/>
    <mergeCell ref="E2:H2"/>
    <mergeCell ref="I2:L2"/>
    <mergeCell ref="AG2:AJ2"/>
    <mergeCell ref="A4:C14"/>
    <mergeCell ref="A2:A3"/>
    <mergeCell ref="B2:B3"/>
    <mergeCell ref="C2:C3"/>
    <mergeCell ref="D2:D3"/>
    <mergeCell ref="A126:A132"/>
    <mergeCell ref="B126:B132"/>
    <mergeCell ref="C126:C132"/>
    <mergeCell ref="B98:B104"/>
    <mergeCell ref="C98:C104"/>
    <mergeCell ref="C105:C111"/>
    <mergeCell ref="B105:B111"/>
    <mergeCell ref="C112:C118"/>
    <mergeCell ref="A105:A111"/>
    <mergeCell ref="A112:A118"/>
    <mergeCell ref="C83:C89"/>
    <mergeCell ref="B119:B125"/>
    <mergeCell ref="A119:A125"/>
    <mergeCell ref="A98:A104"/>
    <mergeCell ref="A90:BR90"/>
    <mergeCell ref="BR83:BR89"/>
    <mergeCell ref="BQ112:BQ118"/>
    <mergeCell ref="BR112:BR118"/>
    <mergeCell ref="BQ119:BQ125"/>
    <mergeCell ref="BQ83:BQ89"/>
    <mergeCell ref="A284:C289"/>
    <mergeCell ref="A272:C277"/>
    <mergeCell ref="A278:C283"/>
    <mergeCell ref="C197:C203"/>
    <mergeCell ref="A190:A196"/>
    <mergeCell ref="B190:B196"/>
    <mergeCell ref="A257:B263"/>
    <mergeCell ref="C257:C263"/>
    <mergeCell ref="A271:BR271"/>
    <mergeCell ref="C264:C270"/>
    <mergeCell ref="B250:B256"/>
    <mergeCell ref="C229:C235"/>
    <mergeCell ref="A250:A256"/>
    <mergeCell ref="A236:A242"/>
    <mergeCell ref="B236:B242"/>
    <mergeCell ref="C236:C242"/>
    <mergeCell ref="B229:B235"/>
    <mergeCell ref="A229:A235"/>
    <mergeCell ref="C243:C249"/>
    <mergeCell ref="A243:A249"/>
    <mergeCell ref="B222:B228"/>
    <mergeCell ref="C165:C171"/>
    <mergeCell ref="A172:B178"/>
    <mergeCell ref="A215:A221"/>
    <mergeCell ref="B183:B189"/>
    <mergeCell ref="A213:BR213"/>
    <mergeCell ref="BQ183:BQ189"/>
    <mergeCell ref="BR183:BR189"/>
    <mergeCell ref="BR190:BR196"/>
    <mergeCell ref="A180:BR180"/>
    <mergeCell ref="BR284:BR289"/>
    <mergeCell ref="BQ278:BQ283"/>
    <mergeCell ref="BR278:BR283"/>
    <mergeCell ref="BQ264:BQ270"/>
    <mergeCell ref="BR272:BR277"/>
    <mergeCell ref="BQ272:BQ277"/>
    <mergeCell ref="BQ284:BQ289"/>
    <mergeCell ref="BR264:BR270"/>
    <mergeCell ref="B243:B249"/>
    <mergeCell ref="BR204:BR210"/>
    <mergeCell ref="BQ197:BQ203"/>
    <mergeCell ref="BR197:BR203"/>
    <mergeCell ref="A211:BR211"/>
    <mergeCell ref="A212:BR212"/>
    <mergeCell ref="BQ204:BQ210"/>
    <mergeCell ref="BR215:BR221"/>
    <mergeCell ref="BR229:BR235"/>
    <mergeCell ref="A222:A228"/>
    <mergeCell ref="BQ250:BQ256"/>
    <mergeCell ref="BR250:BR256"/>
    <mergeCell ref="BQ243:BQ249"/>
    <mergeCell ref="BR243:BR249"/>
    <mergeCell ref="BQ215:BQ221"/>
    <mergeCell ref="BQ257:BQ263"/>
    <mergeCell ref="BR222:BR228"/>
    <mergeCell ref="BQ229:BQ235"/>
    <mergeCell ref="BR236:BR242"/>
    <mergeCell ref="BR257:BR263"/>
    <mergeCell ref="C172:C178"/>
    <mergeCell ref="C183:C189"/>
    <mergeCell ref="A181:BR181"/>
    <mergeCell ref="BR91:BR97"/>
    <mergeCell ref="BQ98:BQ104"/>
    <mergeCell ref="BR98:BR104"/>
    <mergeCell ref="BR165:BR171"/>
    <mergeCell ref="BQ151:BQ157"/>
    <mergeCell ref="BR151:BR157"/>
    <mergeCell ref="BQ158:BQ164"/>
    <mergeCell ref="BR158:BR164"/>
    <mergeCell ref="A150:BR150"/>
    <mergeCell ref="C151:C157"/>
    <mergeCell ref="BR4:BR10"/>
    <mergeCell ref="BR11:BR14"/>
    <mergeCell ref="BR16:BR22"/>
    <mergeCell ref="BR23:BR29"/>
    <mergeCell ref="BR30:BR36"/>
    <mergeCell ref="A37:BR37"/>
    <mergeCell ref="A15:BP15"/>
    <mergeCell ref="E293:L293"/>
    <mergeCell ref="A16:C22"/>
    <mergeCell ref="A23:C29"/>
    <mergeCell ref="BQ11:BQ14"/>
    <mergeCell ref="BQ4:BQ10"/>
    <mergeCell ref="B41:B47"/>
    <mergeCell ref="BQ126:BQ132"/>
    <mergeCell ref="BQ105:BQ111"/>
    <mergeCell ref="BQ91:BQ97"/>
    <mergeCell ref="BQ172:BQ178"/>
    <mergeCell ref="BT161:BY161"/>
    <mergeCell ref="BQ222:BQ228"/>
    <mergeCell ref="BQ41:BQ47"/>
    <mergeCell ref="BQ30:BQ36"/>
    <mergeCell ref="BQ23:BQ29"/>
    <mergeCell ref="BQ16:BQ22"/>
    <mergeCell ref="BR41:BR47"/>
    <mergeCell ref="BR119:BR125"/>
    <mergeCell ref="BR126:BR132"/>
    <mergeCell ref="BR105:BR111"/>
    <mergeCell ref="E291:L291"/>
    <mergeCell ref="BQ165:BQ171"/>
    <mergeCell ref="BQ190:BQ196"/>
    <mergeCell ref="E297:L297"/>
    <mergeCell ref="A30:C36"/>
    <mergeCell ref="A197:B203"/>
    <mergeCell ref="A204:B210"/>
    <mergeCell ref="C204:C210"/>
    <mergeCell ref="BQ236:BQ242"/>
    <mergeCell ref="C119:C125"/>
  </mergeCells>
  <conditionalFormatting sqref="BO145:BP145 AY145:BD146 AA145:AB146 BK145:BL146 O145:P146 AI145:AN146 AE145:AF146 S145:X146 K145:L146 BG145:BH146 AU145:AV146 H146 Q172:R174 J170:J173 K151:K154 J151:K153 L152:L153 M172:N174 N170:P174 AQ145:AR146 CY37:CY38 BO202:BP206 K170:L174 F170:H173 I172:J173 BO170:BO174 BP170:BP173 G151:G153 G156:G160 I159:I160 H159 O215:BP217 AS242:BP245 AS248:BP252 N258:N260 R258:R260 Z258:Z260 AD258:AD260 AH258:AH260 AP258:AP260 AT258:AT260 AX258:AX260 BF258:BF259 J265:J267 N262:N263 N215:N218 R170:BL174 M151:BP153 BM156:BN157 BM159:BN160 BM170:BN173 BM202:BN205 J257:J260 K255:BP258 J269:J270 N220:BP223 J156:BL160 J262:J263 AX262:AX263 AT262:AT263 AP262:AP263 AH262:AH263 AD262:AD263 Z262:Z263 R262:R263 F177:BP178 AO264:BP264 N265:N267 N269:N270 R265:R267 R269:R270 Z265:Z267 Z269:Z270 AD265:AD267 AD269:AD270 AH265:AH267 AH269:AH270">
    <cfRule type="cellIs" priority="320" dxfId="234" operator="notEqual">
      <formula>E37</formula>
    </cfRule>
  </conditionalFormatting>
  <conditionalFormatting sqref="BG151">
    <cfRule type="cellIs" priority="319" dxfId="234" operator="notEqual">
      <formula>BF151</formula>
    </cfRule>
  </conditionalFormatting>
  <conditionalFormatting sqref="BK151">
    <cfRule type="cellIs" priority="317" dxfId="234" operator="notEqual">
      <formula>BJ151</formula>
    </cfRule>
  </conditionalFormatting>
  <conditionalFormatting sqref="BO151">
    <cfRule type="cellIs" priority="316" dxfId="234" operator="notEqual">
      <formula>BN151</formula>
    </cfRule>
  </conditionalFormatting>
  <conditionalFormatting sqref="I172:J173 I177:J178">
    <cfRule type="cellIs" priority="311" dxfId="234" operator="notEqual">
      <formula>H172</formula>
    </cfRule>
  </conditionalFormatting>
  <conditionalFormatting sqref="M172:N174 M177:N178">
    <cfRule type="cellIs" priority="310" dxfId="234" operator="notEqual">
      <formula>L172</formula>
    </cfRule>
  </conditionalFormatting>
  <conditionalFormatting sqref="Q172:R174 Q177:R178">
    <cfRule type="cellIs" priority="309" dxfId="234" operator="notEqual">
      <formula>P172</formula>
    </cfRule>
  </conditionalFormatting>
  <conditionalFormatting sqref="Y172:Z174 Y177:Z178">
    <cfRule type="cellIs" priority="308" dxfId="234" operator="notEqual">
      <formula>X172</formula>
    </cfRule>
  </conditionalFormatting>
  <conditionalFormatting sqref="AC172:AD174 AC177:AD178">
    <cfRule type="cellIs" priority="307" dxfId="234" operator="notEqual">
      <formula>AB172</formula>
    </cfRule>
  </conditionalFormatting>
  <conditionalFormatting sqref="AG172:AH174 AG177:AH178">
    <cfRule type="cellIs" priority="306" dxfId="234" operator="notEqual">
      <formula>AF172</formula>
    </cfRule>
  </conditionalFormatting>
  <conditionalFormatting sqref="AO172:AP174 AO177:AP178">
    <cfRule type="cellIs" priority="305" dxfId="234" operator="notEqual">
      <formula>AN172</formula>
    </cfRule>
  </conditionalFormatting>
  <conditionalFormatting sqref="AW172:AX174 AW177:AX178">
    <cfRule type="cellIs" priority="303" dxfId="234" operator="notEqual">
      <formula>AV172</formula>
    </cfRule>
  </conditionalFormatting>
  <conditionalFormatting sqref="BE172:BF174 BE177:BF178">
    <cfRule type="cellIs" priority="302" dxfId="234" operator="notEqual">
      <formula>BD172</formula>
    </cfRule>
  </conditionalFormatting>
  <conditionalFormatting sqref="BI172:BJ174 BI177:BJ178">
    <cfRule type="cellIs" priority="301" dxfId="234" operator="notEqual">
      <formula>BH172</formula>
    </cfRule>
  </conditionalFormatting>
  <conditionalFormatting sqref="BM172:BN173 BM177:BN178">
    <cfRule type="cellIs" priority="300" dxfId="234" operator="notEqual">
      <formula>BL172</formula>
    </cfRule>
  </conditionalFormatting>
  <conditionalFormatting sqref="G172:H173 G177:H178">
    <cfRule type="cellIs" priority="281" dxfId="234" operator="notEqual">
      <formula>F172</formula>
    </cfRule>
  </conditionalFormatting>
  <conditionalFormatting sqref="I172:J173 I177:J178">
    <cfRule type="cellIs" priority="280" dxfId="234" operator="notEqual">
      <formula>H172</formula>
    </cfRule>
  </conditionalFormatting>
  <conditionalFormatting sqref="K172:L174 K177:L178">
    <cfRule type="cellIs" priority="279" dxfId="234" operator="notEqual">
      <formula>J172</formula>
    </cfRule>
  </conditionalFormatting>
  <conditionalFormatting sqref="M172:N174 M177:N178">
    <cfRule type="cellIs" priority="278" dxfId="234" operator="notEqual">
      <formula>L172</formula>
    </cfRule>
  </conditionalFormatting>
  <conditionalFormatting sqref="M172:N174 M177:N178">
    <cfRule type="cellIs" priority="277" dxfId="234" operator="notEqual">
      <formula>L172</formula>
    </cfRule>
  </conditionalFormatting>
  <conditionalFormatting sqref="O172:P174 O177:P178">
    <cfRule type="cellIs" priority="276" dxfId="234" operator="notEqual">
      <formula>N172</formula>
    </cfRule>
  </conditionalFormatting>
  <conditionalFormatting sqref="AH170:AH174 AH151:AH153 AH184:AH185 AH188:AH189 AH156:AH160 AH202:AH206 AH163:AH164 AH166:AH167 AH191:AH192 AH195:AH199">
    <cfRule type="cellIs" priority="275" dxfId="234" operator="notEqual">
      <formula>AG151</formula>
    </cfRule>
  </conditionalFormatting>
  <conditionalFormatting sqref="AH172:AH174 AH177:AH178">
    <cfRule type="cellIs" priority="274" dxfId="234" operator="notEqual">
      <formula>AG172</formula>
    </cfRule>
  </conditionalFormatting>
  <conditionalFormatting sqref="BN156:BP160 BM156:BM159">
    <cfRule type="cellIs" priority="454" dxfId="234" operator="notEqual">
      <formula>BH156</formula>
    </cfRule>
  </conditionalFormatting>
  <conditionalFormatting sqref="BG215">
    <cfRule type="cellIs" priority="272" dxfId="234" operator="notEqual">
      <formula>BF215</formula>
    </cfRule>
  </conditionalFormatting>
  <conditionalFormatting sqref="BK215">
    <cfRule type="cellIs" priority="271" dxfId="234" operator="notEqual">
      <formula>BJ215</formula>
    </cfRule>
  </conditionalFormatting>
  <conditionalFormatting sqref="BO215">
    <cfRule type="cellIs" priority="270" dxfId="234" operator="notEqual">
      <formula>BN215</formula>
    </cfRule>
  </conditionalFormatting>
  <conditionalFormatting sqref="I257:J258 J257:J260 I262:J263">
    <cfRule type="cellIs" priority="268" dxfId="234" operator="notEqual">
      <formula>H257</formula>
    </cfRule>
  </conditionalFormatting>
  <conditionalFormatting sqref="M262:N263 M257:N258">
    <cfRule type="cellIs" priority="267" dxfId="234" operator="notEqual">
      <formula>L257</formula>
    </cfRule>
  </conditionalFormatting>
  <conditionalFormatting sqref="Q262:R263 Q257:R258">
    <cfRule type="cellIs" priority="266" dxfId="234" operator="notEqual">
      <formula>P257</formula>
    </cfRule>
  </conditionalFormatting>
  <conditionalFormatting sqref="Y262:Z263 Y257:Z258">
    <cfRule type="cellIs" priority="265" dxfId="234" operator="notEqual">
      <formula>X257</formula>
    </cfRule>
  </conditionalFormatting>
  <conditionalFormatting sqref="AC262:AD263 AC257:AD258">
    <cfRule type="cellIs" priority="264" dxfId="234" operator="notEqual">
      <formula>AB257</formula>
    </cfRule>
  </conditionalFormatting>
  <conditionalFormatting sqref="AG262:AH263 AG257:AH258">
    <cfRule type="cellIs" priority="263" dxfId="234" operator="notEqual">
      <formula>AF257</formula>
    </cfRule>
  </conditionalFormatting>
  <conditionalFormatting sqref="AO262:AP263 AO257:AP258">
    <cfRule type="cellIs" priority="262" dxfId="234" operator="notEqual">
      <formula>AN257</formula>
    </cfRule>
  </conditionalFormatting>
  <conditionalFormatting sqref="AW262:AX263 AW257:AX258">
    <cfRule type="cellIs" priority="261" dxfId="234" operator="notEqual">
      <formula>AV257</formula>
    </cfRule>
  </conditionalFormatting>
  <conditionalFormatting sqref="BE262:BF263 BE257:BF258">
    <cfRule type="cellIs" priority="260" dxfId="234" operator="notEqual">
      <formula>BD257</formula>
    </cfRule>
  </conditionalFormatting>
  <conditionalFormatting sqref="BI262:BJ263 BI257:BJ258">
    <cfRule type="cellIs" priority="259" dxfId="234" operator="notEqual">
      <formula>BH257</formula>
    </cfRule>
  </conditionalFormatting>
  <conditionalFormatting sqref="BM262:BN263 BM257:BN258">
    <cfRule type="cellIs" priority="258" dxfId="234" operator="notEqual">
      <formula>BL257</formula>
    </cfRule>
  </conditionalFormatting>
  <conditionalFormatting sqref="G262:H263 G257:H258">
    <cfRule type="cellIs" priority="257" dxfId="234" operator="notEqual">
      <formula>F257</formula>
    </cfRule>
  </conditionalFormatting>
  <conditionalFormatting sqref="I257:J258 J257:J260 I262:J263">
    <cfRule type="cellIs" priority="256" dxfId="234" operator="notEqual">
      <formula>H257</formula>
    </cfRule>
  </conditionalFormatting>
  <conditionalFormatting sqref="K262:L263 K257:L258">
    <cfRule type="cellIs" priority="255" dxfId="234" operator="notEqual">
      <formula>J257</formula>
    </cfRule>
  </conditionalFormatting>
  <conditionalFormatting sqref="M262:N263 M257:N258">
    <cfRule type="cellIs" priority="254" dxfId="234" operator="notEqual">
      <formula>L257</formula>
    </cfRule>
  </conditionalFormatting>
  <conditionalFormatting sqref="M262:N263 M257:N258">
    <cfRule type="cellIs" priority="253" dxfId="234" operator="notEqual">
      <formula>L257</formula>
    </cfRule>
  </conditionalFormatting>
  <conditionalFormatting sqref="O262:P263 O257:P258">
    <cfRule type="cellIs" priority="252" dxfId="234" operator="notEqual">
      <formula>N257</formula>
    </cfRule>
  </conditionalFormatting>
  <conditionalFormatting sqref="AH262:AH263 AH257:AH258">
    <cfRule type="cellIs" priority="251" dxfId="234" operator="notEqual">
      <formula>AG257</formula>
    </cfRule>
  </conditionalFormatting>
  <conditionalFormatting sqref="BM220:BP223">
    <cfRule type="cellIs" priority="250" dxfId="234" operator="notEqual">
      <formula>BH220</formula>
    </cfRule>
  </conditionalFormatting>
  <conditionalFormatting sqref="M258:N258 N259:N260 M262:N263">
    <cfRule type="cellIs" priority="243" dxfId="234" operator="notEqual">
      <formula>L258</formula>
    </cfRule>
  </conditionalFormatting>
  <conditionalFormatting sqref="M258:N258 N259:N260 M262:N263">
    <cfRule type="cellIs" priority="242" dxfId="234" operator="notEqual">
      <formula>L258</formula>
    </cfRule>
  </conditionalFormatting>
  <conditionalFormatting sqref="Q258:R258 R259:R260 Q262:R263">
    <cfRule type="cellIs" priority="241" dxfId="234" operator="notEqual">
      <formula>P258</formula>
    </cfRule>
  </conditionalFormatting>
  <conditionalFormatting sqref="Q258:R258 R259:R260 Q262:R263">
    <cfRule type="cellIs" priority="240" dxfId="234" operator="notEqual">
      <formula>P258</formula>
    </cfRule>
  </conditionalFormatting>
  <conditionalFormatting sqref="Y258:Z258 Z259:Z260 Y262:Z263">
    <cfRule type="cellIs" priority="239" dxfId="234" operator="notEqual">
      <formula>X258</formula>
    </cfRule>
  </conditionalFormatting>
  <conditionalFormatting sqref="Y258:Z258 Z259:Z260 Y262:Z263">
    <cfRule type="cellIs" priority="238" dxfId="234" operator="notEqual">
      <formula>X258</formula>
    </cfRule>
  </conditionalFormatting>
  <conditionalFormatting sqref="AC258:AD258 AD259:AD260 AC262:AD263">
    <cfRule type="cellIs" priority="237" dxfId="234" operator="notEqual">
      <formula>AB258</formula>
    </cfRule>
  </conditionalFormatting>
  <conditionalFormatting sqref="AC258:AD258 AD259:AD260 AC262:AD263">
    <cfRule type="cellIs" priority="236" dxfId="234" operator="notEqual">
      <formula>AB258</formula>
    </cfRule>
  </conditionalFormatting>
  <conditionalFormatting sqref="AG258:AH258 AH259:AH260 AG262:AH263">
    <cfRule type="cellIs" priority="235" dxfId="234" operator="notEqual">
      <formula>AF258</formula>
    </cfRule>
  </conditionalFormatting>
  <conditionalFormatting sqref="AG258:AH258 AH259:AH260 AG262:AH263">
    <cfRule type="cellIs" priority="234" dxfId="234" operator="notEqual">
      <formula>AF258</formula>
    </cfRule>
  </conditionalFormatting>
  <conditionalFormatting sqref="AO258:AP258 AP259:AP260 AO262:AP263">
    <cfRule type="cellIs" priority="233" dxfId="234" operator="notEqual">
      <formula>AN258</formula>
    </cfRule>
  </conditionalFormatting>
  <conditionalFormatting sqref="AO258:AP258 AP259:AP260 AO262:AP263">
    <cfRule type="cellIs" priority="232" dxfId="234" operator="notEqual">
      <formula>AN258</formula>
    </cfRule>
  </conditionalFormatting>
  <conditionalFormatting sqref="AS258:AT258 AT259:AT260 AS262:AT263">
    <cfRule type="cellIs" priority="231" dxfId="234" operator="notEqual">
      <formula>AR258</formula>
    </cfRule>
  </conditionalFormatting>
  <conditionalFormatting sqref="AS258:AT258 AT259:AT260 AS262:AT263">
    <cfRule type="cellIs" priority="230" dxfId="234" operator="notEqual">
      <formula>AR258</formula>
    </cfRule>
  </conditionalFormatting>
  <conditionalFormatting sqref="AW258:AX258 AX259:AX260 AW262:AX263">
    <cfRule type="cellIs" priority="229" dxfId="234" operator="notEqual">
      <formula>AV258</formula>
    </cfRule>
  </conditionalFormatting>
  <conditionalFormatting sqref="AW258:AX258 AX259:AX260 AW262:AX263">
    <cfRule type="cellIs" priority="228" dxfId="234" operator="notEqual">
      <formula>AV258</formula>
    </cfRule>
  </conditionalFormatting>
  <conditionalFormatting sqref="BE258:BF258 BF259 BE262:BF263">
    <cfRule type="cellIs" priority="227" dxfId="234" operator="notEqual">
      <formula>BD258</formula>
    </cfRule>
  </conditionalFormatting>
  <conditionalFormatting sqref="BE258:BF258 BF259 BE262:BF263">
    <cfRule type="cellIs" priority="226" dxfId="234" operator="notEqual">
      <formula>BD258</formula>
    </cfRule>
  </conditionalFormatting>
  <conditionalFormatting sqref="BI258:BJ258 BI262:BJ263">
    <cfRule type="cellIs" priority="225" dxfId="234" operator="notEqual">
      <formula>BH258</formula>
    </cfRule>
  </conditionalFormatting>
  <conditionalFormatting sqref="BI258:BJ258 BI262:BJ263">
    <cfRule type="cellIs" priority="224" dxfId="234" operator="notEqual">
      <formula>BH258</formula>
    </cfRule>
  </conditionalFormatting>
  <conditionalFormatting sqref="BM258:BN258 BM262:BN263">
    <cfRule type="cellIs" priority="223" dxfId="234" operator="notEqual">
      <formula>BL258</formula>
    </cfRule>
  </conditionalFormatting>
  <conditionalFormatting sqref="BM258:BN258 BM262:BN263">
    <cfRule type="cellIs" priority="222" dxfId="234" operator="notEqual">
      <formula>BL258</formula>
    </cfRule>
  </conditionalFormatting>
  <conditionalFormatting sqref="H277">
    <cfRule type="cellIs" priority="217" dxfId="234" operator="notEqual">
      <formula>G277</formula>
    </cfRule>
  </conditionalFormatting>
  <conditionalFormatting sqref="H283">
    <cfRule type="cellIs" priority="216" dxfId="234" operator="notEqual">
      <formula>G283</formula>
    </cfRule>
  </conditionalFormatting>
  <conditionalFormatting sqref="H289">
    <cfRule type="cellIs" priority="215" dxfId="234" operator="notEqual">
      <formula>G289</formula>
    </cfRule>
  </conditionalFormatting>
  <conditionalFormatting sqref="M257:N257">
    <cfRule type="cellIs" priority="209" dxfId="234" operator="notEqual">
      <formula>L257</formula>
    </cfRule>
  </conditionalFormatting>
  <conditionalFormatting sqref="M257:N257">
    <cfRule type="cellIs" priority="208" dxfId="234" operator="notEqual">
      <formula>L257</formula>
    </cfRule>
  </conditionalFormatting>
  <conditionalFormatting sqref="Q257:R257">
    <cfRule type="cellIs" priority="207" dxfId="234" operator="notEqual">
      <formula>P257</formula>
    </cfRule>
  </conditionalFormatting>
  <conditionalFormatting sqref="Q257:R257">
    <cfRule type="cellIs" priority="206" dxfId="234" operator="notEqual">
      <formula>P257</formula>
    </cfRule>
  </conditionalFormatting>
  <conditionalFormatting sqref="Y257:Z257">
    <cfRule type="cellIs" priority="205" dxfId="234" operator="notEqual">
      <formula>X257</formula>
    </cfRule>
  </conditionalFormatting>
  <conditionalFormatting sqref="Y257:Z257">
    <cfRule type="cellIs" priority="204" dxfId="234" operator="notEqual">
      <formula>X257</formula>
    </cfRule>
  </conditionalFormatting>
  <conditionalFormatting sqref="AC257:AD257">
    <cfRule type="cellIs" priority="203" dxfId="234" operator="notEqual">
      <formula>AB257</formula>
    </cfRule>
  </conditionalFormatting>
  <conditionalFormatting sqref="AC257:AD257">
    <cfRule type="cellIs" priority="202" dxfId="234" operator="notEqual">
      <formula>AB257</formula>
    </cfRule>
  </conditionalFormatting>
  <conditionalFormatting sqref="AG257:AH257">
    <cfRule type="cellIs" priority="201" dxfId="234" operator="notEqual">
      <formula>AF257</formula>
    </cfRule>
  </conditionalFormatting>
  <conditionalFormatting sqref="AG257:AH257">
    <cfRule type="cellIs" priority="200" dxfId="234" operator="notEqual">
      <formula>AF257</formula>
    </cfRule>
  </conditionalFormatting>
  <conditionalFormatting sqref="AO257:AP257">
    <cfRule type="cellIs" priority="199" dxfId="234" operator="notEqual">
      <formula>AN257</formula>
    </cfRule>
  </conditionalFormatting>
  <conditionalFormatting sqref="AO257:AP257">
    <cfRule type="cellIs" priority="198" dxfId="234" operator="notEqual">
      <formula>AN257</formula>
    </cfRule>
  </conditionalFormatting>
  <conditionalFormatting sqref="AS257:AT257">
    <cfRule type="cellIs" priority="197" dxfId="234" operator="notEqual">
      <formula>AR257</formula>
    </cfRule>
  </conditionalFormatting>
  <conditionalFormatting sqref="AS257:AT257">
    <cfRule type="cellIs" priority="196" dxfId="234" operator="notEqual">
      <formula>AR257</formula>
    </cfRule>
  </conditionalFormatting>
  <conditionalFormatting sqref="AW257:AX257">
    <cfRule type="cellIs" priority="195" dxfId="234" operator="notEqual">
      <formula>AV257</formula>
    </cfRule>
  </conditionalFormatting>
  <conditionalFormatting sqref="AW257:AX257">
    <cfRule type="cellIs" priority="194" dxfId="234" operator="notEqual">
      <formula>AV257</formula>
    </cfRule>
  </conditionalFormatting>
  <conditionalFormatting sqref="BE257:BF257">
    <cfRule type="cellIs" priority="193" dxfId="234" operator="notEqual">
      <formula>BD257</formula>
    </cfRule>
  </conditionalFormatting>
  <conditionalFormatting sqref="BE257:BF257">
    <cfRule type="cellIs" priority="192" dxfId="234" operator="notEqual">
      <formula>BD257</formula>
    </cfRule>
  </conditionalFormatting>
  <conditionalFormatting sqref="BI257:BJ257">
    <cfRule type="cellIs" priority="191" dxfId="234" operator="notEqual">
      <formula>BH257</formula>
    </cfRule>
  </conditionalFormatting>
  <conditionalFormatting sqref="BI257:BJ257">
    <cfRule type="cellIs" priority="190" dxfId="234" operator="notEqual">
      <formula>BH257</formula>
    </cfRule>
  </conditionalFormatting>
  <conditionalFormatting sqref="BM257:BN257">
    <cfRule type="cellIs" priority="189" dxfId="234" operator="notEqual">
      <formula>BL257</formula>
    </cfRule>
  </conditionalFormatting>
  <conditionalFormatting sqref="BM257:BN257">
    <cfRule type="cellIs" priority="188" dxfId="234" operator="notEqual">
      <formula>BL257</formula>
    </cfRule>
  </conditionalFormatting>
  <conditionalFormatting sqref="I264:J264">
    <cfRule type="cellIs" priority="185" dxfId="234" operator="notEqual">
      <formula>H264</formula>
    </cfRule>
  </conditionalFormatting>
  <conditionalFormatting sqref="I264:J264">
    <cfRule type="cellIs" priority="184" dxfId="234" operator="notEqual">
      <formula>H264</formula>
    </cfRule>
  </conditionalFormatting>
  <conditionalFormatting sqref="M264:N264">
    <cfRule type="cellIs" priority="181" dxfId="234" operator="notEqual">
      <formula>L264</formula>
    </cfRule>
  </conditionalFormatting>
  <conditionalFormatting sqref="M264:N264">
    <cfRule type="cellIs" priority="180" dxfId="234" operator="notEqual">
      <formula>L264</formula>
    </cfRule>
  </conditionalFormatting>
  <conditionalFormatting sqref="Q264:R264">
    <cfRule type="cellIs" priority="177" dxfId="234" operator="notEqual">
      <formula>P264</formula>
    </cfRule>
  </conditionalFormatting>
  <conditionalFormatting sqref="Q264:R264">
    <cfRule type="cellIs" priority="176" dxfId="234" operator="notEqual">
      <formula>P264</formula>
    </cfRule>
  </conditionalFormatting>
  <conditionalFormatting sqref="Y264:Z264">
    <cfRule type="cellIs" priority="173" dxfId="234" operator="notEqual">
      <formula>X264</formula>
    </cfRule>
  </conditionalFormatting>
  <conditionalFormatting sqref="Y264:Z264">
    <cfRule type="cellIs" priority="172" dxfId="234" operator="notEqual">
      <formula>X264</formula>
    </cfRule>
  </conditionalFormatting>
  <conditionalFormatting sqref="AC264:AD264">
    <cfRule type="cellIs" priority="169" dxfId="234" operator="notEqual">
      <formula>AB264</formula>
    </cfRule>
  </conditionalFormatting>
  <conditionalFormatting sqref="AC264:AD264">
    <cfRule type="cellIs" priority="168" dxfId="234" operator="notEqual">
      <formula>AB264</formula>
    </cfRule>
  </conditionalFormatting>
  <conditionalFormatting sqref="AG264:AH264">
    <cfRule type="cellIs" priority="165" dxfId="234" operator="notEqual">
      <formula>AF264</formula>
    </cfRule>
  </conditionalFormatting>
  <conditionalFormatting sqref="AG264:AH264">
    <cfRule type="cellIs" priority="164" dxfId="234" operator="notEqual">
      <formula>AF264</formula>
    </cfRule>
  </conditionalFormatting>
  <conditionalFormatting sqref="AO264:AP264">
    <cfRule type="cellIs" priority="161" dxfId="234" operator="notEqual">
      <formula>AN264</formula>
    </cfRule>
  </conditionalFormatting>
  <conditionalFormatting sqref="AO264:AP264">
    <cfRule type="cellIs" priority="160" dxfId="234" operator="notEqual">
      <formula>AN264</formula>
    </cfRule>
  </conditionalFormatting>
  <conditionalFormatting sqref="AS264:AT264">
    <cfRule type="cellIs" priority="157" dxfId="234" operator="notEqual">
      <formula>AR264</formula>
    </cfRule>
  </conditionalFormatting>
  <conditionalFormatting sqref="AS264:AT264">
    <cfRule type="cellIs" priority="156" dxfId="234" operator="notEqual">
      <formula>AR264</formula>
    </cfRule>
  </conditionalFormatting>
  <conditionalFormatting sqref="AW264:AX264">
    <cfRule type="cellIs" priority="153" dxfId="234" operator="notEqual">
      <formula>AV264</formula>
    </cfRule>
  </conditionalFormatting>
  <conditionalFormatting sqref="AW264:AX264">
    <cfRule type="cellIs" priority="152" dxfId="234" operator="notEqual">
      <formula>AV264</formula>
    </cfRule>
  </conditionalFormatting>
  <conditionalFormatting sqref="BE264:BF264">
    <cfRule type="cellIs" priority="149" dxfId="234" operator="notEqual">
      <formula>BD264</formula>
    </cfRule>
  </conditionalFormatting>
  <conditionalFormatting sqref="BE264:BF264">
    <cfRule type="cellIs" priority="148" dxfId="234" operator="notEqual">
      <formula>BD264</formula>
    </cfRule>
  </conditionalFormatting>
  <conditionalFormatting sqref="BI264:BJ264">
    <cfRule type="cellIs" priority="145" dxfId="234" operator="notEqual">
      <formula>BH264</formula>
    </cfRule>
  </conditionalFormatting>
  <conditionalFormatting sqref="BI264:BJ264">
    <cfRule type="cellIs" priority="144" dxfId="234" operator="notEqual">
      <formula>BH264</formula>
    </cfRule>
  </conditionalFormatting>
  <conditionalFormatting sqref="BM264:BN264">
    <cfRule type="cellIs" priority="141" dxfId="234" operator="notEqual">
      <formula>BL264</formula>
    </cfRule>
  </conditionalFormatting>
  <conditionalFormatting sqref="BM264:BN264">
    <cfRule type="cellIs" priority="140" dxfId="234" operator="notEqual">
      <formula>BL264</formula>
    </cfRule>
  </conditionalFormatting>
  <conditionalFormatting sqref="CY39:CY40">
    <cfRule type="cellIs" priority="137" dxfId="234" operator="notEqual">
      <formula>CX39</formula>
    </cfRule>
  </conditionalFormatting>
  <conditionalFormatting sqref="E277:F277 E283:F283 E289:F289 E152:I153 E156:P157 E191:BP192 E146:F146 E215:M217 E159:F159 E209:BP210 E220:M223 E170:AT171 E166:BP167 E184:BP185 E202:BL206 E172:F173 E262:BP263 E256:J258 E226:BP231 E219:BP219 E194:BP199 E187:BP189 E169:BP169 E162:BP164 E155:BP155 E261:J261 E208:BL208 E201:BP201 E176:F178 E233:BP238 E254:BP256 E247:BP252 E240:BP245 I266:I270 J265:J270 M266:M270 N265:N270 Q266:Q270 R265:R270 Y266:Y270 Z265:Z270 AC266:AC270 AD265:AD270 AG266:AG270 AH265:AH270 E264:AO266 AO266:AO270 AP265:AP270 E268:AP270 AO265:AP266 E130:BP130 E123:BP123 E116:BP116 E45:BP45 E109:BP109 E95:BP95 E102:BP102 E52:BP52 E59:BP59 E66:BP66 E73:BP73 E80:BP80">
    <cfRule type="cellIs" priority="455" dxfId="234" operator="notEqual">
      <formula>'финансиров табл 3р'!#REF!</formula>
    </cfRule>
  </conditionalFormatting>
  <conditionalFormatting sqref="J268 N268 R268 Z268 AD268 AH268">
    <cfRule type="cellIs" priority="135" dxfId="234" operator="notEqual">
      <formula>I268</formula>
    </cfRule>
  </conditionalFormatting>
  <conditionalFormatting sqref="AH176">
    <cfRule type="cellIs" priority="35" dxfId="234" operator="notEqual">
      <formula>AG176</formula>
    </cfRule>
  </conditionalFormatting>
  <conditionalFormatting sqref="J261:BP261">
    <cfRule type="cellIs" priority="101" dxfId="234" operator="notEqual">
      <formula>I261</formula>
    </cfRule>
  </conditionalFormatting>
  <conditionalFormatting sqref="I261:J261">
    <cfRule type="cellIs" priority="100" dxfId="234" operator="notEqual">
      <formula>H261</formula>
    </cfRule>
  </conditionalFormatting>
  <conditionalFormatting sqref="M261:N261">
    <cfRule type="cellIs" priority="99" dxfId="234" operator="notEqual">
      <formula>L261</formula>
    </cfRule>
  </conditionalFormatting>
  <conditionalFormatting sqref="Q261:R261">
    <cfRule type="cellIs" priority="98" dxfId="234" operator="notEqual">
      <formula>P261</formula>
    </cfRule>
  </conditionalFormatting>
  <conditionalFormatting sqref="Y261:Z261">
    <cfRule type="cellIs" priority="97" dxfId="234" operator="notEqual">
      <formula>X261</formula>
    </cfRule>
  </conditionalFormatting>
  <conditionalFormatting sqref="AC261:AD261">
    <cfRule type="cellIs" priority="96" dxfId="234" operator="notEqual">
      <formula>AB261</formula>
    </cfRule>
  </conditionalFormatting>
  <conditionalFormatting sqref="AG261:AH261">
    <cfRule type="cellIs" priority="95" dxfId="234" operator="notEqual">
      <formula>AF261</formula>
    </cfRule>
  </conditionalFormatting>
  <conditionalFormatting sqref="AO261:AP261">
    <cfRule type="cellIs" priority="94" dxfId="234" operator="notEqual">
      <formula>AN261</formula>
    </cfRule>
  </conditionalFormatting>
  <conditionalFormatting sqref="AW261:AX261">
    <cfRule type="cellIs" priority="93" dxfId="234" operator="notEqual">
      <formula>AV261</formula>
    </cfRule>
  </conditionalFormatting>
  <conditionalFormatting sqref="BE261:BF261">
    <cfRule type="cellIs" priority="92" dxfId="234" operator="notEqual">
      <formula>BD261</formula>
    </cfRule>
  </conditionalFormatting>
  <conditionalFormatting sqref="BI261:BJ261">
    <cfRule type="cellIs" priority="91" dxfId="234" operator="notEqual">
      <formula>BH261</formula>
    </cfRule>
  </conditionalFormatting>
  <conditionalFormatting sqref="BM261:BN261">
    <cfRule type="cellIs" priority="90" dxfId="234" operator="notEqual">
      <formula>BL261</formula>
    </cfRule>
  </conditionalFormatting>
  <conditionalFormatting sqref="G261:H261">
    <cfRule type="cellIs" priority="89" dxfId="234" operator="notEqual">
      <formula>F261</formula>
    </cfRule>
  </conditionalFormatting>
  <conditionalFormatting sqref="I261:J261">
    <cfRule type="cellIs" priority="88" dxfId="234" operator="notEqual">
      <formula>H261</formula>
    </cfRule>
  </conditionalFormatting>
  <conditionalFormatting sqref="K261:L261">
    <cfRule type="cellIs" priority="87" dxfId="234" operator="notEqual">
      <formula>J261</formula>
    </cfRule>
  </conditionalFormatting>
  <conditionalFormatting sqref="M261:N261">
    <cfRule type="cellIs" priority="86" dxfId="234" operator="notEqual">
      <formula>L261</formula>
    </cfRule>
  </conditionalFormatting>
  <conditionalFormatting sqref="M261:N261">
    <cfRule type="cellIs" priority="85" dxfId="234" operator="notEqual">
      <formula>L261</formula>
    </cfRule>
  </conditionalFormatting>
  <conditionalFormatting sqref="O261:P261">
    <cfRule type="cellIs" priority="84" dxfId="234" operator="notEqual">
      <formula>N261</formula>
    </cfRule>
  </conditionalFormatting>
  <conditionalFormatting sqref="AH261">
    <cfRule type="cellIs" priority="83" dxfId="234" operator="notEqual">
      <formula>AG261</formula>
    </cfRule>
  </conditionalFormatting>
  <conditionalFormatting sqref="M261:N261">
    <cfRule type="cellIs" priority="82" dxfId="234" operator="notEqual">
      <formula>L261</formula>
    </cfRule>
  </conditionalFormatting>
  <conditionalFormatting sqref="M261:N261">
    <cfRule type="cellIs" priority="81" dxfId="234" operator="notEqual">
      <formula>L261</formula>
    </cfRule>
  </conditionalFormatting>
  <conditionalFormatting sqref="Q261:R261">
    <cfRule type="cellIs" priority="80" dxfId="234" operator="notEqual">
      <formula>P261</formula>
    </cfRule>
  </conditionalFormatting>
  <conditionalFormatting sqref="Q261:R261">
    <cfRule type="cellIs" priority="79" dxfId="234" operator="notEqual">
      <formula>P261</formula>
    </cfRule>
  </conditionalFormatting>
  <conditionalFormatting sqref="Y261:Z261">
    <cfRule type="cellIs" priority="78" dxfId="234" operator="notEqual">
      <formula>X261</formula>
    </cfRule>
  </conditionalFormatting>
  <conditionalFormatting sqref="Y261:Z261">
    <cfRule type="cellIs" priority="77" dxfId="234" operator="notEqual">
      <formula>X261</formula>
    </cfRule>
  </conditionalFormatting>
  <conditionalFormatting sqref="AC261:AD261">
    <cfRule type="cellIs" priority="76" dxfId="234" operator="notEqual">
      <formula>AB261</formula>
    </cfRule>
  </conditionalFormatting>
  <conditionalFormatting sqref="AC261:AD261">
    <cfRule type="cellIs" priority="75" dxfId="234" operator="notEqual">
      <formula>AB261</formula>
    </cfRule>
  </conditionalFormatting>
  <conditionalFormatting sqref="AG261:AH261">
    <cfRule type="cellIs" priority="74" dxfId="234" operator="notEqual">
      <formula>AF261</formula>
    </cfRule>
  </conditionalFormatting>
  <conditionalFormatting sqref="AG261:AH261">
    <cfRule type="cellIs" priority="73" dxfId="234" operator="notEqual">
      <formula>AF261</formula>
    </cfRule>
  </conditionalFormatting>
  <conditionalFormatting sqref="AO261:AP261">
    <cfRule type="cellIs" priority="72" dxfId="234" operator="notEqual">
      <formula>AN261</formula>
    </cfRule>
  </conditionalFormatting>
  <conditionalFormatting sqref="AO261:AP261">
    <cfRule type="cellIs" priority="71" dxfId="234" operator="notEqual">
      <formula>AN261</formula>
    </cfRule>
  </conditionalFormatting>
  <conditionalFormatting sqref="AS261:AT261">
    <cfRule type="cellIs" priority="70" dxfId="234" operator="notEqual">
      <formula>AR261</formula>
    </cfRule>
  </conditionalFormatting>
  <conditionalFormatting sqref="AS261:AT261">
    <cfRule type="cellIs" priority="69" dxfId="234" operator="notEqual">
      <formula>AR261</formula>
    </cfRule>
  </conditionalFormatting>
  <conditionalFormatting sqref="AW261:AX261">
    <cfRule type="cellIs" priority="68" dxfId="234" operator="notEqual">
      <formula>AV261</formula>
    </cfRule>
  </conditionalFormatting>
  <conditionalFormatting sqref="AW261:AX261">
    <cfRule type="cellIs" priority="67" dxfId="234" operator="notEqual">
      <formula>AV261</formula>
    </cfRule>
  </conditionalFormatting>
  <conditionalFormatting sqref="BE261:BF261">
    <cfRule type="cellIs" priority="66" dxfId="234" operator="notEqual">
      <formula>BD261</formula>
    </cfRule>
  </conditionalFormatting>
  <conditionalFormatting sqref="BE261:BF261">
    <cfRule type="cellIs" priority="65" dxfId="234" operator="notEqual">
      <formula>BD261</formula>
    </cfRule>
  </conditionalFormatting>
  <conditionalFormatting sqref="BI261:BJ261">
    <cfRule type="cellIs" priority="64" dxfId="234" operator="notEqual">
      <formula>BH261</formula>
    </cfRule>
  </conditionalFormatting>
  <conditionalFormatting sqref="BI261:BJ261">
    <cfRule type="cellIs" priority="63" dxfId="234" operator="notEqual">
      <formula>BH261</formula>
    </cfRule>
  </conditionalFormatting>
  <conditionalFormatting sqref="BM261:BN261">
    <cfRule type="cellIs" priority="62" dxfId="234" operator="notEqual">
      <formula>BL261</formula>
    </cfRule>
  </conditionalFormatting>
  <conditionalFormatting sqref="BM261:BN261">
    <cfRule type="cellIs" priority="61" dxfId="234" operator="notEqual">
      <formula>BL261</formula>
    </cfRule>
  </conditionalFormatting>
  <conditionalFormatting sqref="BM208:BP208">
    <cfRule type="cellIs" priority="59" dxfId="234" operator="notEqual">
      <formula>BL208</formula>
    </cfRule>
  </conditionalFormatting>
  <conditionalFormatting sqref="AH208">
    <cfRule type="cellIs" priority="58" dxfId="234" operator="notEqual">
      <formula>AG208</formula>
    </cfRule>
  </conditionalFormatting>
  <conditionalFormatting sqref="AH201">
    <cfRule type="cellIs" priority="56" dxfId="234" operator="notEqual">
      <formula>AG201</formula>
    </cfRule>
  </conditionalFormatting>
  <conditionalFormatting sqref="F176:BP176">
    <cfRule type="cellIs" priority="54" dxfId="234" operator="notEqual">
      <formula>E176</formula>
    </cfRule>
  </conditionalFormatting>
  <conditionalFormatting sqref="I176:J176">
    <cfRule type="cellIs" priority="53" dxfId="234" operator="notEqual">
      <formula>H176</formula>
    </cfRule>
  </conditionalFormatting>
  <conditionalFormatting sqref="M176:N176">
    <cfRule type="cellIs" priority="52" dxfId="234" operator="notEqual">
      <formula>L176</formula>
    </cfRule>
  </conditionalFormatting>
  <conditionalFormatting sqref="Q176:R176">
    <cfRule type="cellIs" priority="51" dxfId="234" operator="notEqual">
      <formula>P176</formula>
    </cfRule>
  </conditionalFormatting>
  <conditionalFormatting sqref="Y176:Z176">
    <cfRule type="cellIs" priority="50" dxfId="234" operator="notEqual">
      <formula>X176</formula>
    </cfRule>
  </conditionalFormatting>
  <conditionalFormatting sqref="AC176:AD176">
    <cfRule type="cellIs" priority="49" dxfId="234" operator="notEqual">
      <formula>AB176</formula>
    </cfRule>
  </conditionalFormatting>
  <conditionalFormatting sqref="AG176:AH176">
    <cfRule type="cellIs" priority="48" dxfId="234" operator="notEqual">
      <formula>AF176</formula>
    </cfRule>
  </conditionalFormatting>
  <conditionalFormatting sqref="AO176:AP176">
    <cfRule type="cellIs" priority="47" dxfId="234" operator="notEqual">
      <formula>AN176</formula>
    </cfRule>
  </conditionalFormatting>
  <conditionalFormatting sqref="AW176:AX176">
    <cfRule type="cellIs" priority="46" dxfId="234" operator="notEqual">
      <formula>AV176</formula>
    </cfRule>
  </conditionalFormatting>
  <conditionalFormatting sqref="BE176:BF176">
    <cfRule type="cellIs" priority="45" dxfId="234" operator="notEqual">
      <formula>BD176</formula>
    </cfRule>
  </conditionalFormatting>
  <conditionalFormatting sqref="BI176:BJ176">
    <cfRule type="cellIs" priority="44" dxfId="234" operator="notEqual">
      <formula>BH176</formula>
    </cfRule>
  </conditionalFormatting>
  <conditionalFormatting sqref="BM176:BN176">
    <cfRule type="cellIs" priority="43" dxfId="234" operator="notEqual">
      <formula>BL176</formula>
    </cfRule>
  </conditionalFormatting>
  <conditionalFormatting sqref="G176:H176">
    <cfRule type="cellIs" priority="42" dxfId="234" operator="notEqual">
      <formula>F176</formula>
    </cfRule>
  </conditionalFormatting>
  <conditionalFormatting sqref="I176:J176">
    <cfRule type="cellIs" priority="41" dxfId="234" operator="notEqual">
      <formula>H176</formula>
    </cfRule>
  </conditionalFormatting>
  <conditionalFormatting sqref="K176:L176">
    <cfRule type="cellIs" priority="40" dxfId="234" operator="notEqual">
      <formula>J176</formula>
    </cfRule>
  </conditionalFormatting>
  <conditionalFormatting sqref="M176:N176">
    <cfRule type="cellIs" priority="39" dxfId="234" operator="notEqual">
      <formula>L176</formula>
    </cfRule>
  </conditionalFormatting>
  <conditionalFormatting sqref="M176:N176">
    <cfRule type="cellIs" priority="38" dxfId="234" operator="notEqual">
      <formula>L176</formula>
    </cfRule>
  </conditionalFormatting>
  <conditionalFormatting sqref="O176:P176">
    <cfRule type="cellIs" priority="37" dxfId="234" operator="notEqual">
      <formula>N176</formula>
    </cfRule>
  </conditionalFormatting>
  <conditionalFormatting sqref="AH176">
    <cfRule type="cellIs" priority="36" dxfId="234" operator="notEqual">
      <formula>AG176</formula>
    </cfRule>
  </conditionalFormatting>
  <conditionalFormatting sqref="CY39:CY40">
    <cfRule type="cellIs" priority="30" dxfId="234" operator="notEqual">
      <formula>CX39</formula>
    </cfRule>
  </conditionalFormatting>
  <conditionalFormatting sqref="CY40">
    <cfRule type="cellIs" priority="29" dxfId="234" operator="notEqual">
      <formula>CX40</formula>
    </cfRule>
  </conditionalFormatting>
  <conditionalFormatting sqref="CY90">
    <cfRule type="cellIs" priority="28" dxfId="234" operator="notEqual">
      <formula>CX90</formula>
    </cfRule>
  </conditionalFormatting>
  <conditionalFormatting sqref="CY90">
    <cfRule type="cellIs" priority="27" dxfId="234" operator="notEqual">
      <formula>CX90</formula>
    </cfRule>
  </conditionalFormatting>
  <conditionalFormatting sqref="CY90">
    <cfRule type="cellIs" priority="26" dxfId="234" operator="notEqual">
      <formula>CX90</formula>
    </cfRule>
  </conditionalFormatting>
  <conditionalFormatting sqref="AP265:AP267 AP269:AP270">
    <cfRule type="cellIs" priority="17" dxfId="234" operator="notEqual">
      <formula>AO265</formula>
    </cfRule>
  </conditionalFormatting>
  <conditionalFormatting sqref="AP268">
    <cfRule type="cellIs" priority="16" dxfId="234" operator="notEqual">
      <formula>AO268</formula>
    </cfRule>
  </conditionalFormatting>
  <conditionalFormatting sqref="AT265:AT267 AT269:AT270">
    <cfRule type="cellIs" priority="15" dxfId="234" operator="notEqual">
      <formula>AS265</formula>
    </cfRule>
  </conditionalFormatting>
  <conditionalFormatting sqref="AS265:AT270">
    <cfRule type="cellIs" priority="14" dxfId="234" operator="notEqual">
      <formula>'финансиров табл 3р'!#REF!</formula>
    </cfRule>
  </conditionalFormatting>
  <conditionalFormatting sqref="AT268">
    <cfRule type="cellIs" priority="13" dxfId="234" operator="notEqual">
      <formula>AS268</formula>
    </cfRule>
  </conditionalFormatting>
  <conditionalFormatting sqref="AX265:AX267 AX269:AX270">
    <cfRule type="cellIs" priority="12" dxfId="234" operator="notEqual">
      <formula>AW265</formula>
    </cfRule>
  </conditionalFormatting>
  <conditionalFormatting sqref="AW265:AX270">
    <cfRule type="cellIs" priority="11" dxfId="234" operator="notEqual">
      <formula>'финансиров табл 3р'!#REF!</formula>
    </cfRule>
  </conditionalFormatting>
  <conditionalFormatting sqref="AX268">
    <cfRule type="cellIs" priority="10" dxfId="234" operator="notEqual">
      <formula>AW268</formula>
    </cfRule>
  </conditionalFormatting>
  <conditionalFormatting sqref="BF265:BF267 BF269:BF270">
    <cfRule type="cellIs" priority="9" dxfId="234" operator="notEqual">
      <formula>BE265</formula>
    </cfRule>
  </conditionalFormatting>
  <conditionalFormatting sqref="BE265:BF270">
    <cfRule type="cellIs" priority="8" dxfId="234" operator="notEqual">
      <formula>'финансиров табл 3р'!#REF!</formula>
    </cfRule>
  </conditionalFormatting>
  <conditionalFormatting sqref="BF268">
    <cfRule type="cellIs" priority="7" dxfId="234" operator="notEqual">
      <formula>BE268</formula>
    </cfRule>
  </conditionalFormatting>
  <conditionalFormatting sqref="BJ265:BJ267 BJ269:BJ270">
    <cfRule type="cellIs" priority="6" dxfId="234" operator="notEqual">
      <formula>BI265</formula>
    </cfRule>
  </conditionalFormatting>
  <conditionalFormatting sqref="BI265:BJ270">
    <cfRule type="cellIs" priority="5" dxfId="234" operator="notEqual">
      <formula>'финансиров табл 3р'!#REF!</formula>
    </cfRule>
  </conditionalFormatting>
  <conditionalFormatting sqref="BJ268">
    <cfRule type="cellIs" priority="4" dxfId="234" operator="notEqual">
      <formula>BI268</formula>
    </cfRule>
  </conditionalFormatting>
  <conditionalFormatting sqref="BN265:BN267 BN269:BN270">
    <cfRule type="cellIs" priority="3" dxfId="234" operator="notEqual">
      <formula>BM265</formula>
    </cfRule>
  </conditionalFormatting>
  <conditionalFormatting sqref="BM265:BN270">
    <cfRule type="cellIs" priority="2" dxfId="234" operator="notEqual">
      <formula>'финансиров табл 3р'!#REF!</formula>
    </cfRule>
  </conditionalFormatting>
  <conditionalFormatting sqref="BN268">
    <cfRule type="cellIs" priority="1" dxfId="234" operator="notEqual">
      <formula>BM268</formula>
    </cfRule>
  </conditionalFormatting>
  <printOptions/>
  <pageMargins left="0.1968503937007874" right="0.15748031496062992" top="0.15" bottom="0.19" header="0.46" footer="0.21"/>
  <pageSetup fitToHeight="9"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dimension ref="A1:CY29"/>
  <sheetViews>
    <sheetView zoomScale="85" zoomScaleNormal="85" zoomScaleSheetLayoutView="100" zoomScalePageLayoutView="0" workbookViewId="0" topLeftCell="A1">
      <pane xSplit="10" ySplit="5" topLeftCell="K6" activePane="bottomRight" state="frozen"/>
      <selection pane="topLeft" activeCell="A1" sqref="A1"/>
      <selection pane="topRight" activeCell="K1" sqref="K1"/>
      <selection pane="bottomLeft" activeCell="A6" sqref="A6"/>
      <selection pane="bottomRight" activeCell="AV20" sqref="AV20"/>
    </sheetView>
  </sheetViews>
  <sheetFormatPr defaultColWidth="9.140625" defaultRowHeight="15"/>
  <cols>
    <col min="1" max="1" width="4.140625" style="22" customWidth="1"/>
    <col min="2" max="2" width="57.8515625" style="22" customWidth="1"/>
    <col min="3" max="3" width="11.57421875" style="22" customWidth="1"/>
    <col min="4" max="4" width="14.421875" style="22" customWidth="1"/>
    <col min="5" max="5" width="9.28125" style="22" hidden="1" customWidth="1"/>
    <col min="6" max="7" width="7.421875" style="22" hidden="1" customWidth="1"/>
    <col min="8" max="8" width="9.28125" style="22" customWidth="1"/>
    <col min="9" max="9" width="9.00390625" style="22" customWidth="1"/>
    <col min="10" max="10" width="7.421875" style="22" customWidth="1"/>
    <col min="11" max="21" width="7.57421875" style="22" customWidth="1"/>
    <col min="22" max="22" width="7.28125" style="22" customWidth="1"/>
    <col min="23" max="23" width="7.57421875" style="22" customWidth="1"/>
    <col min="24" max="24" width="7.00390625" style="22" customWidth="1"/>
    <col min="25" max="26" width="7.57421875" style="22" customWidth="1"/>
    <col min="27" max="27" width="7.421875" style="22" customWidth="1"/>
    <col min="28" max="29" width="7.57421875" style="22" customWidth="1"/>
    <col min="30" max="30" width="7.140625" style="22" customWidth="1"/>
    <col min="31" max="31" width="7.57421875" style="22" customWidth="1"/>
    <col min="32" max="32" width="7.421875" style="22" customWidth="1"/>
    <col min="33" max="33" width="7.7109375" style="22" customWidth="1"/>
    <col min="34" max="34" width="6.7109375" style="22" customWidth="1"/>
    <col min="35" max="35" width="7.57421875" style="22" customWidth="1"/>
    <col min="36" max="36" width="6.8515625" style="22" customWidth="1"/>
    <col min="37" max="37" width="5.7109375" style="22" customWidth="1"/>
    <col min="38" max="38" width="7.57421875" style="22" customWidth="1"/>
    <col min="39" max="39" width="7.140625" style="22" customWidth="1"/>
    <col min="40" max="40" width="5.7109375" style="22" customWidth="1"/>
    <col min="41" max="42" width="7.57421875" style="22" customWidth="1"/>
    <col min="43" max="43" width="5.57421875" style="22" customWidth="1"/>
    <col min="44" max="44" width="7.8515625" style="22" customWidth="1"/>
    <col min="45" max="46" width="6.28125" style="22" customWidth="1"/>
    <col min="47" max="16384" width="9.140625" style="22" customWidth="1"/>
  </cols>
  <sheetData>
    <row r="1" spans="1:10" ht="32.25" customHeight="1">
      <c r="A1" s="220" t="s">
        <v>131</v>
      </c>
      <c r="B1" s="220"/>
      <c r="C1" s="220"/>
      <c r="D1" s="220"/>
      <c r="E1" s="220"/>
      <c r="F1" s="220"/>
      <c r="G1" s="220"/>
      <c r="H1" s="220"/>
      <c r="I1" s="220"/>
      <c r="J1" s="220"/>
    </row>
    <row r="2" spans="1:46" ht="13.5" customHeight="1">
      <c r="A2" s="2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s="21" customFormat="1" ht="21" customHeight="1">
      <c r="A3" s="221" t="s">
        <v>0</v>
      </c>
      <c r="B3" s="221" t="s">
        <v>31</v>
      </c>
      <c r="C3" s="221" t="s">
        <v>36</v>
      </c>
      <c r="D3" s="221" t="s">
        <v>40</v>
      </c>
      <c r="E3" s="225" t="s">
        <v>133</v>
      </c>
      <c r="F3" s="226"/>
      <c r="G3" s="227"/>
      <c r="H3" s="225" t="s">
        <v>133</v>
      </c>
      <c r="I3" s="226"/>
      <c r="J3" s="227"/>
      <c r="K3" s="214" t="s">
        <v>132</v>
      </c>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6"/>
    </row>
    <row r="4" spans="1:46" s="21" customFormat="1" ht="30" customHeight="1">
      <c r="A4" s="222"/>
      <c r="B4" s="222"/>
      <c r="C4" s="222"/>
      <c r="D4" s="222"/>
      <c r="E4" s="228"/>
      <c r="F4" s="229"/>
      <c r="G4" s="230"/>
      <c r="H4" s="228"/>
      <c r="I4" s="229"/>
      <c r="J4" s="230"/>
      <c r="K4" s="214" t="s">
        <v>3</v>
      </c>
      <c r="L4" s="215"/>
      <c r="M4" s="216"/>
      <c r="N4" s="214" t="s">
        <v>4</v>
      </c>
      <c r="O4" s="215"/>
      <c r="P4" s="216"/>
      <c r="Q4" s="214" t="s">
        <v>5</v>
      </c>
      <c r="R4" s="215"/>
      <c r="S4" s="216"/>
      <c r="T4" s="214" t="s">
        <v>7</v>
      </c>
      <c r="U4" s="215"/>
      <c r="V4" s="216"/>
      <c r="W4" s="214" t="s">
        <v>8</v>
      </c>
      <c r="X4" s="215"/>
      <c r="Y4" s="216"/>
      <c r="Z4" s="214" t="s">
        <v>9</v>
      </c>
      <c r="AA4" s="215"/>
      <c r="AB4" s="216"/>
      <c r="AC4" s="214" t="s">
        <v>11</v>
      </c>
      <c r="AD4" s="215"/>
      <c r="AE4" s="216"/>
      <c r="AF4" s="214" t="s">
        <v>12</v>
      </c>
      <c r="AG4" s="215"/>
      <c r="AH4" s="216"/>
      <c r="AI4" s="214" t="s">
        <v>13</v>
      </c>
      <c r="AJ4" s="215"/>
      <c r="AK4" s="216"/>
      <c r="AL4" s="214" t="s">
        <v>15</v>
      </c>
      <c r="AM4" s="215"/>
      <c r="AN4" s="216"/>
      <c r="AO4" s="214" t="s">
        <v>16</v>
      </c>
      <c r="AP4" s="215"/>
      <c r="AQ4" s="216"/>
      <c r="AR4" s="214" t="s">
        <v>17</v>
      </c>
      <c r="AS4" s="215"/>
      <c r="AT4" s="216"/>
    </row>
    <row r="5" spans="1:46" s="21" customFormat="1" ht="36" customHeight="1">
      <c r="A5" s="223"/>
      <c r="B5" s="223"/>
      <c r="C5" s="224"/>
      <c r="D5" s="223"/>
      <c r="E5" s="47" t="s">
        <v>19</v>
      </c>
      <c r="F5" s="47" t="s">
        <v>20</v>
      </c>
      <c r="G5" s="47" t="s">
        <v>18</v>
      </c>
      <c r="H5" s="47" t="s">
        <v>19</v>
      </c>
      <c r="I5" s="47" t="s">
        <v>20</v>
      </c>
      <c r="J5" s="47" t="s">
        <v>18</v>
      </c>
      <c r="K5" s="47" t="s">
        <v>19</v>
      </c>
      <c r="L5" s="47" t="s">
        <v>20</v>
      </c>
      <c r="M5" s="47" t="s">
        <v>18</v>
      </c>
      <c r="N5" s="47" t="s">
        <v>19</v>
      </c>
      <c r="O5" s="47" t="s">
        <v>20</v>
      </c>
      <c r="P5" s="47" t="s">
        <v>18</v>
      </c>
      <c r="Q5" s="47" t="s">
        <v>19</v>
      </c>
      <c r="R5" s="47" t="s">
        <v>20</v>
      </c>
      <c r="S5" s="47" t="s">
        <v>18</v>
      </c>
      <c r="T5" s="47" t="s">
        <v>19</v>
      </c>
      <c r="U5" s="47" t="s">
        <v>20</v>
      </c>
      <c r="V5" s="47" t="s">
        <v>18</v>
      </c>
      <c r="W5" s="47" t="s">
        <v>19</v>
      </c>
      <c r="X5" s="47" t="s">
        <v>20</v>
      </c>
      <c r="Y5" s="47" t="s">
        <v>18</v>
      </c>
      <c r="Z5" s="47" t="s">
        <v>19</v>
      </c>
      <c r="AA5" s="47" t="s">
        <v>20</v>
      </c>
      <c r="AB5" s="47" t="s">
        <v>18</v>
      </c>
      <c r="AC5" s="47" t="s">
        <v>19</v>
      </c>
      <c r="AD5" s="47" t="s">
        <v>20</v>
      </c>
      <c r="AE5" s="47" t="s">
        <v>18</v>
      </c>
      <c r="AF5" s="47" t="s">
        <v>19</v>
      </c>
      <c r="AG5" s="47" t="s">
        <v>20</v>
      </c>
      <c r="AH5" s="47" t="s">
        <v>18</v>
      </c>
      <c r="AI5" s="47" t="s">
        <v>19</v>
      </c>
      <c r="AJ5" s="47" t="s">
        <v>20</v>
      </c>
      <c r="AK5" s="47" t="s">
        <v>18</v>
      </c>
      <c r="AL5" s="47" t="s">
        <v>19</v>
      </c>
      <c r="AM5" s="47" t="s">
        <v>20</v>
      </c>
      <c r="AN5" s="47" t="s">
        <v>18</v>
      </c>
      <c r="AO5" s="47" t="s">
        <v>19</v>
      </c>
      <c r="AP5" s="47" t="s">
        <v>20</v>
      </c>
      <c r="AQ5" s="47" t="s">
        <v>18</v>
      </c>
      <c r="AR5" s="47" t="s">
        <v>19</v>
      </c>
      <c r="AS5" s="47" t="s">
        <v>20</v>
      </c>
      <c r="AT5" s="47" t="s">
        <v>18</v>
      </c>
    </row>
    <row r="6" spans="1:46" s="24" customFormat="1" ht="15.75" customHeight="1">
      <c r="A6" s="26">
        <v>1</v>
      </c>
      <c r="B6" s="26">
        <v>2</v>
      </c>
      <c r="C6" s="27">
        <v>3</v>
      </c>
      <c r="D6" s="26">
        <v>4</v>
      </c>
      <c r="E6" s="25">
        <v>5</v>
      </c>
      <c r="F6" s="25">
        <v>6</v>
      </c>
      <c r="G6" s="25">
        <v>7</v>
      </c>
      <c r="H6" s="25">
        <v>5</v>
      </c>
      <c r="I6" s="25">
        <v>6</v>
      </c>
      <c r="J6" s="25">
        <v>7</v>
      </c>
      <c r="K6" s="25">
        <v>5</v>
      </c>
      <c r="L6" s="25">
        <v>6</v>
      </c>
      <c r="M6" s="25">
        <v>7</v>
      </c>
      <c r="N6" s="25">
        <v>5</v>
      </c>
      <c r="O6" s="25">
        <v>6</v>
      </c>
      <c r="P6" s="25">
        <v>7</v>
      </c>
      <c r="Q6" s="25">
        <v>5</v>
      </c>
      <c r="R6" s="25">
        <v>6</v>
      </c>
      <c r="S6" s="25">
        <v>7</v>
      </c>
      <c r="T6" s="25">
        <v>5</v>
      </c>
      <c r="U6" s="25">
        <v>6</v>
      </c>
      <c r="V6" s="25">
        <v>7</v>
      </c>
      <c r="W6" s="25">
        <v>5</v>
      </c>
      <c r="X6" s="25">
        <v>6</v>
      </c>
      <c r="Y6" s="25">
        <v>7</v>
      </c>
      <c r="Z6" s="25">
        <v>5</v>
      </c>
      <c r="AA6" s="25">
        <v>6</v>
      </c>
      <c r="AB6" s="25">
        <v>7</v>
      </c>
      <c r="AC6" s="25">
        <v>5</v>
      </c>
      <c r="AD6" s="25">
        <v>6</v>
      </c>
      <c r="AE6" s="25">
        <v>7</v>
      </c>
      <c r="AF6" s="25">
        <v>5</v>
      </c>
      <c r="AG6" s="25">
        <v>6</v>
      </c>
      <c r="AH6" s="25">
        <v>7</v>
      </c>
      <c r="AI6" s="25">
        <v>5</v>
      </c>
      <c r="AJ6" s="25">
        <v>6</v>
      </c>
      <c r="AK6" s="25">
        <v>7</v>
      </c>
      <c r="AL6" s="25">
        <v>5</v>
      </c>
      <c r="AM6" s="25">
        <v>6</v>
      </c>
      <c r="AN6" s="25">
        <v>7</v>
      </c>
      <c r="AO6" s="25">
        <v>5</v>
      </c>
      <c r="AP6" s="25">
        <v>6</v>
      </c>
      <c r="AQ6" s="25">
        <v>7</v>
      </c>
      <c r="AR6" s="25">
        <v>5</v>
      </c>
      <c r="AS6" s="25">
        <v>6</v>
      </c>
      <c r="AT6" s="25">
        <v>7</v>
      </c>
    </row>
    <row r="7" spans="1:10" ht="16.5" customHeight="1">
      <c r="A7" s="217" t="s">
        <v>81</v>
      </c>
      <c r="B7" s="217"/>
      <c r="C7" s="217"/>
      <c r="D7" s="217"/>
      <c r="E7" s="217"/>
      <c r="F7" s="217"/>
      <c r="G7" s="217"/>
      <c r="H7" s="217"/>
      <c r="I7" s="217"/>
      <c r="J7" s="217"/>
    </row>
    <row r="8" spans="1:46" ht="35.25" customHeight="1">
      <c r="A8" s="54" t="s">
        <v>32</v>
      </c>
      <c r="B8" s="55" t="s">
        <v>83</v>
      </c>
      <c r="C8" s="54" t="s">
        <v>84</v>
      </c>
      <c r="D8" s="78">
        <v>1.1</v>
      </c>
      <c r="E8" s="78">
        <v>1.1</v>
      </c>
      <c r="F8" s="78"/>
      <c r="G8" s="79">
        <f>IF(E8=0,0,F8*100/E8)</f>
        <v>0</v>
      </c>
      <c r="H8" s="78">
        <v>1.1</v>
      </c>
      <c r="I8" s="78">
        <v>1.1</v>
      </c>
      <c r="J8" s="79">
        <f>IF(H8=0,0,I8*100/H8)</f>
        <v>100</v>
      </c>
      <c r="K8" s="78">
        <v>1.1</v>
      </c>
      <c r="L8" s="78">
        <v>1.1</v>
      </c>
      <c r="M8" s="79">
        <f>IF(K8=0,0,L8*100/K8)</f>
        <v>100</v>
      </c>
      <c r="N8" s="78">
        <v>1.1</v>
      </c>
      <c r="O8" s="78">
        <v>1.1</v>
      </c>
      <c r="P8" s="79">
        <f>IF(N8=0,0,O8*100/N8)</f>
        <v>100</v>
      </c>
      <c r="Q8" s="78">
        <v>1.1</v>
      </c>
      <c r="R8" s="78">
        <v>1.1</v>
      </c>
      <c r="S8" s="79">
        <f>IF(Q8=0,0,R8*100/Q8)</f>
        <v>100</v>
      </c>
      <c r="T8" s="78">
        <v>1.1</v>
      </c>
      <c r="U8" s="78">
        <v>1.1</v>
      </c>
      <c r="V8" s="79">
        <f>IF(T8=0,0,U8*100/T8)</f>
        <v>100</v>
      </c>
      <c r="W8" s="78">
        <v>1.1</v>
      </c>
      <c r="X8" s="78">
        <v>1.1</v>
      </c>
      <c r="Y8" s="79">
        <f>IF(W8=0,0,X8*100/W8)</f>
        <v>100</v>
      </c>
      <c r="Z8" s="78">
        <v>1.1</v>
      </c>
      <c r="AA8" s="78">
        <v>1.1</v>
      </c>
      <c r="AB8" s="79">
        <f>IF(Z8=0,0,AA8*100/Z8)</f>
        <v>100</v>
      </c>
      <c r="AC8" s="78">
        <v>1.1</v>
      </c>
      <c r="AD8" s="78">
        <v>1.1</v>
      </c>
      <c r="AE8" s="79">
        <f>IF(AC8=0,0,AD8*100/AC8)</f>
        <v>100</v>
      </c>
      <c r="AF8" s="78">
        <v>1.1</v>
      </c>
      <c r="AG8" s="78">
        <v>1.1</v>
      </c>
      <c r="AH8" s="79">
        <f>IF(AF8=0,0,AG8*100/AF8)</f>
        <v>100</v>
      </c>
      <c r="AI8" s="78">
        <v>1.1</v>
      </c>
      <c r="AJ8" s="78">
        <v>1.1</v>
      </c>
      <c r="AK8" s="79">
        <f>IF(AI8=0,0,AJ8*100/AI8)</f>
        <v>100</v>
      </c>
      <c r="AL8" s="78">
        <v>1.1</v>
      </c>
      <c r="AM8" s="78">
        <v>1.1</v>
      </c>
      <c r="AN8" s="79">
        <f>IF(AL8=0,0,AM8*100/AL8)</f>
        <v>100</v>
      </c>
      <c r="AO8" s="78">
        <v>1.1</v>
      </c>
      <c r="AP8" s="78">
        <v>1.1</v>
      </c>
      <c r="AQ8" s="79">
        <f>IF(AO8=0,0,AP8*100/AO8)</f>
        <v>100</v>
      </c>
      <c r="AR8" s="78">
        <v>1.1</v>
      </c>
      <c r="AS8" s="78">
        <v>1.1</v>
      </c>
      <c r="AT8" s="79">
        <f>IF(AR8=0,0,AS8*100/AR8)</f>
        <v>100</v>
      </c>
    </row>
    <row r="9" spans="1:46" ht="24" customHeight="1">
      <c r="A9" s="54" t="s">
        <v>33</v>
      </c>
      <c r="B9" s="55" t="s">
        <v>85</v>
      </c>
      <c r="C9" s="54"/>
      <c r="D9" s="80"/>
      <c r="E9" s="80"/>
      <c r="F9" s="80"/>
      <c r="G9" s="79"/>
      <c r="H9" s="80"/>
      <c r="I9" s="80"/>
      <c r="J9" s="79"/>
      <c r="K9" s="80"/>
      <c r="L9" s="80"/>
      <c r="M9" s="79"/>
      <c r="N9" s="80"/>
      <c r="O9" s="80"/>
      <c r="P9" s="79"/>
      <c r="Q9" s="80"/>
      <c r="R9" s="80"/>
      <c r="S9" s="79"/>
      <c r="T9" s="80"/>
      <c r="U9" s="80"/>
      <c r="V9" s="79"/>
      <c r="W9" s="80"/>
      <c r="X9" s="80"/>
      <c r="Y9" s="79"/>
      <c r="Z9" s="80"/>
      <c r="AA9" s="80"/>
      <c r="AB9" s="79"/>
      <c r="AC9" s="80"/>
      <c r="AD9" s="80"/>
      <c r="AE9" s="79"/>
      <c r="AF9" s="80"/>
      <c r="AG9" s="80"/>
      <c r="AH9" s="79"/>
      <c r="AI9" s="80"/>
      <c r="AJ9" s="80"/>
      <c r="AK9" s="79"/>
      <c r="AL9" s="80"/>
      <c r="AM9" s="80"/>
      <c r="AN9" s="79"/>
      <c r="AO9" s="80"/>
      <c r="AP9" s="80"/>
      <c r="AQ9" s="79"/>
      <c r="AR9" s="80"/>
      <c r="AS9" s="80"/>
      <c r="AT9" s="79"/>
    </row>
    <row r="10" spans="1:46" ht="24" customHeight="1">
      <c r="A10" s="54"/>
      <c r="B10" s="55" t="s">
        <v>46</v>
      </c>
      <c r="C10" s="54" t="s">
        <v>48</v>
      </c>
      <c r="D10" s="80">
        <v>6500</v>
      </c>
      <c r="E10" s="81">
        <v>4320</v>
      </c>
      <c r="F10" s="81"/>
      <c r="G10" s="79">
        <f aca="true" t="shared" si="0" ref="G10:G15">IF(E10=0,0,F10*100/E10)</f>
        <v>0</v>
      </c>
      <c r="H10" s="81">
        <f aca="true" t="shared" si="1" ref="H10:I15">K10+N10+Q10+T10+W10+Z10+AC10+AF10+AI10+AL10+AO10+AR10</f>
        <v>4320</v>
      </c>
      <c r="I10" s="81">
        <f t="shared" si="1"/>
        <v>5016</v>
      </c>
      <c r="J10" s="79">
        <f aca="true" t="shared" si="2" ref="J10:J21">IF(H10=0,0,I10*100/H10)</f>
        <v>116.11111111111111</v>
      </c>
      <c r="K10" s="81">
        <v>300</v>
      </c>
      <c r="L10" s="81">
        <v>318</v>
      </c>
      <c r="M10" s="79">
        <f aca="true" t="shared" si="3" ref="M10:M21">IF(K10=0,0,L10*100/K10)</f>
        <v>106</v>
      </c>
      <c r="N10" s="81">
        <v>300</v>
      </c>
      <c r="O10" s="81">
        <v>254</v>
      </c>
      <c r="P10" s="79">
        <f aca="true" t="shared" si="4" ref="P10:P15">IF(N10=0,0,O10*100/N10)</f>
        <v>84.66666666666667</v>
      </c>
      <c r="Q10" s="81">
        <v>300</v>
      </c>
      <c r="R10" s="81">
        <v>328</v>
      </c>
      <c r="S10" s="79">
        <f aca="true" t="shared" si="5" ref="S10:S15">IF(Q10=0,0,R10*100/Q10)</f>
        <v>109.33333333333333</v>
      </c>
      <c r="T10" s="81">
        <v>400</v>
      </c>
      <c r="U10" s="81">
        <v>565</v>
      </c>
      <c r="V10" s="79">
        <f aca="true" t="shared" si="6" ref="V10:V15">IF(T10=0,0,U10*100/T10)</f>
        <v>141.25</v>
      </c>
      <c r="W10" s="81">
        <v>600</v>
      </c>
      <c r="X10" s="81">
        <v>428</v>
      </c>
      <c r="Y10" s="79">
        <f aca="true" t="shared" si="7" ref="Y10:Y15">IF(W10=0,0,X10*100/W10)</f>
        <v>71.33333333333333</v>
      </c>
      <c r="Z10" s="81">
        <v>500</v>
      </c>
      <c r="AA10" s="81">
        <v>361</v>
      </c>
      <c r="AB10" s="79">
        <f aca="true" t="shared" si="8" ref="AB10:AB15">IF(Z10=0,0,AA10*100/Z10)</f>
        <v>72.2</v>
      </c>
      <c r="AC10" s="81">
        <v>350</v>
      </c>
      <c r="AD10" s="81">
        <v>349</v>
      </c>
      <c r="AE10" s="79">
        <f aca="true" t="shared" si="9" ref="AE10:AE15">IF(AC10=0,0,AD10*100/AC10)</f>
        <v>99.71428571428571</v>
      </c>
      <c r="AF10" s="81">
        <v>352</v>
      </c>
      <c r="AG10" s="81">
        <v>419</v>
      </c>
      <c r="AH10" s="79">
        <f aca="true" t="shared" si="10" ref="AH10:AH15">IF(AF10=0,0,AG10*100/AF10)</f>
        <v>119.0340909090909</v>
      </c>
      <c r="AI10" s="81">
        <v>350</v>
      </c>
      <c r="AJ10" s="81">
        <v>329</v>
      </c>
      <c r="AK10" s="79">
        <f aca="true" t="shared" si="11" ref="AK10:AK15">IF(AI10=0,0,AJ10*100/AI10)</f>
        <v>94</v>
      </c>
      <c r="AL10" s="81">
        <v>350</v>
      </c>
      <c r="AM10" s="81">
        <v>383</v>
      </c>
      <c r="AN10" s="79">
        <f aca="true" t="shared" si="12" ref="AN10:AN15">IF(AL10=0,0,AM10*100/AL10)</f>
        <v>109.42857142857143</v>
      </c>
      <c r="AO10" s="81">
        <v>518</v>
      </c>
      <c r="AP10" s="81">
        <v>735</v>
      </c>
      <c r="AQ10" s="79">
        <f aca="true" t="shared" si="13" ref="AQ10:AQ15">IF(AO10=0,0,AP10*100/AO10)</f>
        <v>141.8918918918919</v>
      </c>
      <c r="AR10" s="81">
        <v>0</v>
      </c>
      <c r="AS10" s="81">
        <v>547</v>
      </c>
      <c r="AT10" s="115">
        <f aca="true" t="shared" si="14" ref="AT10:AT15">IF(AR10=0,0,AS10*100/AR10)</f>
        <v>0</v>
      </c>
    </row>
    <row r="11" spans="1:46" ht="24" customHeight="1">
      <c r="A11" s="54"/>
      <c r="B11" s="55" t="s">
        <v>86</v>
      </c>
      <c r="C11" s="54" t="s">
        <v>49</v>
      </c>
      <c r="D11" s="78">
        <v>64.5</v>
      </c>
      <c r="E11" s="82">
        <v>33.9</v>
      </c>
      <c r="F11" s="82"/>
      <c r="G11" s="79">
        <f t="shared" si="0"/>
        <v>0</v>
      </c>
      <c r="H11" s="97">
        <f t="shared" si="1"/>
        <v>33.9</v>
      </c>
      <c r="I11" s="97">
        <f t="shared" si="1"/>
        <v>51.39600000000001</v>
      </c>
      <c r="J11" s="79">
        <f t="shared" si="2"/>
        <v>151.61061946902657</v>
      </c>
      <c r="K11" s="82">
        <v>6</v>
      </c>
      <c r="L11" s="106">
        <v>6.048</v>
      </c>
      <c r="M11" s="79">
        <f t="shared" si="3"/>
        <v>100.8</v>
      </c>
      <c r="N11" s="82">
        <v>6</v>
      </c>
      <c r="O11" s="106">
        <v>6.2</v>
      </c>
      <c r="P11" s="79">
        <f t="shared" si="4"/>
        <v>103.33333333333333</v>
      </c>
      <c r="Q11" s="82">
        <v>6</v>
      </c>
      <c r="R11" s="106">
        <v>4.958</v>
      </c>
      <c r="S11" s="79">
        <f t="shared" si="5"/>
        <v>82.63333333333334</v>
      </c>
      <c r="T11" s="82">
        <v>6</v>
      </c>
      <c r="U11" s="109">
        <v>6.553</v>
      </c>
      <c r="V11" s="79">
        <f t="shared" si="6"/>
        <v>109.21666666666665</v>
      </c>
      <c r="W11" s="82">
        <v>4</v>
      </c>
      <c r="X11" s="109">
        <v>6.832</v>
      </c>
      <c r="Y11" s="79">
        <f t="shared" si="7"/>
        <v>170.79999999999998</v>
      </c>
      <c r="Z11" s="82">
        <v>1</v>
      </c>
      <c r="AA11" s="97">
        <v>0.373</v>
      </c>
      <c r="AB11" s="79">
        <f t="shared" si="8"/>
        <v>37.3</v>
      </c>
      <c r="AC11" s="82">
        <v>1</v>
      </c>
      <c r="AD11" s="81">
        <v>3.269</v>
      </c>
      <c r="AE11" s="79">
        <f t="shared" si="9"/>
        <v>326.90000000000003</v>
      </c>
      <c r="AF11" s="82">
        <v>1</v>
      </c>
      <c r="AG11" s="97">
        <v>3.067</v>
      </c>
      <c r="AH11" s="79">
        <f t="shared" si="10"/>
        <v>306.70000000000005</v>
      </c>
      <c r="AI11" s="82">
        <v>1</v>
      </c>
      <c r="AJ11" s="82">
        <v>3.2</v>
      </c>
      <c r="AK11" s="79">
        <f t="shared" si="11"/>
        <v>320</v>
      </c>
      <c r="AL11" s="82">
        <v>1</v>
      </c>
      <c r="AM11" s="109">
        <v>3.624</v>
      </c>
      <c r="AN11" s="79">
        <f t="shared" si="12"/>
        <v>362.40000000000003</v>
      </c>
      <c r="AO11" s="82">
        <v>0.9</v>
      </c>
      <c r="AP11" s="82">
        <v>4.576</v>
      </c>
      <c r="AQ11" s="79">
        <f t="shared" si="13"/>
        <v>508.4444444444444</v>
      </c>
      <c r="AR11" s="82">
        <v>0</v>
      </c>
      <c r="AS11" s="109">
        <v>2.696</v>
      </c>
      <c r="AT11" s="115">
        <f t="shared" si="14"/>
        <v>0</v>
      </c>
    </row>
    <row r="12" spans="1:46" ht="24" customHeight="1">
      <c r="A12" s="54" t="s">
        <v>34</v>
      </c>
      <c r="B12" s="55" t="s">
        <v>99</v>
      </c>
      <c r="C12" s="54" t="s">
        <v>48</v>
      </c>
      <c r="D12" s="80">
        <v>8766</v>
      </c>
      <c r="E12" s="80">
        <v>9000</v>
      </c>
      <c r="F12" s="80"/>
      <c r="G12" s="79">
        <f t="shared" si="0"/>
        <v>0</v>
      </c>
      <c r="H12" s="81">
        <f t="shared" si="1"/>
        <v>10000</v>
      </c>
      <c r="I12" s="81">
        <f t="shared" si="1"/>
        <v>10276</v>
      </c>
      <c r="J12" s="79">
        <f t="shared" si="2"/>
        <v>102.76</v>
      </c>
      <c r="K12" s="80">
        <v>0</v>
      </c>
      <c r="L12" s="80">
        <v>0</v>
      </c>
      <c r="M12" s="79">
        <f t="shared" si="3"/>
        <v>0</v>
      </c>
      <c r="N12" s="80">
        <v>0</v>
      </c>
      <c r="O12" s="80">
        <v>0</v>
      </c>
      <c r="P12" s="79">
        <f t="shared" si="4"/>
        <v>0</v>
      </c>
      <c r="Q12" s="80">
        <v>0</v>
      </c>
      <c r="R12" s="80"/>
      <c r="S12" s="79">
        <f t="shared" si="5"/>
        <v>0</v>
      </c>
      <c r="T12" s="80">
        <v>0</v>
      </c>
      <c r="U12" s="80"/>
      <c r="V12" s="79">
        <f t="shared" si="6"/>
        <v>0</v>
      </c>
      <c r="W12" s="80">
        <v>1000</v>
      </c>
      <c r="X12" s="80">
        <f>1221+100</f>
        <v>1321</v>
      </c>
      <c r="Y12" s="79">
        <f t="shared" si="7"/>
        <v>132.1</v>
      </c>
      <c r="Z12" s="80">
        <v>2000</v>
      </c>
      <c r="AA12" s="81">
        <v>1977</v>
      </c>
      <c r="AB12" s="79">
        <f t="shared" si="8"/>
        <v>98.85</v>
      </c>
      <c r="AC12" s="80">
        <v>2000</v>
      </c>
      <c r="AD12" s="81">
        <v>663</v>
      </c>
      <c r="AE12" s="79">
        <f t="shared" si="9"/>
        <v>33.15</v>
      </c>
      <c r="AF12" s="80">
        <v>1500</v>
      </c>
      <c r="AG12" s="81">
        <v>3765</v>
      </c>
      <c r="AH12" s="79">
        <f t="shared" si="10"/>
        <v>251</v>
      </c>
      <c r="AI12" s="80">
        <v>2500</v>
      </c>
      <c r="AJ12" s="81">
        <v>2143</v>
      </c>
      <c r="AK12" s="79">
        <f t="shared" si="11"/>
        <v>85.72</v>
      </c>
      <c r="AL12" s="80">
        <v>1000</v>
      </c>
      <c r="AM12" s="80">
        <v>407</v>
      </c>
      <c r="AN12" s="79">
        <f t="shared" si="12"/>
        <v>40.7</v>
      </c>
      <c r="AO12" s="80">
        <v>0</v>
      </c>
      <c r="AP12" s="80">
        <v>0</v>
      </c>
      <c r="AQ12" s="115">
        <f t="shared" si="13"/>
        <v>0</v>
      </c>
      <c r="AR12" s="80">
        <v>0</v>
      </c>
      <c r="AS12" s="80"/>
      <c r="AT12" s="115">
        <f t="shared" si="14"/>
        <v>0</v>
      </c>
    </row>
    <row r="13" spans="1:46" ht="65.25" customHeight="1">
      <c r="A13" s="54" t="s">
        <v>44</v>
      </c>
      <c r="B13" s="55" t="s">
        <v>87</v>
      </c>
      <c r="C13" s="54" t="s">
        <v>47</v>
      </c>
      <c r="D13" s="80">
        <v>1</v>
      </c>
      <c r="E13" s="80">
        <v>1</v>
      </c>
      <c r="F13" s="80"/>
      <c r="G13" s="79">
        <f t="shared" si="0"/>
        <v>0</v>
      </c>
      <c r="H13" s="81">
        <f t="shared" si="1"/>
        <v>1</v>
      </c>
      <c r="I13" s="81">
        <f t="shared" si="1"/>
        <v>1</v>
      </c>
      <c r="J13" s="79">
        <f t="shared" si="2"/>
        <v>100</v>
      </c>
      <c r="K13" s="80">
        <v>0</v>
      </c>
      <c r="L13" s="80">
        <v>0</v>
      </c>
      <c r="M13" s="79">
        <f t="shared" si="3"/>
        <v>0</v>
      </c>
      <c r="N13" s="80">
        <v>0</v>
      </c>
      <c r="O13" s="80">
        <v>0</v>
      </c>
      <c r="P13" s="79">
        <f t="shared" si="4"/>
        <v>0</v>
      </c>
      <c r="Q13" s="80">
        <v>0</v>
      </c>
      <c r="R13" s="80">
        <v>0</v>
      </c>
      <c r="S13" s="79">
        <f t="shared" si="5"/>
        <v>0</v>
      </c>
      <c r="T13" s="80">
        <v>0</v>
      </c>
      <c r="U13" s="80"/>
      <c r="V13" s="79">
        <f t="shared" si="6"/>
        <v>0</v>
      </c>
      <c r="W13" s="80">
        <v>1</v>
      </c>
      <c r="X13" s="80">
        <v>0</v>
      </c>
      <c r="Y13" s="79">
        <f t="shared" si="7"/>
        <v>0</v>
      </c>
      <c r="Z13" s="80">
        <v>0</v>
      </c>
      <c r="AA13" s="80">
        <v>0</v>
      </c>
      <c r="AB13" s="79">
        <f t="shared" si="8"/>
        <v>0</v>
      </c>
      <c r="AC13" s="80">
        <v>0</v>
      </c>
      <c r="AD13" s="80">
        <v>1</v>
      </c>
      <c r="AE13" s="79">
        <f t="shared" si="9"/>
        <v>0</v>
      </c>
      <c r="AF13" s="80">
        <v>0</v>
      </c>
      <c r="AG13" s="80">
        <v>0</v>
      </c>
      <c r="AH13" s="115">
        <f t="shared" si="10"/>
        <v>0</v>
      </c>
      <c r="AI13" s="80">
        <v>0</v>
      </c>
      <c r="AJ13" s="80">
        <v>0</v>
      </c>
      <c r="AK13" s="115">
        <f t="shared" si="11"/>
        <v>0</v>
      </c>
      <c r="AL13" s="80">
        <v>0</v>
      </c>
      <c r="AM13" s="80">
        <v>0</v>
      </c>
      <c r="AN13" s="115">
        <f t="shared" si="12"/>
        <v>0</v>
      </c>
      <c r="AO13" s="80">
        <v>0</v>
      </c>
      <c r="AP13" s="80">
        <v>0</v>
      </c>
      <c r="AQ13" s="115">
        <f t="shared" si="13"/>
        <v>0</v>
      </c>
      <c r="AR13" s="80">
        <v>0</v>
      </c>
      <c r="AS13" s="80"/>
      <c r="AT13" s="115">
        <f t="shared" si="14"/>
        <v>0</v>
      </c>
    </row>
    <row r="14" spans="1:46" ht="42" customHeight="1">
      <c r="A14" s="54" t="s">
        <v>97</v>
      </c>
      <c r="B14" s="55" t="s">
        <v>100</v>
      </c>
      <c r="C14" s="54" t="s">
        <v>47</v>
      </c>
      <c r="D14" s="80">
        <v>0</v>
      </c>
      <c r="E14" s="80">
        <v>3</v>
      </c>
      <c r="F14" s="80"/>
      <c r="G14" s="79">
        <f t="shared" si="0"/>
        <v>0</v>
      </c>
      <c r="H14" s="81">
        <f t="shared" si="1"/>
        <v>6</v>
      </c>
      <c r="I14" s="81">
        <f t="shared" si="1"/>
        <v>5</v>
      </c>
      <c r="J14" s="79">
        <f t="shared" si="2"/>
        <v>83.33333333333333</v>
      </c>
      <c r="K14" s="80">
        <v>0</v>
      </c>
      <c r="L14" s="80">
        <v>0</v>
      </c>
      <c r="M14" s="79">
        <f t="shared" si="3"/>
        <v>0</v>
      </c>
      <c r="N14" s="80">
        <v>0</v>
      </c>
      <c r="O14" s="80">
        <v>0</v>
      </c>
      <c r="P14" s="79">
        <f t="shared" si="4"/>
        <v>0</v>
      </c>
      <c r="Q14" s="80">
        <v>0</v>
      </c>
      <c r="R14" s="80">
        <v>0</v>
      </c>
      <c r="S14" s="79">
        <f t="shared" si="5"/>
        <v>0</v>
      </c>
      <c r="T14" s="80">
        <v>0</v>
      </c>
      <c r="U14" s="80"/>
      <c r="V14" s="79">
        <f t="shared" si="6"/>
        <v>0</v>
      </c>
      <c r="W14" s="80">
        <v>3</v>
      </c>
      <c r="X14" s="80">
        <v>3</v>
      </c>
      <c r="Y14" s="79">
        <f t="shared" si="7"/>
        <v>100</v>
      </c>
      <c r="Z14" s="80">
        <v>0</v>
      </c>
      <c r="AA14" s="80">
        <v>0</v>
      </c>
      <c r="AB14" s="79">
        <f t="shared" si="8"/>
        <v>0</v>
      </c>
      <c r="AC14" s="80">
        <v>0</v>
      </c>
      <c r="AD14" s="80">
        <v>0</v>
      </c>
      <c r="AE14" s="79">
        <f t="shared" si="9"/>
        <v>0</v>
      </c>
      <c r="AF14" s="80">
        <v>0</v>
      </c>
      <c r="AG14" s="80">
        <v>0</v>
      </c>
      <c r="AH14" s="115">
        <f t="shared" si="10"/>
        <v>0</v>
      </c>
      <c r="AI14" s="80">
        <v>0</v>
      </c>
      <c r="AJ14" s="80">
        <v>0</v>
      </c>
      <c r="AK14" s="115">
        <f t="shared" si="11"/>
        <v>0</v>
      </c>
      <c r="AL14" s="80">
        <v>0</v>
      </c>
      <c r="AM14" s="80">
        <v>0</v>
      </c>
      <c r="AN14" s="115">
        <f t="shared" si="12"/>
        <v>0</v>
      </c>
      <c r="AO14" s="80">
        <v>0</v>
      </c>
      <c r="AP14" s="80">
        <v>0</v>
      </c>
      <c r="AQ14" s="115">
        <f t="shared" si="13"/>
        <v>0</v>
      </c>
      <c r="AR14" s="80">
        <v>3</v>
      </c>
      <c r="AS14" s="80">
        <v>2</v>
      </c>
      <c r="AT14" s="79">
        <f t="shared" si="14"/>
        <v>66.66666666666667</v>
      </c>
    </row>
    <row r="15" spans="1:46" ht="26.25" customHeight="1">
      <c r="A15" s="54" t="s">
        <v>98</v>
      </c>
      <c r="B15" s="55" t="s">
        <v>101</v>
      </c>
      <c r="C15" s="54" t="s">
        <v>47</v>
      </c>
      <c r="D15" s="80">
        <v>0</v>
      </c>
      <c r="E15" s="80">
        <v>0</v>
      </c>
      <c r="F15" s="80"/>
      <c r="G15" s="79">
        <f t="shared" si="0"/>
        <v>0</v>
      </c>
      <c r="H15" s="81">
        <f t="shared" si="1"/>
        <v>3</v>
      </c>
      <c r="I15" s="81">
        <f t="shared" si="1"/>
        <v>2</v>
      </c>
      <c r="J15" s="79">
        <f t="shared" si="2"/>
        <v>66.66666666666667</v>
      </c>
      <c r="K15" s="80">
        <v>0</v>
      </c>
      <c r="L15" s="80">
        <v>0</v>
      </c>
      <c r="M15" s="79">
        <f t="shared" si="3"/>
        <v>0</v>
      </c>
      <c r="N15" s="80">
        <v>0</v>
      </c>
      <c r="O15" s="80">
        <v>0</v>
      </c>
      <c r="P15" s="79">
        <f t="shared" si="4"/>
        <v>0</v>
      </c>
      <c r="Q15" s="80">
        <v>0</v>
      </c>
      <c r="R15" s="80">
        <v>0</v>
      </c>
      <c r="S15" s="79">
        <f t="shared" si="5"/>
        <v>0</v>
      </c>
      <c r="T15" s="80">
        <v>0</v>
      </c>
      <c r="U15" s="80"/>
      <c r="V15" s="79">
        <f t="shared" si="6"/>
        <v>0</v>
      </c>
      <c r="W15" s="80">
        <v>0</v>
      </c>
      <c r="X15" s="80">
        <v>0</v>
      </c>
      <c r="Y15" s="79">
        <f t="shared" si="7"/>
        <v>0</v>
      </c>
      <c r="Z15" s="80">
        <v>0</v>
      </c>
      <c r="AA15" s="80">
        <v>0</v>
      </c>
      <c r="AB15" s="79">
        <f t="shared" si="8"/>
        <v>0</v>
      </c>
      <c r="AC15" s="80">
        <v>0</v>
      </c>
      <c r="AD15" s="80">
        <v>0</v>
      </c>
      <c r="AE15" s="79">
        <f t="shared" si="9"/>
        <v>0</v>
      </c>
      <c r="AF15" s="80">
        <v>0</v>
      </c>
      <c r="AG15" s="80">
        <v>0</v>
      </c>
      <c r="AH15" s="115">
        <f t="shared" si="10"/>
        <v>0</v>
      </c>
      <c r="AI15" s="80">
        <v>1</v>
      </c>
      <c r="AJ15" s="80">
        <v>1</v>
      </c>
      <c r="AK15" s="79">
        <f t="shared" si="11"/>
        <v>100</v>
      </c>
      <c r="AL15" s="80">
        <v>0</v>
      </c>
      <c r="AM15" s="80">
        <v>0</v>
      </c>
      <c r="AN15" s="115">
        <f t="shared" si="12"/>
        <v>0</v>
      </c>
      <c r="AO15" s="80">
        <v>0</v>
      </c>
      <c r="AP15" s="80">
        <v>0</v>
      </c>
      <c r="AQ15" s="115">
        <f t="shared" si="13"/>
        <v>0</v>
      </c>
      <c r="AR15" s="80">
        <v>2</v>
      </c>
      <c r="AS15" s="80">
        <v>1</v>
      </c>
      <c r="AT15" s="79">
        <f t="shared" si="14"/>
        <v>50</v>
      </c>
    </row>
    <row r="16" spans="1:10" ht="30.75" customHeight="1">
      <c r="A16" s="217" t="s">
        <v>82</v>
      </c>
      <c r="B16" s="217"/>
      <c r="C16" s="217"/>
      <c r="D16" s="217"/>
      <c r="E16" s="217"/>
      <c r="F16" s="217"/>
      <c r="G16" s="217"/>
      <c r="H16" s="217"/>
      <c r="I16" s="217"/>
      <c r="J16" s="217"/>
    </row>
    <row r="17" spans="1:46" ht="35.25" customHeight="1">
      <c r="A17" s="54" t="s">
        <v>32</v>
      </c>
      <c r="B17" s="55" t="s">
        <v>88</v>
      </c>
      <c r="C17" s="54" t="s">
        <v>84</v>
      </c>
      <c r="D17" s="83">
        <v>105.63</v>
      </c>
      <c r="E17" s="83">
        <v>105.63</v>
      </c>
      <c r="F17" s="83"/>
      <c r="G17" s="79">
        <f>IF(E17=0,0,F17*100/E17)</f>
        <v>0</v>
      </c>
      <c r="H17" s="83">
        <v>105.63</v>
      </c>
      <c r="I17" s="83">
        <v>106.63</v>
      </c>
      <c r="J17" s="79">
        <f t="shared" si="2"/>
        <v>100.9467007478936</v>
      </c>
      <c r="K17" s="83">
        <v>105.63</v>
      </c>
      <c r="L17" s="83">
        <v>105.63</v>
      </c>
      <c r="M17" s="79">
        <f t="shared" si="3"/>
        <v>100</v>
      </c>
      <c r="N17" s="83">
        <v>105.63</v>
      </c>
      <c r="O17" s="83">
        <v>105.63</v>
      </c>
      <c r="P17" s="79">
        <f>IF(N17=0,0,O17*100/N17)</f>
        <v>100</v>
      </c>
      <c r="Q17" s="83">
        <v>105.63</v>
      </c>
      <c r="R17" s="83">
        <v>105.63</v>
      </c>
      <c r="S17" s="79">
        <f>IF(Q17=0,0,R17*100/Q17)</f>
        <v>100</v>
      </c>
      <c r="T17" s="83">
        <v>105.63</v>
      </c>
      <c r="U17" s="83">
        <v>105.63</v>
      </c>
      <c r="V17" s="79">
        <f>IF(T17=0,0,U17*100/T17)</f>
        <v>100</v>
      </c>
      <c r="W17" s="83">
        <v>105.63</v>
      </c>
      <c r="X17" s="83">
        <v>105.63</v>
      </c>
      <c r="Y17" s="79">
        <f>IF(W17=0,0,X17*100/W17)</f>
        <v>100</v>
      </c>
      <c r="Z17" s="83">
        <v>105.63</v>
      </c>
      <c r="AA17" s="83">
        <v>105.63</v>
      </c>
      <c r="AB17" s="79">
        <f>IF(Z17=0,0,AA17*100/Z17)</f>
        <v>100</v>
      </c>
      <c r="AC17" s="83">
        <v>105.63</v>
      </c>
      <c r="AD17" s="83">
        <v>105.63</v>
      </c>
      <c r="AE17" s="79">
        <f>IF(AC17=0,0,AD17*100/AC17)</f>
        <v>100</v>
      </c>
      <c r="AF17" s="83">
        <v>105.63</v>
      </c>
      <c r="AG17" s="83">
        <v>105.63</v>
      </c>
      <c r="AH17" s="79">
        <f>IF(AF17=0,0,AG17*100/AF17)</f>
        <v>100</v>
      </c>
      <c r="AI17" s="83">
        <v>105.63</v>
      </c>
      <c r="AJ17" s="83">
        <v>105.63</v>
      </c>
      <c r="AK17" s="79">
        <f>IF(AI17=0,0,AJ17*100/AI17)</f>
        <v>100</v>
      </c>
      <c r="AL17" s="83">
        <v>105.63</v>
      </c>
      <c r="AM17" s="83">
        <v>105.63</v>
      </c>
      <c r="AN17" s="79">
        <f>IF(AL17=0,0,AM17*100/AL17)</f>
        <v>100</v>
      </c>
      <c r="AO17" s="83">
        <v>105.63</v>
      </c>
      <c r="AP17" s="83">
        <v>105.63</v>
      </c>
      <c r="AQ17" s="79">
        <f>IF(AO17=0,0,AP17*100/AO17)</f>
        <v>100</v>
      </c>
      <c r="AR17" s="83">
        <v>105.63</v>
      </c>
      <c r="AS17" s="83">
        <v>105.63</v>
      </c>
      <c r="AT17" s="79">
        <f>IF(AR17=0,0,AS17*100/AR17)</f>
        <v>100</v>
      </c>
    </row>
    <row r="18" spans="1:46" ht="24" customHeight="1">
      <c r="A18" s="54" t="s">
        <v>33</v>
      </c>
      <c r="B18" s="55" t="s">
        <v>45</v>
      </c>
      <c r="C18" s="54" t="s">
        <v>84</v>
      </c>
      <c r="D18" s="80" t="s">
        <v>51</v>
      </c>
      <c r="E18" s="83">
        <v>0.76</v>
      </c>
      <c r="F18" s="83"/>
      <c r="G18" s="79">
        <f>IF(E18=0,0,F18*100/E18)</f>
        <v>0</v>
      </c>
      <c r="H18" s="84">
        <f>K18+N18+Q18+T18+W18+Z18+AC18+AF18+AI18+AL18+AO18+AR18</f>
        <v>0.756</v>
      </c>
      <c r="I18" s="84">
        <f>L18+O18+R18+U18+X18+AA18+AD18+AG18+AJ18+AM18+AP18+AS18</f>
        <v>0.756</v>
      </c>
      <c r="J18" s="79">
        <f t="shared" si="2"/>
        <v>99.99999999999999</v>
      </c>
      <c r="K18" s="80">
        <v>0</v>
      </c>
      <c r="L18" s="80">
        <v>0</v>
      </c>
      <c r="M18" s="79">
        <f t="shared" si="3"/>
        <v>0</v>
      </c>
      <c r="N18" s="80">
        <v>0</v>
      </c>
      <c r="O18" s="80">
        <v>0</v>
      </c>
      <c r="P18" s="79">
        <f>IF(N18=0,0,O18*100/N18)</f>
        <v>0</v>
      </c>
      <c r="Q18" s="80">
        <v>0</v>
      </c>
      <c r="R18" s="83">
        <v>0</v>
      </c>
      <c r="S18" s="79">
        <f>IF(Q18=0,0,R18*100/Q18)</f>
        <v>0</v>
      </c>
      <c r="T18" s="83">
        <v>0</v>
      </c>
      <c r="U18" s="83">
        <v>0</v>
      </c>
      <c r="V18" s="79">
        <f>IF(T18=0,0,U18*100/T18)</f>
        <v>0</v>
      </c>
      <c r="W18" s="83">
        <v>0</v>
      </c>
      <c r="X18" s="83">
        <v>0</v>
      </c>
      <c r="Y18" s="79">
        <f>IF(W18=0,0,X18*100/W18)</f>
        <v>0</v>
      </c>
      <c r="Z18" s="83">
        <v>0</v>
      </c>
      <c r="AA18" s="83">
        <v>0</v>
      </c>
      <c r="AB18" s="79">
        <f>IF(Z18=0,0,AA18*100/Z18)</f>
        <v>0</v>
      </c>
      <c r="AC18" s="83">
        <v>0</v>
      </c>
      <c r="AD18" s="83">
        <v>0</v>
      </c>
      <c r="AE18" s="79">
        <f>IF(AC18=0,0,AD18*100/AC18)</f>
        <v>0</v>
      </c>
      <c r="AF18" s="83">
        <v>0</v>
      </c>
      <c r="AG18" s="83">
        <v>0</v>
      </c>
      <c r="AH18" s="79">
        <f>IF(AF18=0,0,AG18*100/AF18)</f>
        <v>0</v>
      </c>
      <c r="AI18" s="83">
        <v>0</v>
      </c>
      <c r="AJ18" s="83">
        <v>0</v>
      </c>
      <c r="AK18" s="115">
        <f>IF(AI18=0,0,AJ18*100/AI18)</f>
        <v>0</v>
      </c>
      <c r="AL18" s="83">
        <v>0.756</v>
      </c>
      <c r="AM18" s="83">
        <v>0.756</v>
      </c>
      <c r="AN18" s="79">
        <f>IF(AL18=0,0,AM18*100/AL18)</f>
        <v>99.99999999999999</v>
      </c>
      <c r="AO18" s="111">
        <v>0</v>
      </c>
      <c r="AP18" s="83">
        <v>0</v>
      </c>
      <c r="AQ18" s="115">
        <f>IF(AO18=0,0,AP18*100/AO18)</f>
        <v>0</v>
      </c>
      <c r="AR18" s="83"/>
      <c r="AS18" s="83"/>
      <c r="AT18" s="115">
        <f>IF(AR18=0,0,AS18*100/AR18)</f>
        <v>0</v>
      </c>
    </row>
    <row r="19" spans="1:46" ht="53.25" customHeight="1">
      <c r="A19" s="54" t="s">
        <v>34</v>
      </c>
      <c r="B19" s="55" t="s">
        <v>89</v>
      </c>
      <c r="C19" s="54" t="s">
        <v>47</v>
      </c>
      <c r="D19" s="80">
        <v>11</v>
      </c>
      <c r="E19" s="80">
        <v>11</v>
      </c>
      <c r="F19" s="80"/>
      <c r="G19" s="79">
        <f>IF(E19=0,0,F19*100/E19)</f>
        <v>0</v>
      </c>
      <c r="H19" s="80">
        <v>11</v>
      </c>
      <c r="I19" s="80">
        <v>11</v>
      </c>
      <c r="J19" s="79">
        <f t="shared" si="2"/>
        <v>100</v>
      </c>
      <c r="K19" s="80">
        <v>11</v>
      </c>
      <c r="L19" s="80">
        <v>11</v>
      </c>
      <c r="M19" s="79">
        <f t="shared" si="3"/>
        <v>100</v>
      </c>
      <c r="N19" s="80">
        <v>11</v>
      </c>
      <c r="O19" s="80">
        <v>11</v>
      </c>
      <c r="P19" s="79">
        <f>IF(N19=0,0,O19*100/N19)</f>
        <v>100</v>
      </c>
      <c r="Q19" s="80">
        <v>11</v>
      </c>
      <c r="R19" s="80">
        <v>11</v>
      </c>
      <c r="S19" s="79">
        <f>IF(Q19=0,0,R19*100/Q19)</f>
        <v>100</v>
      </c>
      <c r="T19" s="80">
        <v>11</v>
      </c>
      <c r="U19" s="80">
        <v>11</v>
      </c>
      <c r="V19" s="79">
        <f>IF(T19=0,0,U19*100/T19)</f>
        <v>100</v>
      </c>
      <c r="W19" s="80">
        <v>11</v>
      </c>
      <c r="X19" s="80">
        <v>11</v>
      </c>
      <c r="Y19" s="79">
        <f>IF(W19=0,0,X19*100/W19)</f>
        <v>100</v>
      </c>
      <c r="Z19" s="80">
        <v>11</v>
      </c>
      <c r="AA19" s="80">
        <v>11</v>
      </c>
      <c r="AB19" s="79">
        <f>IF(Z19=0,0,AA19*100/Z19)</f>
        <v>100</v>
      </c>
      <c r="AC19" s="80">
        <v>11</v>
      </c>
      <c r="AD19" s="80">
        <v>11</v>
      </c>
      <c r="AE19" s="79">
        <f>IF(AC19=0,0,AD19*100/AC19)</f>
        <v>100</v>
      </c>
      <c r="AF19" s="80">
        <v>11</v>
      </c>
      <c r="AG19" s="80">
        <v>11</v>
      </c>
      <c r="AH19" s="79">
        <f>IF(AF19=0,0,AG19*100/AF19)</f>
        <v>100</v>
      </c>
      <c r="AI19" s="80">
        <v>11</v>
      </c>
      <c r="AJ19" s="80">
        <v>11</v>
      </c>
      <c r="AK19" s="115">
        <f>IF(AI19=0,0,AJ19*100/AI19)</f>
        <v>100</v>
      </c>
      <c r="AL19" s="80">
        <v>11</v>
      </c>
      <c r="AM19" s="80">
        <v>11</v>
      </c>
      <c r="AN19" s="79">
        <f>IF(AL19=0,0,AM19*100/AL19)</f>
        <v>100</v>
      </c>
      <c r="AO19" s="80">
        <v>11</v>
      </c>
      <c r="AP19" s="80">
        <v>11</v>
      </c>
      <c r="AQ19" s="79">
        <f>IF(AO19=0,0,AP19*100/AO19)</f>
        <v>100</v>
      </c>
      <c r="AR19" s="80">
        <v>11</v>
      </c>
      <c r="AS19" s="80">
        <v>11</v>
      </c>
      <c r="AT19" s="79">
        <f>IF(AR19=0,0,AS19*100/AR19)</f>
        <v>100</v>
      </c>
    </row>
    <row r="20" spans="1:46" ht="40.5" customHeight="1">
      <c r="A20" s="54" t="s">
        <v>90</v>
      </c>
      <c r="B20" s="55" t="s">
        <v>107</v>
      </c>
      <c r="C20" s="54" t="s">
        <v>18</v>
      </c>
      <c r="D20" s="80">
        <v>100</v>
      </c>
      <c r="E20" s="80">
        <v>100</v>
      </c>
      <c r="F20" s="80"/>
      <c r="G20" s="79">
        <f>IF(E20=0,0,F20*100/E20)</f>
        <v>0</v>
      </c>
      <c r="H20" s="80">
        <v>100</v>
      </c>
      <c r="I20" s="80">
        <v>100</v>
      </c>
      <c r="J20" s="79">
        <f t="shared" si="2"/>
        <v>100</v>
      </c>
      <c r="K20" s="80">
        <v>100</v>
      </c>
      <c r="L20" s="80">
        <v>100</v>
      </c>
      <c r="M20" s="79">
        <f t="shared" si="3"/>
        <v>100</v>
      </c>
      <c r="N20" s="80">
        <v>100</v>
      </c>
      <c r="O20" s="80">
        <v>100</v>
      </c>
      <c r="P20" s="79">
        <f>IF(N20=0,0,O20*100/N20)</f>
        <v>100</v>
      </c>
      <c r="Q20" s="80">
        <v>100</v>
      </c>
      <c r="R20" s="80">
        <v>100</v>
      </c>
      <c r="S20" s="79">
        <f>IF(Q20=0,0,R20*100/Q20)</f>
        <v>100</v>
      </c>
      <c r="T20" s="80">
        <v>100</v>
      </c>
      <c r="U20" s="80">
        <v>100</v>
      </c>
      <c r="V20" s="79">
        <f>IF(T20=0,0,U20*100/T20)</f>
        <v>100</v>
      </c>
      <c r="W20" s="80">
        <v>100</v>
      </c>
      <c r="X20" s="80">
        <v>100</v>
      </c>
      <c r="Y20" s="79">
        <f>IF(W20=0,0,X20*100/W20)</f>
        <v>100</v>
      </c>
      <c r="Z20" s="80">
        <v>100</v>
      </c>
      <c r="AA20" s="80">
        <v>100</v>
      </c>
      <c r="AB20" s="79">
        <f>IF(Z20=0,0,AA20*100/Z20)</f>
        <v>100</v>
      </c>
      <c r="AC20" s="80">
        <v>100</v>
      </c>
      <c r="AD20" s="80">
        <v>100</v>
      </c>
      <c r="AE20" s="79">
        <f>IF(AC20=0,0,AD20*100/AC20)</f>
        <v>100</v>
      </c>
      <c r="AF20" s="80">
        <v>100</v>
      </c>
      <c r="AG20" s="80">
        <v>100</v>
      </c>
      <c r="AH20" s="79">
        <f>IF(AF20=0,0,AG20*100/AF20)</f>
        <v>100</v>
      </c>
      <c r="AI20" s="80">
        <v>100</v>
      </c>
      <c r="AJ20" s="80">
        <v>100</v>
      </c>
      <c r="AK20" s="115">
        <f>IF(AI20=0,0,AJ20*100/AI20)</f>
        <v>100</v>
      </c>
      <c r="AL20" s="80">
        <v>100</v>
      </c>
      <c r="AM20" s="80">
        <v>100</v>
      </c>
      <c r="AN20" s="115">
        <f>IF(AL20=0,0,AM20*100/AL20)</f>
        <v>100</v>
      </c>
      <c r="AO20" s="80">
        <v>100</v>
      </c>
      <c r="AP20" s="80">
        <v>100</v>
      </c>
      <c r="AQ20" s="115">
        <f>IF(AO20=0,0,AP20*100/AO20)</f>
        <v>100</v>
      </c>
      <c r="AR20" s="80">
        <v>100</v>
      </c>
      <c r="AS20" s="80">
        <v>100</v>
      </c>
      <c r="AT20" s="115">
        <f>IF(AR20=0,0,AS20*100/AR20)</f>
        <v>100</v>
      </c>
    </row>
    <row r="21" spans="1:46" ht="33.75" customHeight="1">
      <c r="A21" s="54" t="s">
        <v>97</v>
      </c>
      <c r="B21" s="55" t="s">
        <v>102</v>
      </c>
      <c r="C21" s="54" t="s">
        <v>47</v>
      </c>
      <c r="D21" s="80">
        <v>0</v>
      </c>
      <c r="E21" s="80">
        <v>3</v>
      </c>
      <c r="F21" s="80"/>
      <c r="G21" s="79">
        <f>IF(E21=0,0,F21*100/E21)</f>
        <v>0</v>
      </c>
      <c r="H21" s="81">
        <f>K21+N21+Q21+T21+W21+Z21+AC21+AF21+AI21+AL21+AO21+AR21</f>
        <v>9</v>
      </c>
      <c r="I21" s="81">
        <f>L21+O21+R21+U21+X21+AA21+AD21+AG21+AJ21+AM21+AP21+AS21</f>
        <v>7</v>
      </c>
      <c r="J21" s="79">
        <f t="shared" si="2"/>
        <v>77.77777777777777</v>
      </c>
      <c r="K21" s="80">
        <v>0</v>
      </c>
      <c r="L21" s="80">
        <v>0</v>
      </c>
      <c r="M21" s="79">
        <f t="shared" si="3"/>
        <v>0</v>
      </c>
      <c r="N21" s="80">
        <v>0</v>
      </c>
      <c r="O21" s="80">
        <v>0</v>
      </c>
      <c r="P21" s="79">
        <f>IF(N21=0,0,O21*100/N21)</f>
        <v>0</v>
      </c>
      <c r="Q21" s="80">
        <v>0</v>
      </c>
      <c r="R21" s="80">
        <v>0</v>
      </c>
      <c r="S21" s="79">
        <f>IF(Q21=0,0,R21*100/Q21)</f>
        <v>0</v>
      </c>
      <c r="T21" s="80">
        <v>0</v>
      </c>
      <c r="U21" s="80">
        <v>0</v>
      </c>
      <c r="V21" s="79">
        <f>IF(T21=0,0,U21*100/T21)</f>
        <v>0</v>
      </c>
      <c r="W21" s="80">
        <v>3</v>
      </c>
      <c r="X21" s="80">
        <v>3</v>
      </c>
      <c r="Y21" s="79">
        <f>IF(W21=0,0,X21*100/W21)</f>
        <v>100</v>
      </c>
      <c r="Z21" s="80">
        <v>0</v>
      </c>
      <c r="AA21" s="80">
        <v>0</v>
      </c>
      <c r="AB21" s="79">
        <f>IF(Z21=0,0,AA21*100/Z21)</f>
        <v>0</v>
      </c>
      <c r="AC21" s="80">
        <v>0</v>
      </c>
      <c r="AD21" s="80">
        <v>0</v>
      </c>
      <c r="AE21" s="79">
        <f>IF(AC21=0,0,AD21*100/AC21)</f>
        <v>0</v>
      </c>
      <c r="AF21" s="80">
        <v>0</v>
      </c>
      <c r="AG21" s="80">
        <v>0</v>
      </c>
      <c r="AH21" s="79">
        <f>IF(AF21=0,0,AG21*100/AF21)</f>
        <v>0</v>
      </c>
      <c r="AI21" s="80">
        <v>1</v>
      </c>
      <c r="AJ21" s="80">
        <v>1</v>
      </c>
      <c r="AK21" s="79">
        <f>IF(AI21=0,0,AJ21*100/AI21)</f>
        <v>100</v>
      </c>
      <c r="AL21" s="80">
        <v>0</v>
      </c>
      <c r="AM21" s="80">
        <v>0</v>
      </c>
      <c r="AN21" s="115">
        <f>IF(AL21=0,0,AM21*100/AL21)</f>
        <v>0</v>
      </c>
      <c r="AO21" s="80">
        <v>0</v>
      </c>
      <c r="AP21" s="80"/>
      <c r="AQ21" s="115">
        <f>IF(AO21=0,0,AP21*100/AO21)</f>
        <v>0</v>
      </c>
      <c r="AR21" s="80">
        <v>5</v>
      </c>
      <c r="AS21" s="80">
        <v>3</v>
      </c>
      <c r="AT21" s="79">
        <f>IF(AR21=0,0,AS21*100/AR21)</f>
        <v>60</v>
      </c>
    </row>
    <row r="22" spans="1:46" s="29" customFormat="1" ht="16.5" customHeight="1" hidden="1">
      <c r="A22" s="28"/>
      <c r="B22" s="44" t="s">
        <v>38</v>
      </c>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row>
    <row r="23" spans="1:10" s="29" customFormat="1" ht="15.75" customHeight="1" hidden="1">
      <c r="A23" s="28"/>
      <c r="B23" s="218" t="s">
        <v>41</v>
      </c>
      <c r="C23" s="219"/>
      <c r="D23" s="219"/>
      <c r="E23" s="219"/>
      <c r="F23" s="219"/>
      <c r="G23" s="219"/>
      <c r="H23" s="219"/>
      <c r="I23" s="219"/>
      <c r="J23" s="219"/>
    </row>
    <row r="24" spans="1:46" ht="10.5" customHeight="1">
      <c r="A24" s="30"/>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103" s="9" customFormat="1" ht="26.25" customHeight="1">
      <c r="A25" s="6"/>
      <c r="B25" s="6"/>
      <c r="C25" s="6"/>
      <c r="D25" s="7"/>
      <c r="E25" s="8"/>
      <c r="F25" s="8"/>
      <c r="G25" s="33"/>
      <c r="H25" s="6" t="s">
        <v>60</v>
      </c>
      <c r="I25" s="8"/>
      <c r="J25" s="33"/>
      <c r="K25" s="8"/>
      <c r="L25" s="8"/>
      <c r="M25" s="33"/>
      <c r="N25" s="8"/>
      <c r="O25" s="8"/>
      <c r="P25" s="33"/>
      <c r="Q25" s="8"/>
      <c r="R25" s="8"/>
      <c r="S25" s="33"/>
      <c r="T25" s="8"/>
      <c r="U25" s="8"/>
      <c r="V25" s="33"/>
      <c r="W25" s="8"/>
      <c r="X25" s="8"/>
      <c r="Y25" s="33"/>
      <c r="Z25" s="8"/>
      <c r="AA25" s="8"/>
      <c r="AB25" s="33"/>
      <c r="AC25" s="8"/>
      <c r="AD25" s="8"/>
      <c r="AE25" s="33"/>
      <c r="AF25" s="8"/>
      <c r="AG25" s="8"/>
      <c r="AH25" s="33"/>
      <c r="AI25" s="8"/>
      <c r="AJ25" s="8"/>
      <c r="AK25" s="33"/>
      <c r="AL25" s="8"/>
      <c r="AM25" s="8"/>
      <c r="AN25" s="33"/>
      <c r="AO25" s="8"/>
      <c r="AP25" s="8"/>
      <c r="AQ25" s="33"/>
      <c r="AR25" s="8"/>
      <c r="AS25" s="8"/>
      <c r="AT25" s="33"/>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row>
    <row r="26" spans="1:103" s="9" customFormat="1" ht="15.75">
      <c r="A26" s="6"/>
      <c r="B26" s="6"/>
      <c r="C26" s="6"/>
      <c r="D26" s="7"/>
      <c r="E26" s="8"/>
      <c r="F26" s="8"/>
      <c r="G26" s="8"/>
      <c r="H26" s="6"/>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row>
    <row r="27" spans="1:103" s="9" customFormat="1" ht="27" customHeight="1">
      <c r="A27" s="6"/>
      <c r="B27" s="6"/>
      <c r="C27" s="6"/>
      <c r="D27" s="7"/>
      <c r="E27" s="8"/>
      <c r="F27" s="8"/>
      <c r="G27" s="8"/>
      <c r="H27" s="6" t="s">
        <v>91</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row>
    <row r="28" spans="1:103" s="9" customFormat="1" ht="15.75">
      <c r="A28" s="6"/>
      <c r="B28" s="7"/>
      <c r="C28" s="6"/>
      <c r="D28" s="7"/>
      <c r="E28" s="8"/>
      <c r="F28" s="8"/>
      <c r="G28" s="8"/>
      <c r="H28" s="6" t="s">
        <v>30</v>
      </c>
      <c r="I28" s="7" t="s">
        <v>50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row>
    <row r="29" spans="2:3" ht="15.75">
      <c r="B29" s="34"/>
      <c r="C29" s="34"/>
    </row>
  </sheetData>
  <sheetProtection/>
  <mergeCells count="23">
    <mergeCell ref="A1:J1"/>
    <mergeCell ref="A3:A5"/>
    <mergeCell ref="B3:B5"/>
    <mergeCell ref="C3:C5"/>
    <mergeCell ref="D3:D5"/>
    <mergeCell ref="E3:G4"/>
    <mergeCell ref="H3:J4"/>
    <mergeCell ref="K3:AT3"/>
    <mergeCell ref="K4:M4"/>
    <mergeCell ref="N4:P4"/>
    <mergeCell ref="Q4:S4"/>
    <mergeCell ref="T4:V4"/>
    <mergeCell ref="W4:Y4"/>
    <mergeCell ref="Z4:AB4"/>
    <mergeCell ref="AC4:AE4"/>
    <mergeCell ref="AF4:AH4"/>
    <mergeCell ref="AI4:AK4"/>
    <mergeCell ref="AL4:AN4"/>
    <mergeCell ref="AO4:AQ4"/>
    <mergeCell ref="AR4:AT4"/>
    <mergeCell ref="A7:J7"/>
    <mergeCell ref="A16:J16"/>
    <mergeCell ref="B23:J23"/>
  </mergeCells>
  <conditionalFormatting sqref="J8:J15">
    <cfRule type="cellIs" priority="28" dxfId="234" operator="notEqual">
      <formula>I8</formula>
    </cfRule>
  </conditionalFormatting>
  <conditionalFormatting sqref="AT8:AT15">
    <cfRule type="cellIs" priority="27" dxfId="234" operator="notEqual">
      <formula>AS8</formula>
    </cfRule>
  </conditionalFormatting>
  <conditionalFormatting sqref="M8:M15">
    <cfRule type="cellIs" priority="26" dxfId="234" operator="notEqual">
      <formula>L8</formula>
    </cfRule>
  </conditionalFormatting>
  <conditionalFormatting sqref="M17:M21">
    <cfRule type="cellIs" priority="25" dxfId="234" operator="notEqual">
      <formula>L17</formula>
    </cfRule>
  </conditionalFormatting>
  <conditionalFormatting sqref="G17:G21">
    <cfRule type="cellIs" priority="24" dxfId="234" operator="notEqual">
      <formula>F17</formula>
    </cfRule>
  </conditionalFormatting>
  <conditionalFormatting sqref="P17:P21">
    <cfRule type="cellIs" priority="23" dxfId="234" operator="notEqual">
      <formula>O17</formula>
    </cfRule>
  </conditionalFormatting>
  <conditionalFormatting sqref="J17:J21">
    <cfRule type="cellIs" priority="22" dxfId="234" operator="notEqual">
      <formula>I17</formula>
    </cfRule>
  </conditionalFormatting>
  <conditionalFormatting sqref="S17:S21">
    <cfRule type="cellIs" priority="21" dxfId="234" operator="notEqual">
      <formula>R17</formula>
    </cfRule>
  </conditionalFormatting>
  <conditionalFormatting sqref="V17:V21">
    <cfRule type="cellIs" priority="20" dxfId="234" operator="notEqual">
      <formula>U17</formula>
    </cfRule>
  </conditionalFormatting>
  <conditionalFormatting sqref="Y17:Y21">
    <cfRule type="cellIs" priority="19" dxfId="234" operator="notEqual">
      <formula>X17</formula>
    </cfRule>
  </conditionalFormatting>
  <conditionalFormatting sqref="AB17:AB21">
    <cfRule type="cellIs" priority="18" dxfId="234" operator="notEqual">
      <formula>AA17</formula>
    </cfRule>
  </conditionalFormatting>
  <conditionalFormatting sqref="AE17:AE21">
    <cfRule type="cellIs" priority="17" dxfId="234" operator="notEqual">
      <formula>AD17</formula>
    </cfRule>
  </conditionalFormatting>
  <conditionalFormatting sqref="AH17:AH21">
    <cfRule type="cellIs" priority="16" dxfId="234" operator="notEqual">
      <formula>AG17</formula>
    </cfRule>
  </conditionalFormatting>
  <conditionalFormatting sqref="AK17:AK21">
    <cfRule type="cellIs" priority="15" dxfId="234" operator="notEqual">
      <formula>AJ17</formula>
    </cfRule>
  </conditionalFormatting>
  <conditionalFormatting sqref="AN17:AN21">
    <cfRule type="cellIs" priority="14" dxfId="234" operator="notEqual">
      <formula>AM17</formula>
    </cfRule>
  </conditionalFormatting>
  <conditionalFormatting sqref="AQ17:AQ21">
    <cfRule type="cellIs" priority="13" dxfId="234" operator="notEqual">
      <formula>AP17</formula>
    </cfRule>
  </conditionalFormatting>
  <conditionalFormatting sqref="AT17:AT21">
    <cfRule type="cellIs" priority="12" dxfId="234" operator="notEqual">
      <formula>AS17</formula>
    </cfRule>
  </conditionalFormatting>
  <conditionalFormatting sqref="P8:P15">
    <cfRule type="cellIs" priority="11" dxfId="234" operator="notEqual">
      <formula>O8</formula>
    </cfRule>
  </conditionalFormatting>
  <conditionalFormatting sqref="S8:S15">
    <cfRule type="cellIs" priority="10" dxfId="234" operator="notEqual">
      <formula>R8</formula>
    </cfRule>
  </conditionalFormatting>
  <conditionalFormatting sqref="V8:V15">
    <cfRule type="cellIs" priority="9" dxfId="234" operator="notEqual">
      <formula>U8</formula>
    </cfRule>
  </conditionalFormatting>
  <conditionalFormatting sqref="Y8:Y15">
    <cfRule type="cellIs" priority="8" dxfId="234" operator="notEqual">
      <formula>X8</formula>
    </cfRule>
  </conditionalFormatting>
  <conditionalFormatting sqref="AB8:AB15">
    <cfRule type="cellIs" priority="7" dxfId="234" operator="notEqual">
      <formula>AA8</formula>
    </cfRule>
  </conditionalFormatting>
  <conditionalFormatting sqref="AE8:AE15">
    <cfRule type="cellIs" priority="6" dxfId="234" operator="notEqual">
      <formula>AD8</formula>
    </cfRule>
  </conditionalFormatting>
  <conditionalFormatting sqref="AH8:AH15">
    <cfRule type="cellIs" priority="5" dxfId="234" operator="notEqual">
      <formula>AG8</formula>
    </cfRule>
  </conditionalFormatting>
  <conditionalFormatting sqref="AK8:AK15">
    <cfRule type="cellIs" priority="4" dxfId="234" operator="notEqual">
      <formula>AJ8</formula>
    </cfRule>
  </conditionalFormatting>
  <conditionalFormatting sqref="AN8:AN15">
    <cfRule type="cellIs" priority="3" dxfId="234" operator="notEqual">
      <formula>AM8</formula>
    </cfRule>
  </conditionalFormatting>
  <conditionalFormatting sqref="AQ8:AQ15">
    <cfRule type="cellIs" priority="2" dxfId="234" operator="notEqual">
      <formula>AP8</formula>
    </cfRule>
  </conditionalFormatting>
  <conditionalFormatting sqref="G8:G15">
    <cfRule type="cellIs" priority="1" dxfId="234" operator="notEqual">
      <formula>F8</formula>
    </cfRule>
  </conditionalFormatting>
  <printOptions/>
  <pageMargins left="0.39" right="0.15748031496062992" top="0.35433070866141736" bottom="0.3937007874015748" header="0.1968503937007874" footer="0.15748031496062992"/>
  <pageSetup fitToHeight="0"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2:D17"/>
  <sheetViews>
    <sheetView zoomScalePageLayoutView="0" workbookViewId="0" topLeftCell="A1">
      <selection activeCell="D8" sqref="D8"/>
    </sheetView>
  </sheetViews>
  <sheetFormatPr defaultColWidth="9.140625" defaultRowHeight="15"/>
  <cols>
    <col min="2" max="2" width="39.28125" style="0" customWidth="1"/>
    <col min="3" max="3" width="97.7109375" style="0" customWidth="1"/>
    <col min="4" max="4" width="87.57421875" style="0" customWidth="1"/>
  </cols>
  <sheetData>
    <row r="2" spans="1:3" s="85" customFormat="1" ht="18" customHeight="1">
      <c r="A2" s="231" t="s">
        <v>134</v>
      </c>
      <c r="B2" s="231"/>
      <c r="C2" s="231"/>
    </row>
    <row r="3" spans="1:3" s="85" customFormat="1" ht="20.25" customHeight="1">
      <c r="A3" s="86"/>
      <c r="B3" s="232" t="s">
        <v>145</v>
      </c>
      <c r="C3" s="232"/>
    </row>
    <row r="4" spans="1:3" s="85" customFormat="1" ht="22.5" customHeight="1">
      <c r="A4" s="87"/>
      <c r="B4" s="233" t="s">
        <v>135</v>
      </c>
      <c r="C4" s="233"/>
    </row>
    <row r="5" spans="1:4" s="85" customFormat="1" ht="224.25" customHeight="1">
      <c r="A5" s="234" t="s">
        <v>32</v>
      </c>
      <c r="B5" s="237" t="s">
        <v>136</v>
      </c>
      <c r="C5" s="107" t="s">
        <v>189</v>
      </c>
      <c r="D5" s="110"/>
    </row>
    <row r="6" spans="1:3" s="85" customFormat="1" ht="129" customHeight="1">
      <c r="A6" s="235"/>
      <c r="B6" s="238"/>
      <c r="C6" s="88" t="s">
        <v>190</v>
      </c>
    </row>
    <row r="7" spans="1:3" s="85" customFormat="1" ht="54.75" customHeight="1">
      <c r="A7" s="236"/>
      <c r="B7" s="239"/>
      <c r="C7" s="108" t="s">
        <v>188</v>
      </c>
    </row>
    <row r="8" spans="1:3" s="85" customFormat="1" ht="30" customHeight="1">
      <c r="A8" s="89" t="s">
        <v>33</v>
      </c>
      <c r="B8" s="90" t="s">
        <v>137</v>
      </c>
      <c r="C8" s="91"/>
    </row>
    <row r="9" spans="1:3" s="85" customFormat="1" ht="18.75" customHeight="1">
      <c r="A9" s="89" t="s">
        <v>42</v>
      </c>
      <c r="B9" s="90" t="s">
        <v>138</v>
      </c>
      <c r="C9" s="92"/>
    </row>
    <row r="10" spans="1:3" s="85" customFormat="1" ht="18" customHeight="1">
      <c r="A10" s="89" t="s">
        <v>43</v>
      </c>
      <c r="B10" s="90" t="s">
        <v>139</v>
      </c>
      <c r="C10" s="91"/>
    </row>
    <row r="11" spans="1:3" s="85" customFormat="1" ht="65.25" customHeight="1">
      <c r="A11" s="89" t="s">
        <v>74</v>
      </c>
      <c r="B11" s="93" t="s">
        <v>140</v>
      </c>
      <c r="C11" s="91"/>
    </row>
    <row r="12" spans="1:3" s="85" customFormat="1" ht="50.25" customHeight="1">
      <c r="A12" s="94" t="s">
        <v>75</v>
      </c>
      <c r="B12" s="95" t="s">
        <v>141</v>
      </c>
      <c r="C12" s="96"/>
    </row>
    <row r="13" spans="1:3" s="85" customFormat="1" ht="66.75" customHeight="1">
      <c r="A13" s="89" t="s">
        <v>34</v>
      </c>
      <c r="B13" s="88" t="s">
        <v>142</v>
      </c>
      <c r="C13" s="91"/>
    </row>
    <row r="14" spans="1:3" s="85" customFormat="1" ht="15" customHeight="1">
      <c r="A14" s="240" t="s">
        <v>44</v>
      </c>
      <c r="B14" s="242" t="s">
        <v>143</v>
      </c>
      <c r="C14" s="91"/>
    </row>
    <row r="15" spans="1:3" s="85" customFormat="1" ht="15" customHeight="1">
      <c r="A15" s="234"/>
      <c r="B15" s="243"/>
      <c r="C15" s="91"/>
    </row>
    <row r="16" spans="1:3" s="85" customFormat="1" ht="18.75" customHeight="1">
      <c r="A16" s="234"/>
      <c r="B16" s="243"/>
      <c r="C16" s="91"/>
    </row>
    <row r="17" spans="1:3" s="85" customFormat="1" ht="15" customHeight="1">
      <c r="A17" s="241"/>
      <c r="B17" s="88" t="s">
        <v>144</v>
      </c>
      <c r="C17" s="91"/>
    </row>
  </sheetData>
  <sheetProtection/>
  <mergeCells count="7">
    <mergeCell ref="A2:C2"/>
    <mergeCell ref="B3:C3"/>
    <mergeCell ref="B4:C4"/>
    <mergeCell ref="A5:A7"/>
    <mergeCell ref="B5:B7"/>
    <mergeCell ref="A14:A17"/>
    <mergeCell ref="B14:B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TureyskayEE</dc:creator>
  <cp:keywords/>
  <dc:description/>
  <cp:lastModifiedBy>Абашкина Ольга Владимировна</cp:lastModifiedBy>
  <cp:lastPrinted>2016-01-11T07:31:43Z</cp:lastPrinted>
  <dcterms:created xsi:type="dcterms:W3CDTF">2012-04-09T03:09:53Z</dcterms:created>
  <dcterms:modified xsi:type="dcterms:W3CDTF">2016-01-18T08:59:51Z</dcterms:modified>
  <cp:category/>
  <cp:version/>
  <cp:contentType/>
  <cp:contentStatus/>
</cp:coreProperties>
</file>