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firstSheet="3" activeTab="3"/>
  </bookViews>
  <sheets>
    <sheet name="Лист1" sheetId="1" state="hidden" r:id="rId1"/>
    <sheet name="Лист2" sheetId="2" state="hidden" r:id="rId2"/>
    <sheet name="декабрь" sheetId="3" state="hidden" r:id="rId3"/>
    <sheet name="финансирование" sheetId="4" r:id="rId4"/>
    <sheet name="тит. лист" sheetId="5" r:id="rId5"/>
    <sheet name="пояснительная" sheetId="6" r:id="rId6"/>
    <sheet name="показатели" sheetId="7" r:id="rId7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P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3654,3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<sst xmlns="http://schemas.openxmlformats.org/spreadsheetml/2006/main" count="4759" uniqueCount="596">
  <si>
    <t xml:space="preserve">Перечень программных мероприятий муниципальной программы </t>
  </si>
  <si>
    <t>«Развитие культуры и туризма в Нижневартовском районе на 2014 – 2020 годы»</t>
  </si>
  <si>
    <t>№ пп</t>
  </si>
  <si>
    <t>Мероприятия муниципальной программы</t>
  </si>
  <si>
    <t>Ответственный исполнитель/</t>
  </si>
  <si>
    <t>Источники финансирования</t>
  </si>
  <si>
    <t>Финансовые затраты на реализацию</t>
  </si>
  <si>
    <t>соисполнитель</t>
  </si>
  <si>
    <t>(тыс. рублей)</t>
  </si>
  <si>
    <t>всего</t>
  </si>
  <si>
    <t>в том числе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</si>
  <si>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</si>
  <si>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</si>
  <si>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</si>
  <si>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Федеральный бюджет</t>
  </si>
  <si>
    <t>Бюджет автономного округа</t>
  </si>
  <si>
    <t>Бюджет района</t>
  </si>
  <si>
    <t>Бюджет поселений</t>
  </si>
  <si>
    <t>Иные внебюджетные источники</t>
  </si>
  <si>
    <t>Управление культуры/ МАУ «Межпоселенческая библиотека»</t>
  </si>
  <si>
    <t>Управление культуры/       МАУ «Межпоселенческая библиотека»</t>
  </si>
  <si>
    <t xml:space="preserve">Всего </t>
  </si>
  <si>
    <t>Итого  по задаче 1.1.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</si>
  <si>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</si>
  <si>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Реставрационные работы на памятнике архитектуры XIX века регионального значения Дома купца Кайдалова                 с. Ларьяк</t>
  </si>
  <si>
    <t>Управление культуры/ МКУ «УКС по застройке Нижневартовского района»</t>
  </si>
  <si>
    <t>Управление культуры/МАУ «Межпоселенческий центр национальных промыслов и ремесел»</t>
  </si>
  <si>
    <t>Задача 1.3. укрепление материально-технической базы учреждений культуры</t>
  </si>
  <si>
    <t>Управление культуры/ муниципальные учреждения культуры</t>
  </si>
  <si>
    <t>Развитие и формирование видефондов</t>
  </si>
  <si>
    <t>Управление культуры/ РМАУ «МКДК «Арлекино»</t>
  </si>
  <si>
    <t>Задача 1.4. внедрение соревновательных методов и механизмов выявления, сопровождения и развития талантливых детей и молодежи Нижневартовского района</t>
  </si>
  <si>
    <t>Региональный конкурс детских талантов «Северная Звезда»</t>
  </si>
  <si>
    <t>Фестиваль музыкального академического искусства</t>
  </si>
  <si>
    <t>Управление культуры/ МАОУДОД «ДШИ им. А.В. Ливна»</t>
  </si>
  <si>
    <t>Итого  по задаче 1.2.</t>
  </si>
  <si>
    <t>Итого  по задаче 1.3.</t>
  </si>
  <si>
    <t>Итого  по задаче 1.4.</t>
  </si>
  <si>
    <t>Задача 1.5 создание условий для развития профессионального искусства</t>
  </si>
  <si>
    <t>Торжественное мероприятие, посвященное открытию года культуры</t>
  </si>
  <si>
    <t>Участие в международных, межрегиональных, всероссийских, окружных фестивалях, выставках, и конкурсах</t>
  </si>
  <si>
    <t>Итого  по задаче 1.5.</t>
  </si>
  <si>
    <t>Задача 1.6 создание благоприятных условий для художественно-творческой деятельности и развитию народных художественных промыслов и ремесел</t>
  </si>
  <si>
    <t>Региональный семинар  по декоративно прикладному искусству коренных народов Севера</t>
  </si>
  <si>
    <t>Управление культуры/ МАУ «Межпоселенческий центр национальных промыслов и ремесел»</t>
  </si>
  <si>
    <t>Итого  по задаче 1.6.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</si>
  <si>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</si>
  <si>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Открытый региональный фестиваль Югорских народов «Россыпи Югры»</t>
  </si>
  <si>
    <t>Фестиваль родов обских угров</t>
  </si>
  <si>
    <t>Праздник культуры коренных народов Севера «Стойбище приглашает»</t>
  </si>
  <si>
    <t>Итого  по задаче 1.7.</t>
  </si>
  <si>
    <t>Задача 1.8. создание действенной адресной системы поддержки деятелей культуры и искусства Нижневартовского района</t>
  </si>
  <si>
    <t>Конкурс инновационных проектов среди работников учреждений культуры</t>
  </si>
  <si>
    <t>Мероприятия, посвященные юбилейным датам  учреждений культуры</t>
  </si>
  <si>
    <t>Итого по подпрограмме 1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</si>
  <si>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</si>
  <si>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</si>
  <si>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</si>
  <si>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Управление культуры/ муниципальные учреждения  дополнительного образования в сфере культуры</t>
  </si>
  <si>
    <t>Итого по задаче 2.1</t>
  </si>
  <si>
    <t>Задача 2.2. создание условий для функционирования МАУ «Межпоселенческая библиотека»</t>
  </si>
  <si>
    <t>Сохранение и развитие кадрового потенциала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</si>
  <si>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</si>
  <si>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Управление культуры/муниципальные учреждения  культурно-досугового типа</t>
  </si>
  <si>
    <t>Итого по задаче 2.3</t>
  </si>
  <si>
    <t>Итого по задаче 2.2</t>
  </si>
  <si>
    <t>Задача 2.4. создание условий для функционирования МАУ «Межпоселенческий центр национальных промыслов и ремесел»</t>
  </si>
  <si>
    <t>Итого по задаче 2.4</t>
  </si>
  <si>
    <t>Итого по подпрограмме 2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</si>
  <si>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</si>
  <si>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</si>
  <si>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</si>
  <si>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Итого по задаче 3.1</t>
  </si>
  <si>
    <t>Задача 3.2. информационное, инновационное и методическое обеспечение туристской отрасли</t>
  </si>
  <si>
    <t>Организация и проведение образовательных мероприятий для субъектов предпринимательства, занятых в туриндустрии (семинары, тренинги, конференции и др.)</t>
  </si>
  <si>
    <t>Итого по задаче 3.2</t>
  </si>
  <si>
    <t>Задача 3.3. продвижение туристских возможностей Нижневартовского района.</t>
  </si>
  <si>
    <t>Организация и проведение  конференций, совещаний, форумов, выставок-ярмарок, съездов, фестивалей, экспедиций, слетов, конкурсов, презентационных туров и прочих мероприятиях, направленных на развитие внутреннего и въездного туризма.</t>
  </si>
  <si>
    <t>Формирование благоприятного общественного мнения о субъектах предпринимательства, занимающихся внутренним и въездным туризмом (изготовление маркетингового материала (буклетов, каталогов, брошюр по туризму), изготовление и размещение, публикация материалов в средствах массовой информации, сборниках, энциклопедиях, альманахах и т.п., изготовление и тиражирование CD и DVD-дисков о туристском потенциале района; организация работ по созданию и продвижению туристской символики района; приобретение и изготовление выставочного оборудования и выставочных площадей для проведения районных выставок, ярмарок, смотров, конкурсов, фестивалей и др. и участие в окружных мероприятиях; полиграфическое изготовление туристской рекламно-информационной и сувенирной продукции, изготовление фильмом, репортажей о туристском потенциале района; разработка и продвижение туристского бренда района (материально-техническое обеспечение, продвижение брэнда на внутреннем и внешнем рынке туристских услуг, презентация брэнда на туристских выставках и форумах, организация рекламы брэнда в средствах массовой информации, изготовление сувенирной продукции, изготовление рекламных плакатов, баннеров, открыток, сайта о туристком потенциале района и др.)</t>
  </si>
  <si>
    <t>Итого по задаче 3.3</t>
  </si>
  <si>
    <t>Итого по подпрограмме 3</t>
  </si>
  <si>
    <t>Всего по программе</t>
  </si>
  <si>
    <t>Управление культуры</t>
  </si>
  <si>
    <t xml:space="preserve">Ответственный исполнитель </t>
  </si>
  <si>
    <t>Приложение 2</t>
  </si>
  <si>
    <t xml:space="preserve">"Развитие культуры и туризма </t>
  </si>
  <si>
    <t>в Нижневартовском районе на 2014 - 2020 годы"</t>
  </si>
  <si>
    <t>Задача 1.9. усиление социальной направленности культурной политики в Нижневартовском районе</t>
  </si>
  <si>
    <t>Итого  по задаче 1.9.</t>
  </si>
  <si>
    <t>к муниципальной  программе</t>
  </si>
  <si>
    <t>Информатизация общедоступных библиотек</t>
  </si>
  <si>
    <t>Развитие системы  внестационарного библиотечного обслуживания</t>
  </si>
  <si>
    <t>Формирование  информационных ресурсов общедоступных библиотек</t>
  </si>
  <si>
    <t xml:space="preserve">  </t>
  </si>
  <si>
    <t>Сохранение и развитие кадрового потенциала  учреждений дополнительного образования в сфере культуры      (субсидия)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</si>
  <si>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</si>
  <si>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</si>
  <si>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</si>
  <si>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</si>
  <si>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</si>
  <si>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</si>
  <si>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</si>
  <si>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</si>
  <si>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</si>
  <si>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</si>
  <si>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 xml:space="preserve">Участие субъектов предпринимательства в конференциях, совещаниях, форумах, выставках, ярмарках, съездоах, фестивалей, экспедиций, слетов, конкурсов, семинаров и прочих мероприятиях, направленных на развитие внутреннего и въездного туризма </t>
  </si>
  <si>
    <t xml:space="preserve"> </t>
  </si>
  <si>
    <t>Оформление подписки на периодические издания</t>
  </si>
  <si>
    <t xml:space="preserve">Районная эстафета по населнным пунктам района "Созвездие талантов" </t>
  </si>
  <si>
    <t>Выпуск буклета работ учащихся и преподавателей художест-венных отделений детских школ искусств Нижневартовского района</t>
  </si>
  <si>
    <t>Издание сборника лучших методических работ преподавате-лей детских школ искусств по итогам конкурса</t>
  </si>
  <si>
    <t>Районный конкурс молодого библиотекаря «Молодые в биб-лиотечном деле».</t>
  </si>
  <si>
    <t xml:space="preserve">Районный конкурс лучших методических разработок педаго-гов детских школ искусств </t>
  </si>
  <si>
    <t>Выпуск буклета о достижениях сферы культуры и лучших деятелях культуры района</t>
  </si>
  <si>
    <t>Управление культуры/       МАОУДОД "ДШИ им. А.В. Ливна"</t>
  </si>
  <si>
    <t>Творческий проект «Писатели в школе»</t>
  </si>
  <si>
    <t>Выставка работ учащихся и преподавателей муниципального автономного образовательного учреждения дополнительного образования детей «Детская школа искусств им. А.А. Ливна» «Волшебный батик»</t>
  </si>
  <si>
    <t xml:space="preserve">Зональный конкурс среди учащихся детских школ искусств с. Ларьяк, п. Ваховск, с. Охтеурье по жанрам искусств </t>
  </si>
  <si>
    <t>Управление культуры/ МАОУДОД «Охтеурская ДШИ »</t>
  </si>
  <si>
    <t>Зональный конкурс среди учащихся детских школ искусств пгт. Излучинска и пгт. Новоаганска по жанрам искусств</t>
  </si>
  <si>
    <t xml:space="preserve">Персональные выставки учащихся детских школ искусств района. </t>
  </si>
  <si>
    <t>Разработка концепции муниципального межпоселенческого музея на базе объекта историко-культурного наследия Дом купца Кайдалова</t>
  </si>
  <si>
    <t xml:space="preserve">Приложение 2 к постановлению </t>
  </si>
  <si>
    <t>Комплектование библиотечных фондов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</si>
  <si>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</si>
  <si>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Администрация с.п. Ларьяк</t>
  </si>
  <si>
    <t>Администрацияс.п. Покур</t>
  </si>
  <si>
    <t>Администрация с.п. Аган</t>
  </si>
  <si>
    <t>Администрация с.п. Покур</t>
  </si>
  <si>
    <t>Администрация с.п. Ваховск</t>
  </si>
  <si>
    <t>Администрация с.п. Вата</t>
  </si>
  <si>
    <t>Управление культуры/ РМАУ «МКДК «Арлекино»/ //</t>
  </si>
  <si>
    <t>Администрация с.п. Новоаганск</t>
  </si>
  <si>
    <t>Администрация с.п. Зайцева речка</t>
  </si>
  <si>
    <t>Управление культуры/ РМАУ "МКДК "Арлекино"</t>
  </si>
  <si>
    <t>Управление культуры/ МКУ «УКС по застройке Нижневартовского района», РМАУ "МКДК "Арлекино"</t>
  </si>
  <si>
    <t>Управление культуры/ МАОУДОД «ДШИ им. А.В. Ливна »</t>
  </si>
  <si>
    <t>софинансирование</t>
  </si>
  <si>
    <t xml:space="preserve">Бюджет района, в том числе </t>
  </si>
  <si>
    <t>Районный конкурс культуры и таланта «Маленькие мисс и мистер Нижневартовского района</t>
  </si>
  <si>
    <t xml:space="preserve"> МКУ «УКС по застройке Нижневартовского района»</t>
  </si>
  <si>
    <t>1.1.2.</t>
  </si>
  <si>
    <t>1.1.3.</t>
  </si>
  <si>
    <t xml:space="preserve">1.1.1. </t>
  </si>
  <si>
    <t>1.1.4.</t>
  </si>
  <si>
    <t>1.1.5.</t>
  </si>
  <si>
    <t>1.2.1.</t>
  </si>
  <si>
    <t>1.2.2.</t>
  </si>
  <si>
    <t>1.3.1.</t>
  </si>
  <si>
    <t>Бюджет района (межбюджетные трансферты)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</si>
  <si>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</si>
  <si>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</si>
  <si>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</si>
  <si>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</si>
  <si>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</si>
  <si>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</si>
  <si>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</si>
  <si>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</si>
  <si>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</si>
  <si>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</si>
  <si>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</si>
  <si>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</si>
  <si>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1.5.1.</t>
  </si>
  <si>
    <t>1.5.2.</t>
  </si>
  <si>
    <t>Бюджет района (субсидия на иные цели автономным учреждениям культуры)</t>
  </si>
  <si>
    <t>Бюджет района (субсидия на иные цели муниципальным автономным учреждениям )</t>
  </si>
  <si>
    <t>1.5.3.</t>
  </si>
  <si>
    <t>1.5.4.</t>
  </si>
  <si>
    <t>1.6.1.</t>
  </si>
  <si>
    <t>1.7.1.</t>
  </si>
  <si>
    <t>1.7.2.</t>
  </si>
  <si>
    <t>1.7.3.</t>
  </si>
  <si>
    <t>1.7.4.</t>
  </si>
  <si>
    <t>1.7.5.</t>
  </si>
  <si>
    <t>1.7.6.</t>
  </si>
  <si>
    <t>Всего (в том числе,субсидия на иные цели муниципальным автономным учреждениям, межбюджетные трансферты)</t>
  </si>
  <si>
    <t>Бюджет района (межбюджетные трансфеты)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</si>
  <si>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</si>
  <si>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</si>
  <si>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</si>
  <si>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</si>
  <si>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</si>
  <si>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</si>
  <si>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</si>
  <si>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</si>
  <si>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1.9.1.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</si>
  <si>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</si>
  <si>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</si>
  <si>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</si>
  <si>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</si>
  <si>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</si>
  <si>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</si>
  <si>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</si>
  <si>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</si>
  <si>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</si>
  <si>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2.4.1.</t>
  </si>
  <si>
    <t>2.4.2.</t>
  </si>
  <si>
    <t>2.4.3.</t>
  </si>
  <si>
    <t>3.1.1.</t>
  </si>
  <si>
    <t>3.2.1.</t>
  </si>
  <si>
    <t>3.3.1.</t>
  </si>
  <si>
    <t>3.3.2.</t>
  </si>
  <si>
    <t>3.3.3.</t>
  </si>
  <si>
    <t>Соисполнители</t>
  </si>
  <si>
    <t>Администрация с.п. Ларьяк (МКУ "Культурно-досуговый центр сп. Ларьяк")</t>
  </si>
  <si>
    <t>Администрация г.п. Новоаганск (МКУ "СДК с. Варьеган")</t>
  </si>
  <si>
    <t>Администрация с.п. Аган (МКУ "СДК сп. Аган")</t>
  </si>
  <si>
    <t>Администрация с.п. Зайцева речка (МКУ " СДК сп. Зайцева речка")</t>
  </si>
  <si>
    <t xml:space="preserve">Управление культуры/ муниципальные автономные учреждения культуры </t>
  </si>
  <si>
    <t>Управление культуры/ муниципальные автономные учреждения культуры, МКУ «УКС по застройке Нижневартовского района», администрации городских и сельских поселений</t>
  </si>
  <si>
    <t>Управление культуры/       муниципальные автономные учреждения культуры</t>
  </si>
  <si>
    <t>администрация с.п Ларьяк (СДК с. Корлики МКУ "Культурно-досуговый центр сп. Ларьяк")</t>
  </si>
  <si>
    <t>Управление культуры/ муниципальные автономные учреждения культуры, администрация сп. Ларьяк</t>
  </si>
  <si>
    <t>Управление культуры/ муниципальные автономные учреждения культуры</t>
  </si>
  <si>
    <t xml:space="preserve">итого по задаче 1.8. </t>
  </si>
  <si>
    <t>Управление культуры/       муниципальные автономные учреждения культуры, администрации городских и сельских поселений</t>
  </si>
  <si>
    <t>Управление культуры/ РМАУ «МКДК «Арлекино»,администрации городских и сельских поселений</t>
  </si>
  <si>
    <t>Администрация с.п. Покур (МКУ "СДК сп. Покур")</t>
  </si>
  <si>
    <t>Администрация гп. Новоаганск (МКУ  "СДК с. Варьеган", МКУ "ЭПМ с. Варьеган")</t>
  </si>
  <si>
    <t>Администрация сп. Зайцева речка (МКУ "СДК сп. Зайцева речка")</t>
  </si>
  <si>
    <t>Администрация с.п. Ваховск (МКУ "Культурно - спортивный центр сп. Ваховск")</t>
  </si>
  <si>
    <t>Администрация с.п. Вата (МКУ "Краеведческий музей  сп. Вата")</t>
  </si>
  <si>
    <t>Администрация  гп. Новоаганск (МКУ "ЭПМ с. Варьеган"</t>
  </si>
  <si>
    <t>1.2.3.</t>
  </si>
  <si>
    <t>Выполнение работ по обследованию состояния объекта, описанию предмета охраны и установлению границ терриотрии объекта, проведение технической экспертизы объекта, обладающего признаками объекта культурного наследния "Знаменская церковь XVIII века" в с.Ларьяк</t>
  </si>
  <si>
    <t>2.5.1.</t>
  </si>
  <si>
    <t>2.5.2.</t>
  </si>
  <si>
    <t>2.5.3.</t>
  </si>
  <si>
    <t>итого по задаче 2.5.</t>
  </si>
  <si>
    <t>Управление культуры/МКУ «Учреждение хозяйственного обеспечения  муниципальных учреждений Нижневартовского района»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</si>
  <si>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</si>
  <si>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</si>
  <si>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</si>
  <si>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</si>
  <si>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администрация сп. Ваховск (МКУ"КДЦ сп. Ваховск")</t>
  </si>
  <si>
    <t>1.10.2.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</si>
  <si>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</si>
  <si>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1.10.1.</t>
  </si>
  <si>
    <t>1.10.3.</t>
  </si>
  <si>
    <t>1.10.4.</t>
  </si>
  <si>
    <t>1.10.5.</t>
  </si>
  <si>
    <t>1.10.6.</t>
  </si>
  <si>
    <t>1.10.7.</t>
  </si>
  <si>
    <t>1.10.8.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</si>
  <si>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</t>
  </si>
  <si>
    <t xml:space="preserve">Районный фестиваль «Салют Победы», по-священный 70-ой го-довщине Победы в Великой Отечествен-ной войне 1941–1945 годов </t>
  </si>
  <si>
    <t>Организация и проведение «Марафона Славы», посвященного 70-летию Победы в  Великой Отечествен-ной войне 1941 -1945 годов</t>
  </si>
  <si>
    <t>Издание фотоальбома по итогам «Марафона Славы»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</si>
  <si>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</si>
  <si>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</si>
  <si>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итого по задаче 1.10</t>
  </si>
  <si>
    <t xml:space="preserve">Передвижная выставка « Реликвии воинской славы» </t>
  </si>
  <si>
    <t>Районный театральный фестиваль</t>
  </si>
  <si>
    <t>Районный фестиваль авторской песни «Здесь Родины моей начало»</t>
  </si>
  <si>
    <t>1.1.6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</si>
  <si>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</si>
  <si>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управления архитектуры и градо-строительства администрации района</t>
  </si>
  <si>
    <t>МКУ"УКС"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</si>
  <si>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</si>
  <si>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</si>
  <si>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</si>
  <si>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</si>
  <si>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Покур</t>
  </si>
  <si>
    <t>администрация сельского поселения Зайцева речка</t>
  </si>
  <si>
    <t>администрация сельского поселения Аган</t>
  </si>
  <si>
    <t>администрация сельского поселения Ларьяк</t>
  </si>
  <si>
    <t>Администрация гп. Излучинс</t>
  </si>
  <si>
    <t>с.Охтеурье Реконструкция дома культуры</t>
  </si>
  <si>
    <t>с.Варьеган Дом-музей Вэллы Ю.К.</t>
  </si>
  <si>
    <t>с. Корлики Сельский дом культуры</t>
  </si>
  <si>
    <t>п. Ваховск Культурно-оздоровительный комплекс (СДК, библиотека, детская музыкальная школа, физкультурно-спортивный комплекс)</t>
  </si>
  <si>
    <t>с.Ларьяк Культурно-образовательный комплекс</t>
  </si>
  <si>
    <t>пгт.Излучинск Информационно-культурный комплекс с инженерными сетями</t>
  </si>
  <si>
    <t>пгт. Излучинск Этнотуристический комплекс "От Ваха до Агана" на территории спортивно-оздоровительной базы</t>
  </si>
  <si>
    <t>д.Вампугол Подключение культурно-общественноо центра по ул.Зырянова, д.13 к инженерным сетям водоснабжения и канализации (ПИР)</t>
  </si>
  <si>
    <t>Подготовка проектно-сметной документации зданий учреждений культуры, объектов культуры, в том числе</t>
  </si>
  <si>
    <t xml:space="preserve">Здание СДК с. Покур </t>
  </si>
  <si>
    <t>Здание МАОДО "Ларьякская ДШИ"</t>
  </si>
  <si>
    <t>Здание сельскаой библиотеки с. Корлики</t>
  </si>
  <si>
    <t>Здание сельской библиотеки в культурно-досуговом центре с. Большетархово</t>
  </si>
  <si>
    <t>Здание РМАУ "МКДК "Арлекино"</t>
  </si>
  <si>
    <t>Памятник павшим землякам в годы ВОВ с. Корлики</t>
  </si>
  <si>
    <t>Здание СДК п. Зайцева речка</t>
  </si>
  <si>
    <t>Здание МАОДО "Новоаганская ДШИ"</t>
  </si>
  <si>
    <t>Здание МАОДО "Ларьякская ДШИ"(изостудия)</t>
  </si>
  <si>
    <t>Здание СК д. Пасол</t>
  </si>
  <si>
    <t>Здание МАУ "МЦНПиР"</t>
  </si>
  <si>
    <t>д. Вата. Сельский дом культуры</t>
  </si>
  <si>
    <t xml:space="preserve">Управление культуры/ РМАУ «МКДК «Арлекино», управление архитнктуры и градостроительства, отдел транспорта и связи администрации района;
администрации городских и сельских поселений района 
</t>
  </si>
  <si>
    <t>2.6.1.</t>
  </si>
  <si>
    <t xml:space="preserve">Создание условий для энергосбережения  и повышение энергетиче-ской эффективности в автономных учреждениях культуры </t>
  </si>
  <si>
    <t>задача 2.6.Энергосбережение  и повышение энергетической эффективности</t>
  </si>
  <si>
    <t>итого по задаче 2.6.</t>
  </si>
  <si>
    <t>Управление культу-ры/муниципальные автономные учрежде-ния культуры</t>
  </si>
  <si>
    <t>1.7.7.</t>
  </si>
  <si>
    <t>Приобретение музыкальных инструментов, мебели, сценических костюмов, сценической обуви, специализи-рованного оборудования, художественных материалов для учреждений культуры, изготовление выстовочных банеров</t>
  </si>
  <si>
    <t>Фронтовой привал</t>
  </si>
  <si>
    <t>1.10.9.</t>
  </si>
  <si>
    <t>1.8.9.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</si>
  <si>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</si>
  <si>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МАОДО"Охтеурская ДШИ"</t>
  </si>
  <si>
    <t>МАОДО"Ваховская ДШИ"</t>
  </si>
  <si>
    <t>управление культуры/ мниципальные учреждения культурыв том числе</t>
  </si>
  <si>
    <t>администрация гп. Новоаганск (МКУ "Этнографический парк музей с. Варьеган")</t>
  </si>
  <si>
    <t>Издательская деятельность</t>
  </si>
  <si>
    <t>ДК «Геолог» пгт. Новоаганск, проведение комплекса ремонтно – строительных работ</t>
  </si>
  <si>
    <t xml:space="preserve">СДК с. Корлики, капитальный ремонт (устройство металлической кровли, утепление стен)  </t>
  </si>
  <si>
    <t>Районный фестиваль искусств «Мое сердце – Нижневартовский район» (в 2015 году  посвященный 50 летию открытия 1-ой скважины Самотлора)</t>
  </si>
  <si>
    <t>Районный татаро-башкирский праздник «Сабантуй» (в 2015 году  посвященный 50 летию открытия 1-ой скважины Самотлора)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</si>
  <si>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  (в 2015 году   в рамках  50 летия открытия 1-ой скважины Самотлора)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</si>
  <si>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 (в 2015 году  посвященный 50 летию открытия 1-ой скважины Самотлора)</t>
  </si>
  <si>
    <t>Ремонт учреждений культуры, объектов культуры, в том числе</t>
  </si>
  <si>
    <t>Районный праздник Осени, в рамках празднования   225-летия с.Ларьяк (посвященный 50-летию открытия 1-ой скважины Самотлора)</t>
  </si>
  <si>
    <t>Изготовление тематических банеров ( в 2015 году посвященных 50 летию открытия 1-ой скважины Самотлора)</t>
  </si>
  <si>
    <t>в том числе безвозмездные поступления  от физических и юридических лиц</t>
  </si>
  <si>
    <t xml:space="preserve">                      </t>
  </si>
  <si>
    <t>Здание СК с. Былино</t>
  </si>
  <si>
    <t>в том числе по соисполнителю управление образования и молодежной политики администрации района</t>
  </si>
  <si>
    <t>в том числе по соисполнителю отдел физаческой культуры и спорта дминистрации района</t>
  </si>
  <si>
    <t>управления архитектуры и градо-строительства администрации района/управление образования и молодежной политики администрации района/отдел физаческой культуры и спорта дминистрации района</t>
  </si>
  <si>
    <t>управление образования и молодежной политики  администрации района</t>
  </si>
  <si>
    <t>отдел физической культуры и спорта адмистрации района</t>
  </si>
  <si>
    <t>бюджет района</t>
  </si>
  <si>
    <t>=</t>
  </si>
  <si>
    <t>Основное мероприятие" Обеспечение прав граждан на доступ к культурным ценностям и информации"</t>
  </si>
  <si>
    <t xml:space="preserve"> Мероприятие" Строительство и реконструкция объектов государственной собственности"</t>
  </si>
  <si>
    <t>Итого  по мероприятию</t>
  </si>
  <si>
    <t xml:space="preserve"> Мероприятие" Реализация мероприятий"</t>
  </si>
  <si>
    <t>Итого  по основному мероприятию</t>
  </si>
  <si>
    <t>Ос Укрепление единого культурного пространства в Нижневартовском районе</t>
  </si>
  <si>
    <t>Цель1. Обеспечение устойчивого этнокультурного, историко-культурного, творческого развития  района.</t>
  </si>
  <si>
    <t>Задача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</si>
  <si>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>1.1.7.</t>
  </si>
  <si>
    <t>1.1.8.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</si>
  <si>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</si>
  <si>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</si>
  <si>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</si>
  <si>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</si>
  <si>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</si>
  <si>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</si>
  <si>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</si>
  <si>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</si>
  <si>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</si>
  <si>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</si>
  <si>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</si>
  <si>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</si>
  <si>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</si>
  <si>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</si>
  <si>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</si>
  <si>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</si>
  <si>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</si>
  <si>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</si>
  <si>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</si>
  <si>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</si>
  <si>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</si>
  <si>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</si>
  <si>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</si>
  <si>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</si>
  <si>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Районный конкурс молодого библиотекаря «Молодые в биб-лиотечном деле»</t>
  </si>
  <si>
    <t>1.1.34.</t>
  </si>
  <si>
    <t xml:space="preserve">Районный конкурс лучших методических разработок педагогов детских школ искусств </t>
  </si>
  <si>
    <t>1.1.35.</t>
  </si>
  <si>
    <t>1.1.36.</t>
  </si>
  <si>
    <t>1.1.37.</t>
  </si>
  <si>
    <t>1.1.38.</t>
  </si>
  <si>
    <t>1.1.39.</t>
  </si>
  <si>
    <t>1.1.40.</t>
  </si>
  <si>
    <t>1.1.41.</t>
  </si>
  <si>
    <t xml:space="preserve">Передвижная выставка «Реликвии воинской славы» </t>
  </si>
  <si>
    <t>1.1.42.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</si>
  <si>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              «Во славу Победы»</t>
  </si>
  <si>
    <t>1.1.43.</t>
  </si>
  <si>
    <t>Изготовление и уста-новка праздничных щитов, баннеров, рас-тяжек, в том числе и разработка эскизов  для населенных пунктов района</t>
  </si>
  <si>
    <t>1.1.44.</t>
  </si>
  <si>
    <t>1.1.45.</t>
  </si>
  <si>
    <t>Бюджет района Всего (в том числе,субсидия на иные цели муниципальным автономным учреждениям, межбюджетные трансферты)</t>
  </si>
  <si>
    <t>Бюджет района в том числе безвозмездные поступления  от физических и юридических лиц</t>
  </si>
  <si>
    <t>Федеральный бюджет Всего</t>
  </si>
  <si>
    <t>Федеральный бюджет в том числе</t>
  </si>
  <si>
    <t>1.2.4.</t>
  </si>
  <si>
    <t>1.2.5.</t>
  </si>
  <si>
    <t>1.2.6.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</si>
  <si>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</si>
  <si>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</si>
  <si>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</si>
  <si>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</si>
  <si>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</si>
  <si>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</si>
  <si>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</si>
  <si>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</si>
  <si>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</si>
  <si>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</si>
  <si>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</si>
  <si>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</si>
  <si>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</si>
  <si>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3.1.2.</t>
  </si>
  <si>
    <t>3.1.3.</t>
  </si>
  <si>
    <t>3.1.4.</t>
  </si>
  <si>
    <t>3.1.5.</t>
  </si>
  <si>
    <t>Всего  безвозмездные поступления  от физических и юридических лиц</t>
  </si>
  <si>
    <t>Всего   (в том числе,субсидия на иные цели муниципальным автономным учреждениям, межбюджетные трансферты)</t>
  </si>
  <si>
    <t xml:space="preserve"> безвозмездные поступления  от физических и юридических лиц</t>
  </si>
  <si>
    <t>1.1</t>
  </si>
  <si>
    <t xml:space="preserve">Номер показателя из таблицы «Целевых показателей муниципальной программы»
</t>
  </si>
  <si>
    <t>1.2</t>
  </si>
  <si>
    <t>х</t>
  </si>
  <si>
    <t>1.3</t>
  </si>
  <si>
    <t>2.1</t>
  </si>
  <si>
    <t>3.1</t>
  </si>
  <si>
    <r>
      <t xml:space="preserve">Бюджет района </t>
    </r>
    <r>
      <rPr>
        <b/>
        <sz val="12"/>
        <rFont val="Times New Roman"/>
        <family val="1"/>
      </rPr>
      <t>в том числе</t>
    </r>
    <r>
      <rPr>
        <sz val="12"/>
        <rFont val="Times New Roman"/>
        <family val="1"/>
      </rPr>
      <t xml:space="preserve"> безвозмездные поступления  от физических и юридических лиц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</si>
  <si>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"Создание условий для развития культуры и искусства"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</si>
  <si>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«Укрепление материально-технической базы учреждений культуры и искусства»."</t>
  </si>
  <si>
    <t>итого по  основному мероприятию 1.1</t>
  </si>
  <si>
    <t>итого по   основному мероприятию 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</si>
  <si>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«Сохранение и популяризация объектов культурного наследия»."</t>
  </si>
  <si>
    <t>итого по  основному мероприятию 1.3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</si>
  <si>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"«Обеспечение деятельности муниципальных учреждений культуры и искусства»."</t>
  </si>
  <si>
    <t>итого по  основному мероприятию 2.1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</si>
  <si>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"«Содействие в формировании положительного имиджа района и развития внутреннего туризма»."</t>
  </si>
  <si>
    <t>итого по   основному мероприятию 3.1</t>
  </si>
  <si>
    <t>непосредственный 1.6,1.9,1.12; конечный 1.1,1.3</t>
  </si>
  <si>
    <t>непосредственный 1.1-,1.11; конечный 1.1-1.3,</t>
  </si>
  <si>
    <t>непосредственный 1.6, 1.9,1.12; конечный 1.1,1.4,</t>
  </si>
  <si>
    <t>непосредственный 2.1-2.27; конечный 2.1-2.19</t>
  </si>
  <si>
    <t>непосредственный 3.1-3.2.; конечный 3.1-3.3</t>
  </si>
  <si>
    <t>итого по  подпрограмме 1</t>
  </si>
  <si>
    <t>итого по  подпрограмме 2</t>
  </si>
  <si>
    <t>итого по   подпрограмме 3</t>
  </si>
  <si>
    <t xml:space="preserve">Обеспечение информатизации общедоступных библиотек </t>
  </si>
  <si>
    <t>Организация и проведение «Марафона Славы», посвященного 70-летию Победы в  Великой Отечествен-ной войне 1941 -1945 годов (с заключительным мероприятием в декабре 2015 года)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</si>
  <si>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(с участием в окружных конкурсах) </t>
  </si>
  <si>
    <t xml:space="preserve"> Изготовление и установка праздничных щитов, баннеров, растяжек, в том числе и разработка эскизов для населенных пунктов района</t>
  </si>
  <si>
    <t>Бюджет района (в том числе безвозмездные поступления  от физических и юридических лиц)</t>
  </si>
  <si>
    <t xml:space="preserve">всего </t>
  </si>
  <si>
    <t>план на 2015 год</t>
  </si>
  <si>
    <t>фактически профинансировано</t>
  </si>
  <si>
    <t>%</t>
  </si>
  <si>
    <t>октябрь</t>
  </si>
  <si>
    <t>план</t>
  </si>
  <si>
    <t>факт</t>
  </si>
  <si>
    <t>Причины отклоненеия  плановых показателей от фактических</t>
  </si>
  <si>
    <t>Всего по муниципальной программе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</si>
  <si>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</si>
  <si>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</si>
  <si>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</si>
  <si>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Развитие культуры и туризма в Нижневартовском районе на 2014-2020 годы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</si>
  <si>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</si>
  <si>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</si>
  <si>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</si>
  <si>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</si>
  <si>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</si>
  <si>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</si>
  <si>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</si>
  <si>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</si>
  <si>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</si>
  <si>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</si>
  <si>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</si>
  <si>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</si>
  <si>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</si>
  <si>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</si>
  <si>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</si>
  <si>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</si>
  <si>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</si>
  <si>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</si>
  <si>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</si>
  <si>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тел.</t>
  </si>
  <si>
    <t>Таблица 4</t>
  </si>
  <si>
    <t>№ п/п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</si>
  <si>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</si>
  <si>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</si>
  <si>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2020год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</si>
  <si>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</si>
  <si>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</si>
  <si>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</si>
  <si>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</si>
  <si>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</si>
  <si>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</si>
  <si>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</si>
  <si>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</si>
  <si>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</si>
  <si>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</si>
  <si>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</si>
  <si>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Показатели непосредственных результатов</t>
  </si>
  <si>
    <t>Руководитель _______________________</t>
  </si>
  <si>
    <t>Исполнитель _____________________</t>
  </si>
  <si>
    <t>СОГЛАСОВАНО:</t>
  </si>
  <si>
    <t>_________________________(подпись)</t>
  </si>
  <si>
    <t xml:space="preserve"> ГРАФИК </t>
  </si>
  <si>
    <t>"Развитие культуры и туризма  в Нижневартовском районе на 2014-2020 годы"</t>
  </si>
  <si>
    <t xml:space="preserve">Руководитель программы </t>
  </si>
  <si>
    <t xml:space="preserve">Н.В.Алексеенок </t>
  </si>
  <si>
    <t xml:space="preserve">График (сетевой график)  реализации в октябре 2015 года муниципальной программы "Развитие культуры и туризма в Нижневартовском районе на 2014-2015 годы"  </t>
  </si>
  <si>
    <t>Руководитель  __________________________ (Ф.И.О. подпись)</t>
  </si>
  <si>
    <t>Исполнитель_______________________(Ф.И.О. подпись)</t>
  </si>
  <si>
    <t>Согласовано:</t>
  </si>
  <si>
    <t>Специалист  Департамента финансов___________________ (Ф.И.О. подпись)</t>
  </si>
  <si>
    <t>Торжественное мероприятия, посвященное открытию года культуры</t>
  </si>
  <si>
    <t>1.1.46.</t>
  </si>
  <si>
    <t>Доля библиотечных фондов общедоступных библиотек Нижневартовского района, отраженных в электронных каталогах (%)</t>
  </si>
  <si>
    <t>Увеличение доли детей, привлекаемых к участию в творческих мероприятиях, в общем числе детей, проживающих вНижневартовском районе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</si>
  <si>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стипендии; доля к базовому уровню 2012 года, 1)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</si>
  <si>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(%)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</si>
  <si>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</si>
  <si>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</si>
  <si>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</si>
  <si>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Строительство учреждений культуры и создание на их базе центров культурного развития (ед.)</t>
  </si>
  <si>
    <t>Процент оцифрованных музейных предметов, представленных в сети Интернет, от общего числа музейных предметов основного фонда музеев Нижневартовского района (%).</t>
  </si>
  <si>
    <t>Процент музейных предметов и музейных коллекций, отраженных в электронных каталогах в общем объеме музейных фондов и музейных коллекций (%).</t>
  </si>
  <si>
    <t>Увеличение посещаемости музейных учреждений Нижневартовского района (в сравнении с посещениями предыдущего года) (%).</t>
  </si>
  <si>
    <t>Увеличение количества передвижных выставок фондов музеев Нижневартовского района для экспонирования произведений искусства на территории Нижневартовского района (ед.).</t>
  </si>
  <si>
    <t>Увеличение представленных (во всех формах) зрителю музейных предметов в общем количестве музейных предметов основного фонда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</si>
  <si>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</si>
  <si>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</si>
  <si>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</si>
  <si>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</si>
  <si>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</si>
  <si>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</si>
  <si>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</si>
  <si>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</si>
  <si>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</si>
  <si>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</t>
  </si>
  <si>
    <t>1.12</t>
  </si>
  <si>
    <t>1.13</t>
  </si>
  <si>
    <t>Прирост количества выставочных проектов, осуществляемых в Нижневартовском районе, относительно уровня  2011 года (%)</t>
  </si>
  <si>
    <t>3.1.</t>
  </si>
  <si>
    <t>3.2.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</si>
  <si>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</si>
  <si>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</si>
  <si>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 (памятников архитектуры, археологии), сведения о которых опубликованы в средствах массовой информации и в сети Интернет, от общего количества объектов культурного наследия Нижневартовского района(%)</t>
  </si>
  <si>
    <t>Повышение уровня удовлетворенности жителей Нижневартовского района качеством услуг, предоставляемых учреждениями культуры района –      до 90 процентов (%)</t>
  </si>
  <si>
    <t>Показатели конечных результатов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</si>
  <si>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культуры.(м2)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</si>
  <si>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</si>
  <si>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</si>
  <si>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</si>
  <si>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Прирост фонда оплаты труда с начислениями за счет средств от приносящей  доход деятельности, оказываемой  Учреждениями и  направленный  на повышение оплаты труда (тыс. рублей )</t>
  </si>
  <si>
    <t>2.5.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</si>
  <si>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</si>
  <si>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</si>
  <si>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 xml:space="preserve">Увеличение численности посетителей объектов туристического показа </t>
  </si>
  <si>
    <t>3.3.</t>
  </si>
  <si>
    <t>40−37,2%</t>
  </si>
  <si>
    <t>0,23−0,21%</t>
  </si>
  <si>
    <t>11,6−11%</t>
  </si>
  <si>
    <t>Значение показателя на 2016год</t>
  </si>
  <si>
    <t>2 557,1</t>
  </si>
  <si>
    <t>Государственная поддержка муни-ципальных учреж-дений культуры, лучших работников муниципальных учреждений куль-туры, находящихся на территории сельских поселений</t>
  </si>
  <si>
    <t>управление культуры/ администрации городских и сельских поселений, мниципальные учреждения куль-турыв том числе</t>
  </si>
  <si>
    <t>сельское поселение Вата, МКУ  "краеведческий музей д. Вата"</t>
  </si>
  <si>
    <t>сельское поселение Покур, МКУ "СДК сп Покур"</t>
  </si>
  <si>
    <t>1.1.45</t>
  </si>
  <si>
    <t>1.1.36</t>
  </si>
  <si>
    <t xml:space="preserve">Содействие занятости населения </t>
  </si>
  <si>
    <t>здание сельской библиотеки с. Ларьяк МАУ «Межпоселенческая библиотека».</t>
  </si>
  <si>
    <t>Количество временно трудоустроенных безработных граждан   из числа испытывающих трудности в поиске работы</t>
  </si>
  <si>
    <t>Мероприятие посвященное торжественному открытию , закрытию Года детства в Югре</t>
  </si>
  <si>
    <t>2017 год</t>
  </si>
  <si>
    <t>Постановление администрации района от 27.11.2013 № 2508 «Об утверждении муниципальной программы «Развитие культуры и туризма в Нижневартовском районе на 2014–2020 годы» ( а редакции постановления администрации района  от 31.12.2017 № 3071  "О внесении изменений в постановление администрации района от 27.11.2013 № 2508 «Об утверждении муниципальной програм-мы «Развитие культуры и туризма в Нижневартовском районе на 2014–2020 годы»")</t>
  </si>
  <si>
    <t>наименование мероприятия муниципальной программы</t>
  </si>
  <si>
    <t>Ответственный исполнитель/ соисполнитель</t>
  </si>
  <si>
    <t>план на 2017 год</t>
  </si>
  <si>
    <t>тыс. рублей</t>
  </si>
  <si>
    <t xml:space="preserve"> внебюджетные источники</t>
  </si>
  <si>
    <t>федеральный бюджет</t>
  </si>
  <si>
    <t>бюджет автономного округа</t>
  </si>
  <si>
    <t>бюджет поселений</t>
  </si>
  <si>
    <t xml:space="preserve">Всего по мунициавльной программе </t>
  </si>
  <si>
    <t>причины отклонения плановых показателей от фактических</t>
  </si>
  <si>
    <t>Всего</t>
  </si>
  <si>
    <r>
      <t>инвестиции в объекты муниципальной собственности</t>
    </r>
    <r>
      <rPr>
        <b/>
        <sz val="12"/>
        <rFont val="Times New Roman"/>
        <family val="1"/>
      </rPr>
      <t xml:space="preserve"> (указать номера мероприятий, относящихся к указанным расходам)</t>
    </r>
  </si>
  <si>
    <r>
      <t xml:space="preserve">прочие расходы </t>
    </r>
    <r>
      <rPr>
        <i/>
        <sz val="11"/>
        <color indexed="8"/>
        <rFont val="Times New Roman"/>
        <family val="1"/>
      </rPr>
      <t>(указать номера мероприятий, относящихся к указанным расходам)</t>
    </r>
  </si>
  <si>
    <t>Цель1. Реализация стратегической роли культуры как факторов  обеспечения социальной стабильности и консолидации жителей района, духовно-нравственного основания развития личности, а также развитие туризма для приобщения граждан к культурному и природному наследию района..</t>
  </si>
  <si>
    <t>Задача  :Создание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</t>
  </si>
  <si>
    <t>Открытая районная конферен-ция, посвя-щенная творчеству Ю.Вэллы</t>
  </si>
  <si>
    <t xml:space="preserve">управление культуры администрации района,муниципальное автономное учреждение «Межпоселенческая библиотека» Нижневартовского района
управление культуры администрации района,муниципальное автономное учреждение «Межпоселенческая библиотека» Нижневартовского района
</t>
  </si>
  <si>
    <t>1.1.47</t>
  </si>
  <si>
    <t>1.1.48</t>
  </si>
  <si>
    <t>1.1.49</t>
  </si>
  <si>
    <t>Районное мероприя-тие:Вторые детские Вэ-ловские чтения</t>
  </si>
  <si>
    <t>Модернизация, создание интернет-сайтов, обновление материаль-но-технической базы муни-ципальных казенных учреждений «Краеведче-ский музей им. Т.В.Великородовой», «Этногра-фический парк-музей с.Варьеган»</t>
  </si>
  <si>
    <t>городское поселение Новоаганск;</t>
  </si>
  <si>
    <t>сельское поселение Вата</t>
  </si>
  <si>
    <t>подпрограмма 1</t>
  </si>
  <si>
    <t>подпрограмма 2</t>
  </si>
  <si>
    <t xml:space="preserve">подпрограмма 3 </t>
  </si>
  <si>
    <t xml:space="preserve">заместитель Глав  района </t>
  </si>
  <si>
    <t xml:space="preserve">                       по социальным вопросам</t>
  </si>
  <si>
    <t>О.В. Липунова</t>
  </si>
  <si>
    <t xml:space="preserve"> реализации в  2017  году муниципальной программы</t>
  </si>
  <si>
    <t xml:space="preserve">График (сетевой график)  реализации в 2017 году муниципальной программы "Развитие культуры и туризма в Нижневартовском районе на 2014-2015 годы"  </t>
  </si>
  <si>
    <t>Целевые показатели муниципальной программы "Развитие культуры и туризма в Нижневартовском районе на 2014-2020 годы" в 2017 году</t>
  </si>
  <si>
    <t>2 192,7</t>
  </si>
  <si>
    <t>Ежеквартальное проведение внутреннего финансового контроля, ед.</t>
  </si>
  <si>
    <t>Увеличение объема средств, поступающих в доход учреждения от приносящей доход деятельности, %</t>
  </si>
  <si>
    <t>2.6.</t>
  </si>
  <si>
    <t>2.7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</si>
</sst>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"/>
    <numFmt numFmtId="180" formatCode="#,##0.0"/>
    <numFmt numFmtId="181" formatCode="#,##0.00;[Red]\-#,##0.00;0.00"/>
    <numFmt numFmtId="182" formatCode="#,##0.000"/>
    <numFmt numFmtId="183" formatCode="#,##0.00_ ;[Red]\-#,##0.00\ "/>
    <numFmt numFmtId="184" formatCode="#,##0.000;[Red]\-#,##0.000;0.000"/>
    <numFmt numFmtId="185" formatCode="#,##0.0;[Red]\-#,##0.0;0.0"/>
    <numFmt numFmtId="186" formatCode="#,##0;[Red]\-#,##0;0"/>
    <numFmt numFmtId="187" formatCode="#,##0.000_ ;[Red]\-#,##0.000\ 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_-* #,##0.0_р_._-;\-* #,##0.0_р_._-;_-* &quot;-&quot;?_р_._-;_-@_-"/>
    <numFmt numFmtId="194" formatCode="#,##0.0000"/>
    <numFmt numFmtId="195" formatCode="#,##0.00000"/>
    <numFmt numFmtId="196" formatCode="0.0000000000"/>
    <numFmt numFmtId="197" formatCode="0.00000000000"/>
    <numFmt numFmtId="198" formatCode="#,##0_ ;\-#,##0\ "/>
    <numFmt numFmtId="199" formatCode="#,##0.0_ ;\-#,##0.0\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56">
    <xf numFmtId="0" fontId="0" fillId="0" borderId="0" xfId="0" applyFont="1" applyAlignment="1">
      <alignment/>
    </xf>
    <xf numFmtId="2" fontId="39" fillId="0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top"/>
    </xf>
    <xf numFmtId="179" fontId="39" fillId="0" borderId="10" xfId="0" applyNumberFormat="1" applyFont="1" applyFill="1" applyBorder="1" applyAlignment="1">
      <alignment horizontal="center" vertical="center"/>
    </xf>
    <xf numFmtId="178" fontId="39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vertical="top"/>
    </xf>
    <xf numFmtId="2" fontId="39" fillId="0" borderId="12" xfId="0" applyNumberFormat="1" applyFont="1" applyFill="1" applyBorder="1" applyAlignment="1">
      <alignment/>
    </xf>
    <xf numFmtId="2" fontId="39" fillId="0" borderId="13" xfId="0" applyNumberFormat="1" applyFont="1" applyFill="1" applyBorder="1" applyAlignment="1">
      <alignment/>
    </xf>
    <xf numFmtId="178" fontId="39" fillId="0" borderId="13" xfId="0" applyNumberFormat="1" applyFont="1" applyFill="1" applyBorder="1" applyAlignment="1">
      <alignment/>
    </xf>
    <xf numFmtId="178" fontId="39" fillId="0" borderId="12" xfId="0" applyNumberFormat="1" applyFont="1" applyFill="1" applyBorder="1" applyAlignment="1">
      <alignment/>
    </xf>
    <xf numFmtId="178" fontId="39" fillId="0" borderId="10" xfId="0" applyNumberFormat="1" applyFont="1" applyFill="1" applyBorder="1" applyAlignment="1">
      <alignment/>
    </xf>
    <xf numFmtId="181" fontId="5" fillId="0" borderId="10" xfId="53" applyNumberFormat="1" applyFont="1" applyFill="1" applyBorder="1" applyAlignment="1" applyProtection="1">
      <alignment/>
      <protection hidden="1"/>
    </xf>
    <xf numFmtId="184" fontId="5" fillId="0" borderId="10" xfId="53" applyNumberFormat="1" applyFont="1" applyFill="1" applyBorder="1" applyAlignment="1" applyProtection="1">
      <alignment/>
      <protection hidden="1"/>
    </xf>
    <xf numFmtId="2" fontId="39" fillId="0" borderId="10" xfId="0" applyNumberFormat="1" applyFont="1" applyFill="1" applyBorder="1" applyAlignment="1">
      <alignment vertical="center"/>
    </xf>
    <xf numFmtId="172" fontId="39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 horizontal="right"/>
    </xf>
    <xf numFmtId="178" fontId="39" fillId="0" borderId="10" xfId="0" applyNumberFormat="1" applyFont="1" applyFill="1" applyBorder="1" applyAlignment="1">
      <alignment horizontal="right"/>
    </xf>
    <xf numFmtId="0" fontId="66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180" fontId="39" fillId="0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vertical="top" wrapText="1"/>
    </xf>
    <xf numFmtId="2" fontId="39" fillId="0" borderId="0" xfId="0" applyNumberFormat="1" applyFont="1" applyFill="1" applyAlignment="1">
      <alignment/>
    </xf>
    <xf numFmtId="2" fontId="3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8" fontId="39" fillId="0" borderId="0" xfId="0" applyNumberFormat="1" applyFont="1" applyFill="1" applyAlignment="1">
      <alignment/>
    </xf>
    <xf numFmtId="181" fontId="5" fillId="0" borderId="10" xfId="53" applyNumberFormat="1" applyFont="1" applyFill="1" applyBorder="1" applyAlignment="1" applyProtection="1">
      <alignment horizontal="right" wrapText="1"/>
      <protection hidden="1"/>
    </xf>
    <xf numFmtId="183" fontId="39" fillId="0" borderId="0" xfId="0" applyNumberFormat="1" applyFont="1" applyFill="1" applyAlignment="1">
      <alignment/>
    </xf>
    <xf numFmtId="178" fontId="3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82" fontId="5" fillId="0" borderId="12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8" fontId="39" fillId="0" borderId="16" xfId="0" applyNumberFormat="1" applyFont="1" applyFill="1" applyBorder="1" applyAlignment="1">
      <alignment/>
    </xf>
    <xf numFmtId="172" fontId="39" fillId="0" borderId="0" xfId="0" applyNumberFormat="1" applyFont="1" applyFill="1" applyAlignment="1">
      <alignment/>
    </xf>
    <xf numFmtId="179" fontId="39" fillId="0" borderId="0" xfId="0" applyNumberFormat="1" applyFont="1" applyFill="1" applyAlignment="1">
      <alignment/>
    </xf>
    <xf numFmtId="179" fontId="39" fillId="0" borderId="10" xfId="0" applyNumberFormat="1" applyFont="1" applyFill="1" applyBorder="1" applyAlignment="1">
      <alignment/>
    </xf>
    <xf numFmtId="180" fontId="39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182" fontId="69" fillId="0" borderId="13" xfId="0" applyNumberFormat="1" applyFont="1" applyFill="1" applyBorder="1" applyAlignment="1">
      <alignment/>
    </xf>
    <xf numFmtId="0" fontId="70" fillId="0" borderId="10" xfId="0" applyFont="1" applyBorder="1" applyAlignment="1">
      <alignment wrapText="1"/>
    </xf>
    <xf numFmtId="0" fontId="68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181" fontId="5" fillId="0" borderId="10" xfId="53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" fontId="6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wrapText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9" fillId="33" borderId="15" xfId="0" applyFont="1" applyFill="1" applyBorder="1" applyAlignment="1">
      <alignment vertical="center" wrapText="1"/>
    </xf>
    <xf numFmtId="4" fontId="69" fillId="33" borderId="10" xfId="0" applyNumberFormat="1" applyFont="1" applyFill="1" applyBorder="1" applyAlignment="1">
      <alignment/>
    </xf>
    <xf numFmtId="0" fontId="71" fillId="33" borderId="15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" fontId="69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9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top"/>
    </xf>
    <xf numFmtId="4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2" xfId="53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/>
    </xf>
    <xf numFmtId="179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20" xfId="0" applyNumberForma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3" fontId="5" fillId="33" borderId="10" xfId="61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172" fontId="5" fillId="33" borderId="10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193" fontId="3" fillId="0" borderId="14" xfId="61" applyNumberFormat="1" applyFont="1" applyFill="1" applyBorder="1" applyAlignment="1" applyProtection="1">
      <alignment horizontal="right" vertical="top" wrapText="1"/>
      <protection/>
    </xf>
    <xf numFmtId="193" fontId="3" fillId="0" borderId="13" xfId="61" applyNumberFormat="1" applyFont="1" applyFill="1" applyBorder="1" applyAlignment="1" applyProtection="1">
      <alignment horizontal="right" vertical="top" wrapText="1"/>
      <protection/>
    </xf>
    <xf numFmtId="193" fontId="3" fillId="0" borderId="10" xfId="61" applyNumberFormat="1" applyFont="1" applyFill="1" applyBorder="1" applyAlignment="1" applyProtection="1">
      <alignment horizontal="right" vertical="top" wrapText="1"/>
      <protection/>
    </xf>
    <xf numFmtId="0" fontId="72" fillId="0" borderId="10" xfId="0" applyFont="1" applyBorder="1" applyAlignment="1">
      <alignment horizontal="center" vertical="top"/>
    </xf>
    <xf numFmtId="4" fontId="72" fillId="0" borderId="10" xfId="0" applyNumberFormat="1" applyFont="1" applyBorder="1" applyAlignment="1">
      <alignment horizontal="center" vertical="top"/>
    </xf>
    <xf numFmtId="0" fontId="73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right"/>
    </xf>
    <xf numFmtId="0" fontId="73" fillId="0" borderId="0" xfId="0" applyNumberFormat="1" applyFont="1" applyBorder="1" applyAlignment="1">
      <alignment horizontal="center"/>
    </xf>
    <xf numFmtId="0" fontId="73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43" fontId="5" fillId="0" borderId="14" xfId="61" applyFont="1" applyFill="1" applyBorder="1" applyAlignment="1">
      <alignment horizontal="left" vertical="top" wrapText="1"/>
    </xf>
    <xf numFmtId="43" fontId="5" fillId="0" borderId="10" xfId="61" applyFont="1" applyFill="1" applyBorder="1" applyAlignment="1">
      <alignment horizontal="left" vertical="top" wrapText="1"/>
    </xf>
    <xf numFmtId="0" fontId="73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1" fontId="5" fillId="0" borderId="10" xfId="61" applyNumberFormat="1" applyFont="1" applyFill="1" applyBorder="1" applyAlignment="1">
      <alignment horizontal="left" vertical="top" wrapText="1"/>
    </xf>
    <xf numFmtId="0" fontId="73" fillId="0" borderId="10" xfId="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left" vertical="top" wrapText="1"/>
    </xf>
    <xf numFmtId="4" fontId="73" fillId="0" borderId="10" xfId="0" applyNumberFormat="1" applyFont="1" applyFill="1" applyBorder="1" applyAlignment="1">
      <alignment horizontal="left" vertical="top"/>
    </xf>
    <xf numFmtId="0" fontId="7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Border="1" applyAlignment="1" applyProtection="1">
      <alignment horizontal="left"/>
      <protection/>
    </xf>
    <xf numFmtId="0" fontId="73" fillId="0" borderId="0" xfId="0" applyFont="1" applyFill="1" applyAlignment="1">
      <alignment/>
    </xf>
    <xf numFmtId="0" fontId="7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0" borderId="0" xfId="61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3" fontId="5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top" wrapText="1"/>
    </xf>
    <xf numFmtId="3" fontId="5" fillId="33" borderId="0" xfId="0" applyNumberFormat="1" applyFont="1" applyFill="1" applyAlignment="1">
      <alignment/>
    </xf>
    <xf numFmtId="193" fontId="5" fillId="33" borderId="0" xfId="0" applyNumberFormat="1" applyFont="1" applyFill="1" applyAlignment="1">
      <alignment/>
    </xf>
    <xf numFmtId="3" fontId="0" fillId="0" borderId="20" xfId="0" applyNumberForma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61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vertical="center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7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left" vertical="top"/>
    </xf>
    <xf numFmtId="3" fontId="5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73" fillId="0" borderId="0" xfId="0" applyFont="1" applyBorder="1" applyAlignment="1">
      <alignment horizontal="left" vertical="top"/>
    </xf>
    <xf numFmtId="17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7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80" fontId="6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0" borderId="12" xfId="0" applyFill="1" applyBorder="1" applyAlignment="1">
      <alignment/>
    </xf>
    <xf numFmtId="0" fontId="74" fillId="0" borderId="12" xfId="0" applyFont="1" applyBorder="1" applyAlignment="1">
      <alignment/>
    </xf>
    <xf numFmtId="1" fontId="73" fillId="0" borderId="10" xfId="0" applyNumberFormat="1" applyFont="1" applyFill="1" applyBorder="1" applyAlignment="1">
      <alignment horizontal="center" vertical="center" wrapText="1"/>
    </xf>
    <xf numFmtId="172" fontId="73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72" fillId="0" borderId="0" xfId="0" applyFont="1" applyAlignment="1">
      <alignment wrapText="1"/>
    </xf>
    <xf numFmtId="172" fontId="7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/>
    </xf>
    <xf numFmtId="172" fontId="0" fillId="0" borderId="10" xfId="0" applyNumberFormat="1" applyBorder="1" applyAlignment="1">
      <alignment/>
    </xf>
    <xf numFmtId="4" fontId="73" fillId="0" borderId="12" xfId="53" applyNumberFormat="1" applyFont="1" applyFill="1" applyBorder="1" applyAlignment="1" applyProtection="1">
      <alignment horizontal="center" vertical="center"/>
      <protection hidden="1"/>
    </xf>
    <xf numFmtId="18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horizontal="left" wrapText="1"/>
      <protection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98" fontId="19" fillId="0" borderId="12" xfId="63" applyNumberFormat="1" applyFont="1" applyBorder="1" applyAlignment="1">
      <alignment horizontal="center" vertical="top" wrapText="1"/>
    </xf>
    <xf numFmtId="199" fontId="19" fillId="0" borderId="12" xfId="63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39" fillId="0" borderId="15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3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justify" vertical="top"/>
    </xf>
    <xf numFmtId="0" fontId="72" fillId="0" borderId="24" xfId="0" applyFont="1" applyBorder="1" applyAlignment="1">
      <alignment vertical="top" wrapText="1"/>
    </xf>
    <xf numFmtId="0" fontId="72" fillId="0" borderId="25" xfId="0" applyFont="1" applyBorder="1" applyAlignment="1">
      <alignment vertical="top" wrapText="1"/>
    </xf>
    <xf numFmtId="0" fontId="72" fillId="0" borderId="25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4" fontId="72" fillId="0" borderId="0" xfId="0" applyNumberFormat="1" applyFont="1" applyAlignment="1">
      <alignment/>
    </xf>
    <xf numFmtId="3" fontId="72" fillId="0" borderId="25" xfId="0" applyNumberFormat="1" applyFont="1" applyBorder="1" applyAlignment="1">
      <alignment horizontal="center" vertical="top" wrapText="1"/>
    </xf>
    <xf numFmtId="0" fontId="76" fillId="0" borderId="26" xfId="0" applyFont="1" applyBorder="1" applyAlignment="1">
      <alignment vertical="top" wrapText="1"/>
    </xf>
    <xf numFmtId="0" fontId="76" fillId="0" borderId="27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72" fillId="0" borderId="28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/>
    </xf>
    <xf numFmtId="0" fontId="72" fillId="0" borderId="10" xfId="0" applyFont="1" applyBorder="1" applyAlignment="1">
      <alignment vertical="top" wrapText="1"/>
    </xf>
    <xf numFmtId="9" fontId="72" fillId="0" borderId="10" xfId="0" applyNumberFormat="1" applyFont="1" applyBorder="1" applyAlignment="1">
      <alignment vertical="top" wrapText="1"/>
    </xf>
    <xf numFmtId="180" fontId="73" fillId="0" borderId="10" xfId="0" applyNumberFormat="1" applyFont="1" applyBorder="1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3" fontId="77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9" fillId="0" borderId="29" xfId="0" applyFont="1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9" fillId="0" borderId="22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9" fillId="0" borderId="15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39" fillId="0" borderId="17" xfId="0" applyFont="1" applyFill="1" applyBorder="1" applyAlignment="1">
      <alignment/>
    </xf>
    <xf numFmtId="0" fontId="39" fillId="0" borderId="29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6" fillId="0" borderId="15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3" borderId="2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4" fontId="5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21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73" fillId="0" borderId="22" xfId="0" applyFont="1" applyBorder="1" applyAlignment="1">
      <alignment horizontal="center" vertical="top" wrapText="1"/>
    </xf>
    <xf numFmtId="0" fontId="73" fillId="0" borderId="23" xfId="0" applyFont="1" applyBorder="1" applyAlignment="1">
      <alignment vertical="top" wrapText="1"/>
    </xf>
    <xf numFmtId="0" fontId="73" fillId="0" borderId="29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73" fillId="0" borderId="20" xfId="0" applyFont="1" applyBorder="1" applyAlignment="1">
      <alignment vertical="top" wrapText="1"/>
    </xf>
    <xf numFmtId="0" fontId="73" fillId="0" borderId="21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left" vertical="center" wrapText="1"/>
    </xf>
    <xf numFmtId="0" fontId="79" fillId="0" borderId="23" xfId="0" applyFont="1" applyBorder="1" applyAlignment="1">
      <alignment horizontal="left" vertical="center" wrapText="1"/>
    </xf>
    <xf numFmtId="0" fontId="79" fillId="0" borderId="17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5" fillId="0" borderId="18" xfId="0" applyFont="1" applyFill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39" fillId="0" borderId="15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5" xfId="0" applyFont="1" applyFill="1" applyBorder="1" applyAlignment="1">
      <alignment vertical="top"/>
    </xf>
    <xf numFmtId="0" fontId="39" fillId="0" borderId="11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9" fillId="0" borderId="15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73" fillId="0" borderId="0" xfId="0" applyFont="1" applyBorder="1" applyAlignment="1">
      <alignment horizontal="left" vertical="top"/>
    </xf>
    <xf numFmtId="0" fontId="73" fillId="0" borderId="0" xfId="0" applyFont="1" applyAlignment="1">
      <alignment/>
    </xf>
    <xf numFmtId="3" fontId="5" fillId="0" borderId="0" xfId="0" applyNumberFormat="1" applyFont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/>
    </xf>
    <xf numFmtId="0" fontId="73" fillId="0" borderId="15" xfId="0" applyFont="1" applyBorder="1" applyAlignment="1">
      <alignment horizontal="center" vertical="top"/>
    </xf>
    <xf numFmtId="0" fontId="80" fillId="0" borderId="0" xfId="0" applyFont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Border="1" applyAlignment="1">
      <alignment horizontal="left" vertical="top" wrapText="1"/>
    </xf>
    <xf numFmtId="3" fontId="6" fillId="0" borderId="23" xfId="0" applyNumberFormat="1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2"/>
  <sheetViews>
    <sheetView zoomScale="75" zoomScaleNormal="75" zoomScalePageLayoutView="0" workbookViewId="0" topLeftCell="A7">
      <selection activeCell="K720" sqref="K720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518" t="s">
        <v>122</v>
      </c>
      <c r="K2" s="518"/>
      <c r="L2" s="518"/>
      <c r="M2" s="518"/>
    </row>
    <row r="3" spans="10:13" ht="14.25">
      <c r="J3" s="36"/>
      <c r="K3" s="36"/>
      <c r="L3" s="485" t="s">
        <v>84</v>
      </c>
      <c r="M3" s="485"/>
    </row>
    <row r="4" spans="10:13" ht="14.25">
      <c r="J4" s="485" t="s">
        <v>89</v>
      </c>
      <c r="K4" s="485"/>
      <c r="L4" s="485"/>
      <c r="M4" s="485"/>
    </row>
    <row r="5" spans="10:13" ht="14.25">
      <c r="J5" s="485" t="s">
        <v>85</v>
      </c>
      <c r="K5" s="485"/>
      <c r="L5" s="485"/>
      <c r="M5" s="485"/>
    </row>
    <row r="6" spans="10:13" ht="14.25">
      <c r="J6" s="485" t="s">
        <v>86</v>
      </c>
      <c r="K6" s="485"/>
      <c r="L6" s="485"/>
      <c r="M6" s="485"/>
    </row>
    <row r="8" ht="18">
      <c r="B8" s="37"/>
    </row>
    <row r="9" spans="2:13" ht="18">
      <c r="B9" s="520" t="s">
        <v>0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</row>
    <row r="10" spans="2:13" ht="18">
      <c r="B10" s="520" t="s">
        <v>1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</row>
    <row r="11" spans="2:13" ht="30.75">
      <c r="B11" s="522" t="s">
        <v>2</v>
      </c>
      <c r="C11" s="522" t="s">
        <v>3</v>
      </c>
      <c r="D11" s="4" t="s">
        <v>4</v>
      </c>
      <c r="E11" s="522" t="s">
        <v>5</v>
      </c>
      <c r="F11" s="522" t="s">
        <v>6</v>
      </c>
      <c r="G11" s="522"/>
      <c r="H11" s="522"/>
      <c r="I11" s="522"/>
      <c r="J11" s="522"/>
      <c r="K11" s="522"/>
      <c r="L11" s="522"/>
      <c r="M11" s="522"/>
    </row>
    <row r="12" spans="2:13" ht="15">
      <c r="B12" s="522"/>
      <c r="C12" s="522"/>
      <c r="D12" s="4" t="s">
        <v>7</v>
      </c>
      <c r="E12" s="522"/>
      <c r="F12" s="522" t="s">
        <v>8</v>
      </c>
      <c r="G12" s="522"/>
      <c r="H12" s="522"/>
      <c r="I12" s="522"/>
      <c r="J12" s="522"/>
      <c r="K12" s="522"/>
      <c r="L12" s="522"/>
      <c r="M12" s="522"/>
    </row>
    <row r="13" spans="2:13" ht="15">
      <c r="B13" s="522"/>
      <c r="C13" s="522"/>
      <c r="D13" s="38"/>
      <c r="E13" s="522"/>
      <c r="F13" s="522" t="s">
        <v>9</v>
      </c>
      <c r="G13" s="522" t="s">
        <v>10</v>
      </c>
      <c r="H13" s="522"/>
      <c r="I13" s="522"/>
      <c r="J13" s="522"/>
      <c r="K13" s="522"/>
      <c r="L13" s="522"/>
      <c r="M13" s="522"/>
    </row>
    <row r="14" spans="2:13" ht="15">
      <c r="B14" s="522"/>
      <c r="C14" s="522"/>
      <c r="D14" s="38"/>
      <c r="E14" s="522"/>
      <c r="F14" s="522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519" t="s">
        <v>11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</row>
    <row r="17" spans="2:13" ht="14.25">
      <c r="B17" s="519" t="s">
        <v>12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</row>
    <row r="18" spans="2:13" ht="14.25"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</row>
    <row r="19" spans="2:13" ht="15">
      <c r="B19" s="519" t="s">
        <v>13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</row>
    <row r="20" spans="2:14" ht="46.5" customHeight="1">
      <c r="B20" s="523" t="s">
        <v>143</v>
      </c>
      <c r="C20" s="429" t="s">
        <v>90</v>
      </c>
      <c r="D20" s="424" t="s">
        <v>20</v>
      </c>
      <c r="E20" s="4" t="s">
        <v>21</v>
      </c>
      <c r="F20" s="1">
        <f>G20+H20+I20+J20</f>
        <v>2438.135294117647</v>
      </c>
      <c r="G20" s="1">
        <f>G22+G23</f>
        <v>188</v>
      </c>
      <c r="H20" s="1">
        <f>H22+H23+H21</f>
        <v>187.70000000000002</v>
      </c>
      <c r="I20" s="1">
        <f>I22+I23+I21</f>
        <v>900.035294117647</v>
      </c>
      <c r="J20" s="1">
        <f>J22+J23+J21</f>
        <v>1162.3999999999999</v>
      </c>
      <c r="K20" s="3"/>
      <c r="L20" s="3"/>
      <c r="M20" s="3"/>
      <c r="N20" s="39"/>
    </row>
    <row r="21" spans="2:13" ht="39.75" customHeight="1">
      <c r="B21" s="524"/>
      <c r="C21" s="430"/>
      <c r="D21" s="447"/>
      <c r="E21" s="4" t="s">
        <v>14</v>
      </c>
      <c r="F21" s="1">
        <f>G21+H21+I21+J21</f>
        <v>28.400000000000002</v>
      </c>
      <c r="G21" s="1"/>
      <c r="H21" s="1">
        <v>8.8</v>
      </c>
      <c r="I21" s="1">
        <v>9.8</v>
      </c>
      <c r="J21" s="24">
        <v>9.8</v>
      </c>
      <c r="K21" s="3"/>
      <c r="L21" s="3"/>
      <c r="M21" s="3"/>
    </row>
    <row r="22" spans="2:15" ht="34.5" customHeight="1">
      <c r="B22" s="524"/>
      <c r="C22" s="430"/>
      <c r="D22" s="447"/>
      <c r="E22" s="4" t="s">
        <v>15</v>
      </c>
      <c r="F22" s="1">
        <f>G22+H22+I22+J22</f>
        <v>1954.2</v>
      </c>
      <c r="G22" s="1">
        <v>159.8</v>
      </c>
      <c r="H22" s="1">
        <v>58.1</v>
      </c>
      <c r="I22" s="1">
        <v>756.7</v>
      </c>
      <c r="J22" s="24">
        <v>979.6</v>
      </c>
      <c r="K22" s="3"/>
      <c r="L22" s="3"/>
      <c r="M22" s="3"/>
      <c r="N22" s="39"/>
      <c r="O22" s="39"/>
    </row>
    <row r="23" spans="2:13" ht="36" customHeight="1">
      <c r="B23" s="524"/>
      <c r="C23" s="430"/>
      <c r="D23" s="447"/>
      <c r="E23" s="4" t="s">
        <v>16</v>
      </c>
      <c r="F23" s="1">
        <f>G23+H23+I23+J23</f>
        <v>455.535294117647</v>
      </c>
      <c r="G23" s="1">
        <f>G22/85*15</f>
        <v>28.200000000000003</v>
      </c>
      <c r="H23" s="1">
        <v>120.8</v>
      </c>
      <c r="I23" s="1">
        <f>I22/85*15</f>
        <v>133.53529411764706</v>
      </c>
      <c r="J23" s="24">
        <v>173</v>
      </c>
      <c r="K23" s="3"/>
      <c r="L23" s="3"/>
      <c r="M23" s="3"/>
    </row>
    <row r="24" spans="2:13" ht="47.25" customHeight="1">
      <c r="B24" s="524"/>
      <c r="C24" s="430"/>
      <c r="D24" s="447"/>
      <c r="E24" s="4" t="s">
        <v>17</v>
      </c>
      <c r="F24" s="3"/>
      <c r="G24" s="3"/>
      <c r="H24" s="3"/>
      <c r="I24" s="3"/>
      <c r="J24" s="3"/>
      <c r="K24" s="3"/>
      <c r="L24" s="3"/>
      <c r="M24" s="3"/>
    </row>
    <row r="25" spans="2:13" ht="57.75" customHeight="1">
      <c r="B25" s="525"/>
      <c r="C25" s="431"/>
      <c r="D25" s="448"/>
      <c r="E25" s="4" t="s">
        <v>18</v>
      </c>
      <c r="F25" s="3"/>
      <c r="G25" s="3"/>
      <c r="H25" s="3"/>
      <c r="I25" s="3"/>
      <c r="J25" s="3"/>
      <c r="K25" s="3"/>
      <c r="L25" s="3"/>
      <c r="M25" s="3"/>
    </row>
    <row r="26" spans="2:13" ht="15.75" customHeight="1">
      <c r="B26" s="442" t="s">
        <v>141</v>
      </c>
      <c r="C26" s="424" t="s">
        <v>91</v>
      </c>
      <c r="D26" s="424" t="s">
        <v>20</v>
      </c>
      <c r="E26" s="4" t="s">
        <v>21</v>
      </c>
      <c r="F26" s="1">
        <f>G26+H26+I26</f>
        <v>254</v>
      </c>
      <c r="G26" s="1">
        <f>G28+G29</f>
        <v>254</v>
      </c>
      <c r="H26" s="1"/>
      <c r="I26" s="1"/>
      <c r="J26" s="3"/>
      <c r="K26" s="3"/>
      <c r="L26" s="3"/>
      <c r="M26" s="3"/>
    </row>
    <row r="27" spans="2:13" ht="30.75">
      <c r="B27" s="443"/>
      <c r="C27" s="425"/>
      <c r="D27" s="447"/>
      <c r="E27" s="4" t="s">
        <v>14</v>
      </c>
      <c r="F27" s="1"/>
      <c r="G27" s="1"/>
      <c r="H27" s="1"/>
      <c r="I27" s="1"/>
      <c r="J27" s="3"/>
      <c r="K27" s="3"/>
      <c r="L27" s="3"/>
      <c r="M27" s="3"/>
    </row>
    <row r="28" spans="2:13" ht="47.25" customHeight="1">
      <c r="B28" s="443"/>
      <c r="C28" s="425"/>
      <c r="D28" s="447"/>
      <c r="E28" s="4" t="s">
        <v>15</v>
      </c>
      <c r="F28" s="1">
        <f>G28+H28+I28</f>
        <v>215.9</v>
      </c>
      <c r="G28" s="1">
        <v>215.9</v>
      </c>
      <c r="H28" s="1"/>
      <c r="I28" s="1"/>
      <c r="J28" s="3"/>
      <c r="K28" s="3"/>
      <c r="L28" s="3"/>
      <c r="M28" s="3"/>
    </row>
    <row r="29" spans="2:13" ht="31.5" customHeight="1">
      <c r="B29" s="443"/>
      <c r="C29" s="425"/>
      <c r="D29" s="447"/>
      <c r="E29" s="4" t="s">
        <v>16</v>
      </c>
      <c r="F29" s="1">
        <f>G29+H29+I29</f>
        <v>38.1</v>
      </c>
      <c r="G29" s="1">
        <f>G28/85*15</f>
        <v>38.1</v>
      </c>
      <c r="H29" s="1"/>
      <c r="I29" s="1">
        <f>I28/85*15</f>
        <v>0</v>
      </c>
      <c r="J29" s="3"/>
      <c r="K29" s="3"/>
      <c r="L29" s="3"/>
      <c r="M29" s="3"/>
    </row>
    <row r="30" spans="2:13" ht="30.75">
      <c r="B30" s="443"/>
      <c r="C30" s="425"/>
      <c r="D30" s="447"/>
      <c r="E30" s="4" t="s">
        <v>17</v>
      </c>
      <c r="F30" s="3"/>
      <c r="G30" s="3"/>
      <c r="H30" s="3"/>
      <c r="I30" s="3"/>
      <c r="J30" s="3"/>
      <c r="K30" s="3"/>
      <c r="L30" s="3"/>
      <c r="M30" s="3"/>
    </row>
    <row r="31" spans="2:13" ht="46.5">
      <c r="B31" s="444"/>
      <c r="C31" s="426"/>
      <c r="D31" s="448"/>
      <c r="E31" s="4" t="s">
        <v>18</v>
      </c>
      <c r="F31" s="3"/>
      <c r="G31" s="3"/>
      <c r="H31" s="3"/>
      <c r="I31" s="3"/>
      <c r="J31" s="3"/>
      <c r="K31" s="3"/>
      <c r="L31" s="3"/>
      <c r="M31" s="3"/>
    </row>
    <row r="32" spans="2:13" ht="15">
      <c r="B32" s="442" t="s">
        <v>142</v>
      </c>
      <c r="C32" s="424" t="s">
        <v>92</v>
      </c>
      <c r="D32" s="424" t="s">
        <v>20</v>
      </c>
      <c r="E32" s="4" t="s">
        <v>21</v>
      </c>
      <c r="F32" s="1">
        <f>G32+H32+I32+J32+K32+L32+M32</f>
        <v>657.1</v>
      </c>
      <c r="G32" s="1">
        <f>G34+G35</f>
        <v>657.1</v>
      </c>
      <c r="H32" s="1"/>
      <c r="I32" s="1"/>
      <c r="J32" s="3"/>
      <c r="K32" s="3"/>
      <c r="L32" s="3"/>
      <c r="M32" s="3"/>
    </row>
    <row r="33" spans="2:13" ht="30.75">
      <c r="B33" s="443"/>
      <c r="C33" s="425"/>
      <c r="D33" s="447"/>
      <c r="E33" s="4" t="s">
        <v>14</v>
      </c>
      <c r="F33" s="1"/>
      <c r="G33" s="1"/>
      <c r="H33" s="1"/>
      <c r="I33" s="1"/>
      <c r="J33" s="3"/>
      <c r="K33" s="3"/>
      <c r="L33" s="3"/>
      <c r="M33" s="3"/>
    </row>
    <row r="34" spans="2:13" ht="46.5">
      <c r="B34" s="443"/>
      <c r="C34" s="425"/>
      <c r="D34" s="447"/>
      <c r="E34" s="4" t="s">
        <v>15</v>
      </c>
      <c r="F34" s="1">
        <f>G34+H34+I34+J34+K34+L34+M34</f>
        <v>494.8</v>
      </c>
      <c r="G34" s="1">
        <v>494.8</v>
      </c>
      <c r="H34" s="1"/>
      <c r="I34" s="1"/>
      <c r="J34" s="3"/>
      <c r="K34" s="3"/>
      <c r="L34" s="3"/>
      <c r="M34" s="3"/>
    </row>
    <row r="35" spans="2:13" ht="47.25" customHeight="1">
      <c r="B35" s="443"/>
      <c r="C35" s="425"/>
      <c r="D35" s="447"/>
      <c r="E35" s="4" t="s">
        <v>138</v>
      </c>
      <c r="F35" s="1">
        <f>G35+H35+I35+J35+K35+L35+M35</f>
        <v>162.3</v>
      </c>
      <c r="G35" s="1">
        <v>162.3</v>
      </c>
      <c r="H35" s="1"/>
      <c r="I35" s="1"/>
      <c r="J35" s="3"/>
      <c r="K35" s="3"/>
      <c r="L35" s="3"/>
      <c r="M35" s="3"/>
    </row>
    <row r="36" spans="2:13" ht="30.75">
      <c r="B36" s="443"/>
      <c r="C36" s="425"/>
      <c r="D36" s="447"/>
      <c r="E36" s="4" t="s">
        <v>137</v>
      </c>
      <c r="F36" s="1">
        <f>G36+H36+I36+J36+K36+L36+M36</f>
        <v>87.3</v>
      </c>
      <c r="G36" s="1">
        <v>87.3</v>
      </c>
      <c r="H36" s="1"/>
      <c r="I36" s="1"/>
      <c r="J36" s="3"/>
      <c r="K36" s="3"/>
      <c r="L36" s="3"/>
      <c r="M36" s="3"/>
    </row>
    <row r="37" spans="2:13" ht="30.75">
      <c r="B37" s="443"/>
      <c r="C37" s="425"/>
      <c r="D37" s="447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444"/>
      <c r="C38" s="426"/>
      <c r="D38" s="448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442" t="s">
        <v>144</v>
      </c>
      <c r="C39" s="424" t="s">
        <v>123</v>
      </c>
      <c r="D39" s="424" t="s">
        <v>20</v>
      </c>
      <c r="E39" s="4" t="s">
        <v>21</v>
      </c>
      <c r="F39" s="1">
        <f>F42+F45</f>
        <v>10037.7</v>
      </c>
      <c r="G39" s="1">
        <f>G41+G42</f>
        <v>1557.7</v>
      </c>
      <c r="H39" s="1">
        <v>500</v>
      </c>
      <c r="I39" s="1"/>
      <c r="J39" s="1"/>
      <c r="K39" s="1">
        <f>K41+K42</f>
        <v>2500</v>
      </c>
      <c r="L39" s="1">
        <f>L41+L42</f>
        <v>2480</v>
      </c>
      <c r="M39" s="1">
        <f>M41+M42</f>
        <v>3000</v>
      </c>
    </row>
    <row r="40" spans="2:13" ht="30.75">
      <c r="B40" s="443"/>
      <c r="C40" s="425"/>
      <c r="D40" s="447"/>
      <c r="E40" s="4" t="s">
        <v>14</v>
      </c>
      <c r="F40" s="1"/>
      <c r="G40" s="1"/>
      <c r="H40" s="1"/>
      <c r="I40" s="1"/>
      <c r="J40" s="3"/>
      <c r="K40" s="3"/>
      <c r="L40" s="3"/>
      <c r="M40" s="3"/>
    </row>
    <row r="41" spans="2:14" ht="47.25" customHeight="1">
      <c r="B41" s="443"/>
      <c r="C41" s="425"/>
      <c r="D41" s="447"/>
      <c r="E41" s="4" t="s">
        <v>15</v>
      </c>
      <c r="F41" s="1"/>
      <c r="G41" s="1"/>
      <c r="H41" s="1"/>
      <c r="I41" s="1"/>
      <c r="J41" s="3"/>
      <c r="K41" s="3"/>
      <c r="L41" s="3"/>
      <c r="M41" s="3"/>
      <c r="N41" s="39"/>
    </row>
    <row r="42" spans="2:13" ht="15">
      <c r="B42" s="443"/>
      <c r="C42" s="425"/>
      <c r="D42" s="447"/>
      <c r="E42" s="4" t="s">
        <v>16</v>
      </c>
      <c r="F42" s="1">
        <f>H42+I42+J42+K42+L42+M42+G42</f>
        <v>10037.7</v>
      </c>
      <c r="G42" s="1">
        <v>1557.7</v>
      </c>
      <c r="H42" s="1">
        <v>500</v>
      </c>
      <c r="I42" s="1"/>
      <c r="J42" s="1"/>
      <c r="K42" s="1">
        <v>2500</v>
      </c>
      <c r="L42" s="1">
        <v>2480</v>
      </c>
      <c r="M42" s="1">
        <v>3000</v>
      </c>
    </row>
    <row r="43" spans="2:13" ht="93">
      <c r="B43" s="443"/>
      <c r="C43" s="425"/>
      <c r="D43" s="447"/>
      <c r="E43" s="4" t="s">
        <v>314</v>
      </c>
      <c r="F43" s="1">
        <v>500</v>
      </c>
      <c r="G43" s="1"/>
      <c r="H43" s="1">
        <v>500</v>
      </c>
      <c r="I43" s="1"/>
      <c r="J43" s="1"/>
      <c r="K43" s="1"/>
      <c r="L43" s="1"/>
      <c r="M43" s="1"/>
    </row>
    <row r="44" spans="2:13" ht="30.75">
      <c r="B44" s="443"/>
      <c r="C44" s="425"/>
      <c r="D44" s="447"/>
      <c r="E44" s="4" t="s">
        <v>17</v>
      </c>
      <c r="F44" s="3"/>
      <c r="G44" s="3"/>
      <c r="H44" s="3"/>
      <c r="I44" s="3"/>
      <c r="J44" s="3"/>
      <c r="K44" s="3"/>
      <c r="L44" s="3"/>
      <c r="M44" s="3"/>
    </row>
    <row r="45" spans="2:17" ht="46.5">
      <c r="B45" s="444"/>
      <c r="C45" s="426"/>
      <c r="D45" s="448"/>
      <c r="E45" s="4" t="s">
        <v>18</v>
      </c>
      <c r="F45" s="1"/>
      <c r="G45" s="1"/>
      <c r="H45" s="1"/>
      <c r="I45" s="1"/>
      <c r="J45" s="1"/>
      <c r="K45" s="1"/>
      <c r="L45" s="1"/>
      <c r="M45" s="1"/>
      <c r="P45" s="1"/>
      <c r="Q45" s="5" t="s">
        <v>93</v>
      </c>
    </row>
    <row r="46" spans="2:16" ht="15">
      <c r="B46" s="437" t="s">
        <v>145</v>
      </c>
      <c r="C46" s="424" t="s">
        <v>107</v>
      </c>
      <c r="D46" s="424" t="s">
        <v>20</v>
      </c>
      <c r="E46" s="4" t="s">
        <v>21</v>
      </c>
      <c r="F46" s="1">
        <f>G46+H46+I46+J46+K46+L46+M46</f>
        <v>1115</v>
      </c>
      <c r="G46" s="3">
        <f>G49</f>
        <v>865</v>
      </c>
      <c r="H46" s="3">
        <v>250</v>
      </c>
      <c r="I46" s="3"/>
      <c r="J46" s="3"/>
      <c r="K46" s="3"/>
      <c r="L46" s="3"/>
      <c r="M46" s="3"/>
      <c r="P46" s="8"/>
    </row>
    <row r="47" spans="2:16" ht="30.75">
      <c r="B47" s="438"/>
      <c r="C47" s="425"/>
      <c r="D47" s="447"/>
      <c r="E47" s="4" t="s">
        <v>14</v>
      </c>
      <c r="F47" s="3"/>
      <c r="G47" s="3"/>
      <c r="H47" s="3"/>
      <c r="I47" s="3"/>
      <c r="J47" s="3"/>
      <c r="K47" s="3"/>
      <c r="L47" s="3"/>
      <c r="M47" s="3"/>
      <c r="P47" s="8"/>
    </row>
    <row r="48" spans="2:16" ht="46.5">
      <c r="B48" s="438"/>
      <c r="C48" s="425"/>
      <c r="D48" s="447"/>
      <c r="E48" s="4" t="s">
        <v>15</v>
      </c>
      <c r="F48" s="3"/>
      <c r="G48" s="3"/>
      <c r="H48" s="3"/>
      <c r="I48" s="3"/>
      <c r="J48" s="3"/>
      <c r="K48" s="3"/>
      <c r="L48" s="3"/>
      <c r="M48" s="3"/>
      <c r="P48" s="8"/>
    </row>
    <row r="49" spans="2:16" ht="31.5" customHeight="1">
      <c r="B49" s="438"/>
      <c r="C49" s="425"/>
      <c r="D49" s="447"/>
      <c r="E49" s="4" t="s">
        <v>16</v>
      </c>
      <c r="F49" s="9">
        <f>G49+H49+I49+J49+K49+L49+M49</f>
        <v>1115</v>
      </c>
      <c r="G49" s="16">
        <v>865</v>
      </c>
      <c r="H49" s="3">
        <v>250</v>
      </c>
      <c r="I49" s="3"/>
      <c r="J49" s="3"/>
      <c r="K49" s="3"/>
      <c r="L49" s="3"/>
      <c r="M49" s="3"/>
      <c r="P49" s="8"/>
    </row>
    <row r="50" spans="2:16" ht="30.75">
      <c r="B50" s="438"/>
      <c r="C50" s="425"/>
      <c r="D50" s="447"/>
      <c r="E50" s="4" t="s">
        <v>17</v>
      </c>
      <c r="F50" s="3"/>
      <c r="G50" s="3"/>
      <c r="H50" s="3"/>
      <c r="I50" s="3"/>
      <c r="J50" s="3"/>
      <c r="K50" s="3"/>
      <c r="L50" s="3"/>
      <c r="M50" s="3"/>
      <c r="P50" s="8"/>
    </row>
    <row r="51" spans="2:16" ht="39" customHeight="1">
      <c r="B51" s="439"/>
      <c r="C51" s="426"/>
      <c r="D51" s="448"/>
      <c r="E51" s="4" t="s">
        <v>18</v>
      </c>
      <c r="F51" s="3"/>
      <c r="G51" s="3"/>
      <c r="H51" s="3"/>
      <c r="I51" s="3"/>
      <c r="J51" s="3"/>
      <c r="K51" s="3"/>
      <c r="L51" s="3"/>
      <c r="M51" s="3"/>
      <c r="P51" s="8"/>
    </row>
    <row r="52" spans="2:16" ht="21.75" customHeight="1">
      <c r="B52" s="515" t="s">
        <v>254</v>
      </c>
      <c r="C52" s="424" t="s">
        <v>304</v>
      </c>
      <c r="D52" s="446" t="s">
        <v>20</v>
      </c>
      <c r="E52" s="4" t="s">
        <v>21</v>
      </c>
      <c r="F52" s="3">
        <v>700</v>
      </c>
      <c r="G52" s="3"/>
      <c r="H52" s="3">
        <v>700</v>
      </c>
      <c r="I52" s="3"/>
      <c r="J52" s="3"/>
      <c r="K52" s="3"/>
      <c r="L52" s="3"/>
      <c r="M52" s="3"/>
      <c r="P52" s="8"/>
    </row>
    <row r="53" spans="2:16" ht="21.75" customHeight="1">
      <c r="B53" s="516"/>
      <c r="C53" s="425"/>
      <c r="D53" s="447"/>
      <c r="E53" s="4" t="s">
        <v>14</v>
      </c>
      <c r="F53" s="3"/>
      <c r="G53" s="3"/>
      <c r="H53" s="3"/>
      <c r="I53" s="3"/>
      <c r="J53" s="3"/>
      <c r="K53" s="3"/>
      <c r="L53" s="3"/>
      <c r="M53" s="3"/>
      <c r="P53" s="8"/>
    </row>
    <row r="54" spans="2:16" ht="21.75" customHeight="1">
      <c r="B54" s="516"/>
      <c r="C54" s="425"/>
      <c r="D54" s="447"/>
      <c r="E54" s="4" t="s">
        <v>15</v>
      </c>
      <c r="F54" s="3"/>
      <c r="G54" s="3"/>
      <c r="H54" s="3"/>
      <c r="I54" s="3"/>
      <c r="J54" s="3"/>
      <c r="K54" s="3"/>
      <c r="L54" s="3"/>
      <c r="M54" s="3"/>
      <c r="P54" s="8"/>
    </row>
    <row r="55" spans="2:16" ht="21.75" customHeight="1">
      <c r="B55" s="516"/>
      <c r="C55" s="425"/>
      <c r="D55" s="447"/>
      <c r="E55" s="4" t="s">
        <v>16</v>
      </c>
      <c r="F55" s="3">
        <v>700</v>
      </c>
      <c r="G55" s="3"/>
      <c r="H55" s="3">
        <v>700</v>
      </c>
      <c r="I55" s="3"/>
      <c r="J55" s="3"/>
      <c r="K55" s="3"/>
      <c r="L55" s="3"/>
      <c r="M55" s="3"/>
      <c r="P55" s="8"/>
    </row>
    <row r="56" spans="2:16" ht="114.75" customHeight="1">
      <c r="B56" s="516"/>
      <c r="C56" s="425"/>
      <c r="D56" s="447"/>
      <c r="E56" s="4" t="s">
        <v>314</v>
      </c>
      <c r="F56" s="3">
        <v>700</v>
      </c>
      <c r="G56" s="3"/>
      <c r="H56" s="3">
        <v>700</v>
      </c>
      <c r="I56" s="3"/>
      <c r="J56" s="3"/>
      <c r="K56" s="3"/>
      <c r="L56" s="3"/>
      <c r="M56" s="3"/>
      <c r="P56" s="8"/>
    </row>
    <row r="57" spans="2:16" ht="78" customHeight="1">
      <c r="B57" s="516"/>
      <c r="C57" s="425"/>
      <c r="D57" s="447"/>
      <c r="E57" s="4" t="s">
        <v>17</v>
      </c>
      <c r="F57" s="3"/>
      <c r="G57" s="3"/>
      <c r="H57" s="3"/>
      <c r="I57" s="3"/>
      <c r="J57" s="3"/>
      <c r="K57" s="3"/>
      <c r="L57" s="3"/>
      <c r="M57" s="3"/>
      <c r="P57" s="8"/>
    </row>
    <row r="58" spans="2:16" ht="54" customHeight="1">
      <c r="B58" s="517"/>
      <c r="C58" s="426"/>
      <c r="D58" s="448"/>
      <c r="E58" s="4" t="s">
        <v>18</v>
      </c>
      <c r="F58" s="3"/>
      <c r="G58" s="3"/>
      <c r="H58" s="3"/>
      <c r="I58" s="3"/>
      <c r="J58" s="3"/>
      <c r="K58" s="3"/>
      <c r="L58" s="3"/>
      <c r="M58" s="3"/>
      <c r="P58" s="8"/>
    </row>
    <row r="59" spans="2:14" ht="15">
      <c r="B59" s="457" t="s">
        <v>22</v>
      </c>
      <c r="C59" s="458"/>
      <c r="D59" s="424" t="s">
        <v>20</v>
      </c>
      <c r="E59" s="4" t="s">
        <v>21</v>
      </c>
      <c r="F59" s="1">
        <f>G59+H59+I59+J59+K59+L59+M59</f>
        <v>15201.935294117648</v>
      </c>
      <c r="G59" s="1">
        <f>G61+G62+G60</f>
        <v>3521.8</v>
      </c>
      <c r="H59" s="1">
        <f>H60+H61+H62+H65</f>
        <v>1637.7</v>
      </c>
      <c r="I59" s="1">
        <f>I61+I62+I60</f>
        <v>900.035294117647</v>
      </c>
      <c r="J59" s="1">
        <f>J61+J62+J60</f>
        <v>1162.3999999999999</v>
      </c>
      <c r="K59" s="1">
        <f>K61+K62+K60</f>
        <v>2500</v>
      </c>
      <c r="L59" s="1">
        <f>L61+L62+L60</f>
        <v>2480</v>
      </c>
      <c r="M59" s="1">
        <f>M61+M62+M60</f>
        <v>3000</v>
      </c>
      <c r="N59" s="39"/>
    </row>
    <row r="60" spans="2:14" ht="30.75">
      <c r="B60" s="459"/>
      <c r="C60" s="460"/>
      <c r="D60" s="447"/>
      <c r="E60" s="4" t="s">
        <v>14</v>
      </c>
      <c r="F60" s="1">
        <f>G60+H60+I60+J60+K60+L60+M60</f>
        <v>28.400000000000002</v>
      </c>
      <c r="G60" s="1">
        <f aca="true" t="shared" si="0" ref="G60:M60">G21+G27+G33+G40</f>
        <v>0</v>
      </c>
      <c r="H60" s="1">
        <f t="shared" si="0"/>
        <v>8.8</v>
      </c>
      <c r="I60" s="1">
        <f t="shared" si="0"/>
        <v>9.8</v>
      </c>
      <c r="J60" s="1">
        <f t="shared" si="0"/>
        <v>9.8</v>
      </c>
      <c r="K60" s="1">
        <f t="shared" si="0"/>
        <v>0</v>
      </c>
      <c r="L60" s="1">
        <f t="shared" si="0"/>
        <v>0</v>
      </c>
      <c r="M60" s="1">
        <f t="shared" si="0"/>
        <v>0</v>
      </c>
      <c r="N60" s="39"/>
    </row>
    <row r="61" spans="2:14" ht="46.5">
      <c r="B61" s="459"/>
      <c r="C61" s="460"/>
      <c r="D61" s="447"/>
      <c r="E61" s="4" t="s">
        <v>15</v>
      </c>
      <c r="F61" s="1">
        <f>G61+H61+I61+J61+K61+L61+M61</f>
        <v>2664.9</v>
      </c>
      <c r="G61" s="1">
        <f>G22+G28+G34+G41</f>
        <v>870.5</v>
      </c>
      <c r="H61" s="1">
        <f aca="true" t="shared" si="1" ref="H61:M61">H22+H28+H34+H41</f>
        <v>58.1</v>
      </c>
      <c r="I61" s="1">
        <f t="shared" si="1"/>
        <v>756.7</v>
      </c>
      <c r="J61" s="1">
        <f t="shared" si="1"/>
        <v>979.6</v>
      </c>
      <c r="K61" s="1">
        <f t="shared" si="1"/>
        <v>0</v>
      </c>
      <c r="L61" s="1">
        <f t="shared" si="1"/>
        <v>0</v>
      </c>
      <c r="M61" s="1">
        <f t="shared" si="1"/>
        <v>0</v>
      </c>
      <c r="N61" s="39"/>
    </row>
    <row r="62" spans="2:13" ht="31.5" customHeight="1">
      <c r="B62" s="459"/>
      <c r="C62" s="460"/>
      <c r="D62" s="447"/>
      <c r="E62" s="4" t="s">
        <v>16</v>
      </c>
      <c r="F62" s="1">
        <f>G62+H62+I62+J62+K62+L62+M62</f>
        <v>12508.635294117648</v>
      </c>
      <c r="G62" s="1">
        <f>G23+G29+G35+G42+G49</f>
        <v>2651.3</v>
      </c>
      <c r="H62" s="1">
        <f>H23+H29+H35+H42+H49+H55</f>
        <v>1570.8</v>
      </c>
      <c r="I62" s="1">
        <f>I23+I29+I35+I42</f>
        <v>133.53529411764706</v>
      </c>
      <c r="J62" s="1">
        <f>J23+J29+J35+J42</f>
        <v>173</v>
      </c>
      <c r="K62" s="1">
        <f>K23+K29+K35+K42</f>
        <v>2500</v>
      </c>
      <c r="L62" s="1">
        <f>L23+L29+L35+L42</f>
        <v>2480</v>
      </c>
      <c r="M62" s="1">
        <f>M23+M29+M35+M42</f>
        <v>3000</v>
      </c>
    </row>
    <row r="63" spans="2:13" ht="117.75" customHeight="1">
      <c r="B63" s="459"/>
      <c r="C63" s="460"/>
      <c r="D63" s="447"/>
      <c r="E63" s="4" t="s">
        <v>314</v>
      </c>
      <c r="F63" s="1">
        <v>1200</v>
      </c>
      <c r="G63" s="1"/>
      <c r="H63" s="1">
        <v>1200</v>
      </c>
      <c r="I63" s="1"/>
      <c r="J63" s="1"/>
      <c r="K63" s="1"/>
      <c r="L63" s="1"/>
      <c r="M63" s="1"/>
    </row>
    <row r="64" spans="2:13" ht="30.75">
      <c r="B64" s="459"/>
      <c r="C64" s="460"/>
      <c r="D64" s="447"/>
      <c r="E64" s="4" t="s">
        <v>17</v>
      </c>
      <c r="F64" s="3"/>
      <c r="G64" s="3"/>
      <c r="H64" s="3"/>
      <c r="I64" s="3"/>
      <c r="J64" s="3"/>
      <c r="K64" s="3"/>
      <c r="L64" s="3"/>
      <c r="M64" s="3"/>
    </row>
    <row r="65" spans="2:13" ht="46.5">
      <c r="B65" s="461"/>
      <c r="C65" s="462"/>
      <c r="D65" s="448"/>
      <c r="E65" s="4" t="s">
        <v>18</v>
      </c>
      <c r="F65" s="1">
        <f>G65+H65+I65+J65+K65+L65+M65</f>
        <v>0</v>
      </c>
      <c r="G65" s="1">
        <f>G25+G31+G37+G45+G51</f>
        <v>0</v>
      </c>
      <c r="H65" s="1">
        <f>H45+H58</f>
        <v>0</v>
      </c>
      <c r="I65" s="1">
        <f>I25+I31+I37+I45</f>
        <v>0</v>
      </c>
      <c r="J65" s="1">
        <f>J25+J31+J37+J45</f>
        <v>0</v>
      </c>
      <c r="K65" s="1">
        <f>K25+K31+K37+K45</f>
        <v>0</v>
      </c>
      <c r="L65" s="1">
        <f>L25+L31+L37+L45</f>
        <v>0</v>
      </c>
      <c r="M65" s="1">
        <f>M25+M31+M37+M45</f>
        <v>0</v>
      </c>
    </row>
    <row r="66" spans="2:13" ht="14.25">
      <c r="B66" s="456" t="s">
        <v>23</v>
      </c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</row>
    <row r="67" spans="2:13" ht="14.25"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</row>
    <row r="68" spans="2:13" ht="15.75" customHeight="1">
      <c r="B68" s="442" t="s">
        <v>146</v>
      </c>
      <c r="C68" s="480" t="s">
        <v>24</v>
      </c>
      <c r="D68" s="424" t="s">
        <v>25</v>
      </c>
      <c r="E68" s="4" t="s">
        <v>21</v>
      </c>
      <c r="F68" s="1">
        <f>F70+F71</f>
        <v>25381.99</v>
      </c>
      <c r="G68" s="1">
        <f>G70+G71</f>
        <v>14447.480000000001</v>
      </c>
      <c r="H68" s="1">
        <f>H70+H71</f>
        <v>10934.509999999998</v>
      </c>
      <c r="I68" s="1"/>
      <c r="J68" s="1"/>
      <c r="K68" s="1"/>
      <c r="L68" s="1"/>
      <c r="M68" s="1"/>
    </row>
    <row r="69" spans="2:13" ht="31.5" customHeight="1">
      <c r="B69" s="443"/>
      <c r="C69" s="481"/>
      <c r="D69" s="425"/>
      <c r="E69" s="4" t="s">
        <v>14</v>
      </c>
      <c r="F69" s="1"/>
      <c r="G69" s="1"/>
      <c r="H69" s="1"/>
      <c r="I69" s="1"/>
      <c r="J69" s="3"/>
      <c r="K69" s="3"/>
      <c r="L69" s="3"/>
      <c r="M69" s="3"/>
    </row>
    <row r="70" spans="2:13" ht="46.5">
      <c r="B70" s="443"/>
      <c r="C70" s="481"/>
      <c r="D70" s="425"/>
      <c r="E70" s="4" t="s">
        <v>15</v>
      </c>
      <c r="F70" s="1">
        <f>G70+H70+I70+J70+K70+L70+M70</f>
        <v>22780.33</v>
      </c>
      <c r="G70" s="1">
        <v>13698.78</v>
      </c>
      <c r="H70" s="1">
        <v>9081.55</v>
      </c>
      <c r="I70" s="1"/>
      <c r="J70" s="1"/>
      <c r="K70" s="1"/>
      <c r="L70" s="1"/>
      <c r="M70" s="1"/>
    </row>
    <row r="71" spans="2:13" ht="15">
      <c r="B71" s="443"/>
      <c r="C71" s="481"/>
      <c r="D71" s="425"/>
      <c r="E71" s="4" t="s">
        <v>16</v>
      </c>
      <c r="F71" s="1">
        <f>G71+H71+I71+J71+K71+L71+M71</f>
        <v>2601.66</v>
      </c>
      <c r="G71" s="1">
        <v>748.7</v>
      </c>
      <c r="H71" s="1">
        <v>1852.96</v>
      </c>
      <c r="I71" s="1"/>
      <c r="J71" s="1"/>
      <c r="K71" s="1"/>
      <c r="L71" s="1"/>
      <c r="M71" s="1"/>
    </row>
    <row r="72" spans="2:13" ht="30.75">
      <c r="B72" s="443"/>
      <c r="C72" s="481"/>
      <c r="D72" s="425"/>
      <c r="E72" s="4" t="s">
        <v>17</v>
      </c>
      <c r="F72" s="3"/>
      <c r="G72" s="3"/>
      <c r="H72" s="3"/>
      <c r="I72" s="3"/>
      <c r="J72" s="3"/>
      <c r="K72" s="3"/>
      <c r="L72" s="3"/>
      <c r="M72" s="3"/>
    </row>
    <row r="73" spans="2:13" ht="46.5">
      <c r="B73" s="444"/>
      <c r="C73" s="482"/>
      <c r="D73" s="426"/>
      <c r="E73" s="4" t="s">
        <v>18</v>
      </c>
      <c r="F73" s="3"/>
      <c r="G73" s="3"/>
      <c r="H73" s="3"/>
      <c r="I73" s="3"/>
      <c r="J73" s="3"/>
      <c r="K73" s="3"/>
      <c r="L73" s="3"/>
      <c r="M73" s="3"/>
    </row>
    <row r="74" spans="2:13" ht="15">
      <c r="B74" s="437" t="s">
        <v>147</v>
      </c>
      <c r="C74" s="424" t="s">
        <v>121</v>
      </c>
      <c r="D74" s="424" t="s">
        <v>134</v>
      </c>
      <c r="E74" s="4" t="s">
        <v>21</v>
      </c>
      <c r="F74" s="9">
        <v>150</v>
      </c>
      <c r="G74" s="9">
        <v>150</v>
      </c>
      <c r="H74" s="3"/>
      <c r="I74" s="3"/>
      <c r="J74" s="3"/>
      <c r="K74" s="3"/>
      <c r="L74" s="3"/>
      <c r="M74" s="3"/>
    </row>
    <row r="75" spans="2:13" ht="31.5" customHeight="1">
      <c r="B75" s="438"/>
      <c r="C75" s="425"/>
      <c r="D75" s="425"/>
      <c r="E75" s="4" t="s">
        <v>14</v>
      </c>
      <c r="F75" s="9"/>
      <c r="G75" s="9"/>
      <c r="H75" s="3"/>
      <c r="I75" s="3"/>
      <c r="J75" s="3"/>
      <c r="K75" s="3"/>
      <c r="L75" s="3"/>
      <c r="M75" s="3"/>
    </row>
    <row r="76" spans="2:13" ht="46.5">
      <c r="B76" s="438"/>
      <c r="C76" s="425"/>
      <c r="D76" s="425"/>
      <c r="E76" s="4" t="s">
        <v>15</v>
      </c>
      <c r="F76" s="9"/>
      <c r="G76" s="9"/>
      <c r="H76" s="3"/>
      <c r="I76" s="3"/>
      <c r="J76" s="3"/>
      <c r="K76" s="3"/>
      <c r="L76" s="3"/>
      <c r="M76" s="3"/>
    </row>
    <row r="77" spans="2:13" ht="31.5" customHeight="1">
      <c r="B77" s="438"/>
      <c r="C77" s="425"/>
      <c r="D77" s="425"/>
      <c r="E77" s="4" t="s">
        <v>16</v>
      </c>
      <c r="F77" s="9">
        <v>150</v>
      </c>
      <c r="G77" s="9">
        <v>150</v>
      </c>
      <c r="H77" s="3"/>
      <c r="I77" s="3"/>
      <c r="J77" s="3"/>
      <c r="K77" s="3"/>
      <c r="L77" s="3"/>
      <c r="M77" s="3"/>
    </row>
    <row r="78" spans="2:13" ht="30.75">
      <c r="B78" s="438"/>
      <c r="C78" s="425"/>
      <c r="D78" s="425"/>
      <c r="E78" s="4" t="s">
        <v>17</v>
      </c>
      <c r="F78" s="3"/>
      <c r="G78" s="3"/>
      <c r="H78" s="3"/>
      <c r="I78" s="3"/>
      <c r="J78" s="3"/>
      <c r="K78" s="3"/>
      <c r="L78" s="3"/>
      <c r="M78" s="3"/>
    </row>
    <row r="79" spans="2:13" ht="46.5">
      <c r="B79" s="439"/>
      <c r="C79" s="426"/>
      <c r="D79" s="426"/>
      <c r="E79" s="4" t="s">
        <v>18</v>
      </c>
      <c r="F79" s="3"/>
      <c r="G79" s="3"/>
      <c r="H79" s="3"/>
      <c r="I79" s="3"/>
      <c r="J79" s="3"/>
      <c r="K79" s="3"/>
      <c r="L79" s="3"/>
      <c r="M79" s="3"/>
    </row>
    <row r="80" spans="2:13" ht="15">
      <c r="B80" s="437" t="s">
        <v>223</v>
      </c>
      <c r="C80" s="424" t="s">
        <v>224</v>
      </c>
      <c r="D80" s="424" t="s">
        <v>134</v>
      </c>
      <c r="E80" s="4" t="s">
        <v>21</v>
      </c>
      <c r="F80" s="9">
        <v>150</v>
      </c>
      <c r="G80" s="9">
        <v>150</v>
      </c>
      <c r="H80" s="3"/>
      <c r="I80" s="3"/>
      <c r="J80" s="3"/>
      <c r="K80" s="3"/>
      <c r="L80" s="3"/>
      <c r="M80" s="3"/>
    </row>
    <row r="81" spans="2:14" ht="30.75">
      <c r="B81" s="438"/>
      <c r="C81" s="425"/>
      <c r="D81" s="425"/>
      <c r="E81" s="4" t="s">
        <v>14</v>
      </c>
      <c r="F81" s="9"/>
      <c r="G81" s="9"/>
      <c r="H81" s="3"/>
      <c r="I81" s="3"/>
      <c r="J81" s="3"/>
      <c r="K81" s="3"/>
      <c r="L81" s="3"/>
      <c r="M81" s="3"/>
      <c r="N81" s="39"/>
    </row>
    <row r="82" spans="2:13" ht="46.5">
      <c r="B82" s="438"/>
      <c r="C82" s="425"/>
      <c r="D82" s="425"/>
      <c r="E82" s="4" t="s">
        <v>15</v>
      </c>
      <c r="F82" s="9"/>
      <c r="G82" s="9"/>
      <c r="H82" s="3"/>
      <c r="I82" s="3"/>
      <c r="J82" s="3"/>
      <c r="K82" s="3"/>
      <c r="L82" s="3"/>
      <c r="M82" s="3"/>
    </row>
    <row r="83" spans="2:13" ht="31.5" customHeight="1">
      <c r="B83" s="438"/>
      <c r="C83" s="425"/>
      <c r="D83" s="425"/>
      <c r="E83" s="4" t="s">
        <v>16</v>
      </c>
      <c r="F83" s="9">
        <v>150</v>
      </c>
      <c r="G83" s="9">
        <v>150</v>
      </c>
      <c r="H83" s="3"/>
      <c r="I83" s="3"/>
      <c r="J83" s="3"/>
      <c r="K83" s="3"/>
      <c r="L83" s="3"/>
      <c r="M83" s="3"/>
    </row>
    <row r="84" spans="2:13" ht="30.75">
      <c r="B84" s="438"/>
      <c r="C84" s="425"/>
      <c r="D84" s="425"/>
      <c r="E84" s="4" t="s">
        <v>17</v>
      </c>
      <c r="F84" s="3"/>
      <c r="G84" s="3"/>
      <c r="H84" s="3"/>
      <c r="I84" s="3"/>
      <c r="J84" s="3"/>
      <c r="K84" s="3"/>
      <c r="L84" s="3"/>
      <c r="M84" s="3"/>
    </row>
    <row r="85" spans="2:13" ht="46.5">
      <c r="B85" s="439"/>
      <c r="C85" s="426"/>
      <c r="D85" s="426"/>
      <c r="E85" s="4" t="s">
        <v>18</v>
      </c>
      <c r="F85" s="3"/>
      <c r="G85" s="3"/>
      <c r="H85" s="3"/>
      <c r="I85" s="3"/>
      <c r="J85" s="3"/>
      <c r="K85" s="3"/>
      <c r="L85" s="3"/>
      <c r="M85" s="3"/>
    </row>
    <row r="86" spans="2:13" ht="15.75" customHeight="1">
      <c r="B86" s="457" t="s">
        <v>35</v>
      </c>
      <c r="C86" s="458"/>
      <c r="D86" s="424" t="s">
        <v>135</v>
      </c>
      <c r="E86" s="4" t="s">
        <v>21</v>
      </c>
      <c r="F86" s="1">
        <f>F88+F89</f>
        <v>25681.99</v>
      </c>
      <c r="G86" s="1">
        <f>G89+G88</f>
        <v>14747.480000000001</v>
      </c>
      <c r="H86" s="1">
        <f>H89+H88</f>
        <v>10934.509999999998</v>
      </c>
      <c r="I86" s="1"/>
      <c r="J86" s="1"/>
      <c r="K86" s="1"/>
      <c r="L86" s="1"/>
      <c r="M86" s="1"/>
    </row>
    <row r="87" spans="2:13" ht="30.75">
      <c r="B87" s="459"/>
      <c r="C87" s="460"/>
      <c r="D87" s="425"/>
      <c r="E87" s="4" t="s">
        <v>14</v>
      </c>
      <c r="F87" s="1"/>
      <c r="G87" s="1"/>
      <c r="H87" s="1"/>
      <c r="I87" s="1"/>
      <c r="J87" s="3"/>
      <c r="K87" s="3"/>
      <c r="L87" s="3"/>
      <c r="M87" s="3"/>
    </row>
    <row r="88" spans="2:13" ht="46.5">
      <c r="B88" s="459"/>
      <c r="C88" s="460"/>
      <c r="D88" s="425"/>
      <c r="E88" s="4" t="s">
        <v>15</v>
      </c>
      <c r="F88" s="1">
        <f>G88+H88+I88+L88+M88</f>
        <v>22780.33</v>
      </c>
      <c r="G88" s="1">
        <f>G70+G76+G82</f>
        <v>13698.78</v>
      </c>
      <c r="H88" s="1">
        <f>H70+H76+H82</f>
        <v>9081.55</v>
      </c>
      <c r="I88" s="1"/>
      <c r="J88" s="1"/>
      <c r="K88" s="1"/>
      <c r="L88" s="1"/>
      <c r="M88" s="1"/>
    </row>
    <row r="89" spans="2:13" ht="31.5" customHeight="1">
      <c r="B89" s="459"/>
      <c r="C89" s="460"/>
      <c r="D89" s="425"/>
      <c r="E89" s="4" t="s">
        <v>16</v>
      </c>
      <c r="F89" s="1">
        <f>G89+H89+I89+L89+M89</f>
        <v>2901.66</v>
      </c>
      <c r="G89" s="1">
        <f>G71+G77+G83</f>
        <v>1048.7</v>
      </c>
      <c r="H89" s="1">
        <f>H71+H77+H83</f>
        <v>1852.96</v>
      </c>
      <c r="I89" s="1"/>
      <c r="J89" s="1"/>
      <c r="K89" s="1"/>
      <c r="L89" s="1"/>
      <c r="M89" s="1"/>
    </row>
    <row r="90" spans="2:13" ht="30.75">
      <c r="B90" s="459"/>
      <c r="C90" s="460"/>
      <c r="D90" s="425"/>
      <c r="E90" s="4" t="s">
        <v>17</v>
      </c>
      <c r="F90" s="3"/>
      <c r="G90" s="3"/>
      <c r="H90" s="3"/>
      <c r="I90" s="3"/>
      <c r="J90" s="3"/>
      <c r="K90" s="3"/>
      <c r="L90" s="3"/>
      <c r="M90" s="3"/>
    </row>
    <row r="91" spans="2:13" ht="46.5">
      <c r="B91" s="461"/>
      <c r="C91" s="462"/>
      <c r="D91" s="426"/>
      <c r="E91" s="4" t="s">
        <v>18</v>
      </c>
      <c r="F91" s="3"/>
      <c r="G91" s="3"/>
      <c r="H91" s="3"/>
      <c r="I91" s="3"/>
      <c r="J91" s="3"/>
      <c r="K91" s="3"/>
      <c r="L91" s="3"/>
      <c r="M91" s="3"/>
    </row>
    <row r="92" spans="2:13" ht="14.25">
      <c r="B92" s="445" t="s">
        <v>27</v>
      </c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</row>
    <row r="93" spans="2:13" ht="14.25"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</row>
    <row r="94" spans="2:16" ht="138" customHeight="1">
      <c r="B94" s="437" t="s">
        <v>148</v>
      </c>
      <c r="C94" s="424" t="s">
        <v>295</v>
      </c>
      <c r="D94" s="424" t="s">
        <v>208</v>
      </c>
      <c r="E94" s="4" t="s">
        <v>175</v>
      </c>
      <c r="F94" s="1">
        <f>G94+H94+I94+J94+K94+L94+M94</f>
        <v>22225.181</v>
      </c>
      <c r="G94" s="1">
        <f>G96+G97+G100+G101+G102+G103+G104</f>
        <v>7879.750000000001</v>
      </c>
      <c r="H94" s="1">
        <f>H96+H97</f>
        <v>1355.9009999999998</v>
      </c>
      <c r="I94" s="1">
        <f>I96+I97+I100+I101+I102+I103+I104</f>
        <v>1743.3</v>
      </c>
      <c r="J94" s="1">
        <f>J96+J97+J100+J101+J102+J103+J104</f>
        <v>2316.23</v>
      </c>
      <c r="K94" s="1">
        <f>K96+K97+K100+K101+K102+K103+K104</f>
        <v>4500</v>
      </c>
      <c r="L94" s="1">
        <f>L96+L97+L100+L101+L102+L103+L104</f>
        <v>2000</v>
      </c>
      <c r="M94" s="1">
        <f>M96+M97+M100+M101+M102+M103+M104</f>
        <v>2430</v>
      </c>
      <c r="P94" s="39"/>
    </row>
    <row r="95" spans="2:13" ht="31.5" customHeight="1">
      <c r="B95" s="452"/>
      <c r="C95" s="452"/>
      <c r="D95" s="425"/>
      <c r="E95" s="4" t="s">
        <v>14</v>
      </c>
      <c r="F95" s="1"/>
      <c r="G95" s="1"/>
      <c r="H95" s="1"/>
      <c r="I95" s="1"/>
      <c r="J95" s="3"/>
      <c r="K95" s="3"/>
      <c r="L95" s="3"/>
      <c r="M95" s="3"/>
    </row>
    <row r="96" spans="2:13" ht="46.5">
      <c r="B96" s="452"/>
      <c r="C96" s="452"/>
      <c r="D96" s="425"/>
      <c r="E96" s="4" t="s">
        <v>15</v>
      </c>
      <c r="F96" s="1">
        <f>G96+H96+I96+J96+K96+M96+L96</f>
        <v>6576.601</v>
      </c>
      <c r="G96" s="1">
        <v>2301.6</v>
      </c>
      <c r="H96" s="1">
        <v>824.401</v>
      </c>
      <c r="I96" s="1">
        <v>1481.8</v>
      </c>
      <c r="J96" s="1">
        <v>1968.8</v>
      </c>
      <c r="K96" s="1"/>
      <c r="L96" s="1"/>
      <c r="M96" s="1"/>
    </row>
    <row r="97" spans="2:13" ht="110.25" customHeight="1">
      <c r="B97" s="452"/>
      <c r="C97" s="452"/>
      <c r="D97" s="425"/>
      <c r="E97" s="4" t="s">
        <v>165</v>
      </c>
      <c r="F97" s="1">
        <f>G97+H97+I97+J97+K97+L97+M97</f>
        <v>14700.28</v>
      </c>
      <c r="G97" s="1">
        <v>4629.85</v>
      </c>
      <c r="H97" s="1">
        <v>531.5</v>
      </c>
      <c r="I97" s="1">
        <v>261.5</v>
      </c>
      <c r="J97" s="1">
        <v>347.43</v>
      </c>
      <c r="K97" s="1">
        <v>4500</v>
      </c>
      <c r="L97" s="1">
        <v>2000</v>
      </c>
      <c r="M97" s="1">
        <v>2430</v>
      </c>
    </row>
    <row r="98" spans="2:13" ht="30.75">
      <c r="B98" s="452"/>
      <c r="C98" s="452"/>
      <c r="D98" s="425"/>
      <c r="E98" s="4" t="s">
        <v>17</v>
      </c>
      <c r="F98" s="3"/>
      <c r="G98" s="40"/>
      <c r="H98" s="3"/>
      <c r="I98" s="3"/>
      <c r="J98" s="3"/>
      <c r="K98" s="3"/>
      <c r="L98" s="3"/>
      <c r="M98" s="3"/>
    </row>
    <row r="99" spans="2:13" ht="47.25" customHeight="1">
      <c r="B99" s="452"/>
      <c r="C99" s="452"/>
      <c r="D99" s="426"/>
      <c r="E99" s="4" t="s">
        <v>18</v>
      </c>
      <c r="F99" s="3"/>
      <c r="G99" s="3"/>
      <c r="H99" s="3"/>
      <c r="I99" s="3"/>
      <c r="J99" s="3"/>
      <c r="K99" s="3"/>
      <c r="L99" s="3"/>
      <c r="M99" s="3"/>
    </row>
    <row r="100" spans="2:13" ht="93">
      <c r="B100" s="452"/>
      <c r="C100" s="452"/>
      <c r="D100" s="41" t="s">
        <v>204</v>
      </c>
      <c r="E100" s="4" t="s">
        <v>149</v>
      </c>
      <c r="F100" s="40">
        <v>118.3</v>
      </c>
      <c r="G100" s="40">
        <v>118.3</v>
      </c>
      <c r="H100" s="3"/>
      <c r="I100" s="3"/>
      <c r="J100" s="3"/>
      <c r="K100" s="3"/>
      <c r="L100" s="3"/>
      <c r="M100" s="3"/>
    </row>
    <row r="101" spans="2:13" ht="78.75" customHeight="1">
      <c r="B101" s="452"/>
      <c r="C101" s="452"/>
      <c r="D101" s="41" t="s">
        <v>126</v>
      </c>
      <c r="E101" s="4" t="s">
        <v>149</v>
      </c>
      <c r="F101" s="40">
        <v>311</v>
      </c>
      <c r="G101" s="40">
        <v>311</v>
      </c>
      <c r="H101" s="3"/>
      <c r="I101" s="3"/>
      <c r="J101" s="3"/>
      <c r="K101" s="3"/>
      <c r="L101" s="3"/>
      <c r="M101" s="3"/>
    </row>
    <row r="102" spans="2:13" ht="64.5" customHeight="1">
      <c r="B102" s="452"/>
      <c r="C102" s="452"/>
      <c r="D102" s="41" t="s">
        <v>205</v>
      </c>
      <c r="E102" s="4" t="s">
        <v>149</v>
      </c>
      <c r="F102" s="40">
        <v>23</v>
      </c>
      <c r="G102" s="40">
        <v>23</v>
      </c>
      <c r="H102" s="3"/>
      <c r="I102" s="3"/>
      <c r="J102" s="3"/>
      <c r="K102" s="3"/>
      <c r="L102" s="3"/>
      <c r="M102" s="3"/>
    </row>
    <row r="103" spans="2:13" ht="267.75" customHeight="1">
      <c r="B103" s="452"/>
      <c r="C103" s="452"/>
      <c r="D103" s="41" t="s">
        <v>206</v>
      </c>
      <c r="E103" s="4" t="s">
        <v>149</v>
      </c>
      <c r="F103" s="40">
        <v>296</v>
      </c>
      <c r="G103" s="40">
        <v>296</v>
      </c>
      <c r="H103" s="3"/>
      <c r="I103" s="3"/>
      <c r="J103" s="3"/>
      <c r="K103" s="3"/>
      <c r="L103" s="3"/>
      <c r="M103" s="3"/>
    </row>
    <row r="104" spans="2:13" ht="78">
      <c r="B104" s="453"/>
      <c r="C104" s="453"/>
      <c r="D104" s="41" t="s">
        <v>207</v>
      </c>
      <c r="E104" s="4" t="s">
        <v>149</v>
      </c>
      <c r="F104" s="40">
        <v>200</v>
      </c>
      <c r="G104" s="40">
        <v>200</v>
      </c>
      <c r="H104" s="3"/>
      <c r="I104" s="3"/>
      <c r="J104" s="3"/>
      <c r="K104" s="3"/>
      <c r="L104" s="3"/>
      <c r="M104" s="3"/>
    </row>
    <row r="105" spans="2:14" ht="15">
      <c r="B105" s="442" t="s">
        <v>150</v>
      </c>
      <c r="C105" s="424" t="s">
        <v>29</v>
      </c>
      <c r="D105" s="424" t="s">
        <v>30</v>
      </c>
      <c r="E105" s="4" t="s">
        <v>21</v>
      </c>
      <c r="F105" s="1">
        <f>F108</f>
        <v>513.1</v>
      </c>
      <c r="G105" s="1">
        <f>G107+G108</f>
        <v>0</v>
      </c>
      <c r="H105" s="1">
        <f>H109</f>
        <v>50</v>
      </c>
      <c r="I105" s="1">
        <v>63.1</v>
      </c>
      <c r="J105" s="1">
        <f>J107+J108</f>
        <v>100</v>
      </c>
      <c r="K105" s="1">
        <f>K107+K108</f>
        <v>100</v>
      </c>
      <c r="L105" s="1">
        <f>L107+L108</f>
        <v>100</v>
      </c>
      <c r="M105" s="1">
        <f>M107+M108</f>
        <v>100</v>
      </c>
      <c r="N105" s="39"/>
    </row>
    <row r="106" spans="2:13" ht="30.75">
      <c r="B106" s="443"/>
      <c r="C106" s="425"/>
      <c r="D106" s="425"/>
      <c r="E106" s="4" t="s">
        <v>14</v>
      </c>
      <c r="F106" s="1"/>
      <c r="G106" s="1"/>
      <c r="H106" s="1"/>
      <c r="I106" s="1"/>
      <c r="J106" s="3"/>
      <c r="K106" s="3"/>
      <c r="L106" s="3"/>
      <c r="M106" s="3"/>
    </row>
    <row r="107" spans="2:13" ht="46.5">
      <c r="B107" s="443"/>
      <c r="C107" s="425"/>
      <c r="D107" s="425"/>
      <c r="E107" s="4" t="s">
        <v>15</v>
      </c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443"/>
      <c r="C108" s="425"/>
      <c r="D108" s="425"/>
      <c r="E108" s="4" t="s">
        <v>16</v>
      </c>
      <c r="F108" s="1">
        <f>H108+I108+J108+K108+L108+M108</f>
        <v>513.1</v>
      </c>
      <c r="G108" s="1"/>
      <c r="H108" s="7">
        <v>50</v>
      </c>
      <c r="I108" s="1">
        <v>63.1</v>
      </c>
      <c r="J108" s="1">
        <v>100</v>
      </c>
      <c r="K108" s="1">
        <v>100</v>
      </c>
      <c r="L108" s="1">
        <v>100</v>
      </c>
      <c r="M108" s="1">
        <v>100</v>
      </c>
    </row>
    <row r="109" spans="2:13" ht="93">
      <c r="B109" s="443"/>
      <c r="C109" s="425"/>
      <c r="D109" s="425"/>
      <c r="E109" s="4" t="s">
        <v>314</v>
      </c>
      <c r="F109" s="3">
        <v>50</v>
      </c>
      <c r="G109" s="3"/>
      <c r="H109" s="1">
        <v>50</v>
      </c>
      <c r="I109" s="1"/>
      <c r="J109" s="1"/>
      <c r="K109" s="1"/>
      <c r="L109" s="1"/>
      <c r="M109" s="1"/>
    </row>
    <row r="110" spans="2:13" ht="30.75">
      <c r="B110" s="443"/>
      <c r="C110" s="425"/>
      <c r="D110" s="425"/>
      <c r="E110" s="4" t="s">
        <v>17</v>
      </c>
      <c r="F110" s="3"/>
      <c r="G110" s="3"/>
      <c r="H110" s="3"/>
      <c r="I110" s="3"/>
      <c r="J110" s="3"/>
      <c r="K110" s="3"/>
      <c r="L110" s="3"/>
      <c r="M110" s="3"/>
    </row>
    <row r="111" spans="2:13" ht="46.5">
      <c r="B111" s="444"/>
      <c r="C111" s="426"/>
      <c r="D111" s="426"/>
      <c r="E111" s="4" t="s">
        <v>18</v>
      </c>
      <c r="F111" s="7"/>
      <c r="G111" s="7"/>
      <c r="H111" s="7"/>
      <c r="I111" s="3"/>
      <c r="J111" s="3"/>
      <c r="K111" s="3"/>
      <c r="L111" s="3"/>
      <c r="M111" s="3"/>
    </row>
    <row r="112" spans="2:13" ht="15">
      <c r="B112" s="437" t="s">
        <v>151</v>
      </c>
      <c r="C112" s="480" t="s">
        <v>311</v>
      </c>
      <c r="D112" s="424" t="s">
        <v>25</v>
      </c>
      <c r="E112" s="4" t="s">
        <v>21</v>
      </c>
      <c r="F112" s="9">
        <f>F114+F115</f>
        <v>40037.74166</v>
      </c>
      <c r="G112" s="9">
        <f>G114+G115</f>
        <v>20516.94766</v>
      </c>
      <c r="H112" s="3">
        <f>H114+H115</f>
        <v>19520.793999999998</v>
      </c>
      <c r="I112" s="3"/>
      <c r="J112" s="3"/>
      <c r="K112" s="3"/>
      <c r="L112" s="3"/>
      <c r="M112" s="3"/>
    </row>
    <row r="113" spans="2:13" ht="30.75">
      <c r="B113" s="438"/>
      <c r="C113" s="481"/>
      <c r="D113" s="425"/>
      <c r="E113" s="4" t="s">
        <v>14</v>
      </c>
      <c r="F113" s="9"/>
      <c r="G113" s="9"/>
      <c r="H113" s="3"/>
      <c r="I113" s="3"/>
      <c r="J113" s="3"/>
      <c r="K113" s="3"/>
      <c r="L113" s="3"/>
      <c r="M113" s="3"/>
    </row>
    <row r="114" spans="2:14" ht="46.5">
      <c r="B114" s="438"/>
      <c r="C114" s="481"/>
      <c r="D114" s="425"/>
      <c r="E114" s="4" t="s">
        <v>15</v>
      </c>
      <c r="F114" s="26">
        <f>G114+H114</f>
        <v>2110</v>
      </c>
      <c r="G114" s="26">
        <f>G120</f>
        <v>0</v>
      </c>
      <c r="H114" s="26">
        <f>H120</f>
        <v>2110</v>
      </c>
      <c r="I114" s="3"/>
      <c r="J114" s="3"/>
      <c r="K114" s="3"/>
      <c r="L114" s="3"/>
      <c r="M114" s="3"/>
      <c r="N114" s="39"/>
    </row>
    <row r="115" spans="2:14" ht="31.5" customHeight="1">
      <c r="B115" s="438"/>
      <c r="C115" s="481"/>
      <c r="D115" s="425"/>
      <c r="E115" s="4" t="s">
        <v>16</v>
      </c>
      <c r="F115" s="26">
        <f>G115+H115</f>
        <v>37927.74166</v>
      </c>
      <c r="G115" s="26">
        <f>G118+G122+G123+G124+G125+G126+G127+G128+G129+G130+G131+G132</f>
        <v>20516.94766</v>
      </c>
      <c r="H115" s="26">
        <f>H118+H121+H126+H133+H135+H134</f>
        <v>17410.793999999998</v>
      </c>
      <c r="I115" s="3"/>
      <c r="J115" s="3"/>
      <c r="K115" s="3"/>
      <c r="L115" s="3"/>
      <c r="M115" s="3"/>
      <c r="N115" s="42"/>
    </row>
    <row r="116" spans="2:14" ht="30.75">
      <c r="B116" s="438"/>
      <c r="C116" s="481"/>
      <c r="D116" s="425"/>
      <c r="E116" s="4" t="s">
        <v>17</v>
      </c>
      <c r="F116" s="9"/>
      <c r="G116" s="9"/>
      <c r="H116" s="16"/>
      <c r="I116" s="3"/>
      <c r="J116" s="3"/>
      <c r="K116" s="3"/>
      <c r="L116" s="3"/>
      <c r="M116" s="3"/>
      <c r="N116" s="39"/>
    </row>
    <row r="117" spans="2:13" ht="46.5">
      <c r="B117" s="438"/>
      <c r="C117" s="482"/>
      <c r="D117" s="425"/>
      <c r="E117" s="4" t="s">
        <v>18</v>
      </c>
      <c r="F117" s="9"/>
      <c r="G117" s="9"/>
      <c r="H117" s="16"/>
      <c r="I117" s="3"/>
      <c r="J117" s="3"/>
      <c r="K117" s="3"/>
      <c r="L117" s="3"/>
      <c r="M117" s="3"/>
    </row>
    <row r="118" spans="2:13" ht="66" customHeight="1">
      <c r="B118" s="435"/>
      <c r="C118" s="41" t="s">
        <v>267</v>
      </c>
      <c r="D118" s="435"/>
      <c r="E118" s="4" t="s">
        <v>16</v>
      </c>
      <c r="F118" s="43">
        <v>647.1</v>
      </c>
      <c r="G118" s="26"/>
      <c r="H118" s="43">
        <v>647.1</v>
      </c>
      <c r="I118" s="3"/>
      <c r="J118" s="3"/>
      <c r="K118" s="3"/>
      <c r="L118" s="3"/>
      <c r="M118" s="3"/>
    </row>
    <row r="119" spans="2:13" ht="66" customHeight="1">
      <c r="B119" s="435"/>
      <c r="C119" s="424" t="s">
        <v>268</v>
      </c>
      <c r="D119" s="435"/>
      <c r="E119" s="4" t="s">
        <v>9</v>
      </c>
      <c r="F119" s="43">
        <f>F120+F121</f>
        <v>7381.579</v>
      </c>
      <c r="G119" s="26"/>
      <c r="H119" s="43">
        <f>H120+H121</f>
        <v>7381.579</v>
      </c>
      <c r="I119" s="3"/>
      <c r="J119" s="3"/>
      <c r="K119" s="3"/>
      <c r="L119" s="3"/>
      <c r="M119" s="3"/>
    </row>
    <row r="120" spans="2:13" ht="66" customHeight="1">
      <c r="B120" s="435"/>
      <c r="C120" s="513"/>
      <c r="D120" s="435"/>
      <c r="E120" s="4" t="s">
        <v>15</v>
      </c>
      <c r="F120" s="26">
        <v>2110</v>
      </c>
      <c r="G120" s="26">
        <v>0</v>
      </c>
      <c r="H120" s="26">
        <v>2110</v>
      </c>
      <c r="I120" s="3"/>
      <c r="J120" s="3"/>
      <c r="K120" s="3"/>
      <c r="L120" s="3"/>
      <c r="M120" s="3"/>
    </row>
    <row r="121" spans="2:13" ht="66" customHeight="1">
      <c r="B121" s="435"/>
      <c r="C121" s="514"/>
      <c r="D121" s="435"/>
      <c r="E121" s="4" t="s">
        <v>16</v>
      </c>
      <c r="F121" s="26">
        <v>5271.579</v>
      </c>
      <c r="G121" s="26"/>
      <c r="H121" s="26">
        <f>F121</f>
        <v>5271.579</v>
      </c>
      <c r="I121" s="3"/>
      <c r="J121" s="3"/>
      <c r="K121" s="3"/>
      <c r="L121" s="3"/>
      <c r="M121" s="3"/>
    </row>
    <row r="122" spans="2:13" ht="66" customHeight="1">
      <c r="B122" s="435"/>
      <c r="C122" s="33" t="s">
        <v>284</v>
      </c>
      <c r="D122" s="435"/>
      <c r="E122" s="4" t="s">
        <v>16</v>
      </c>
      <c r="F122" s="26">
        <v>1380</v>
      </c>
      <c r="G122" s="26">
        <v>1380</v>
      </c>
      <c r="H122" s="24"/>
      <c r="I122" s="3"/>
      <c r="J122" s="3"/>
      <c r="K122" s="3"/>
      <c r="L122" s="3"/>
      <c r="M122" s="3"/>
    </row>
    <row r="123" spans="2:13" ht="66" customHeight="1">
      <c r="B123" s="435"/>
      <c r="C123" s="33" t="s">
        <v>278</v>
      </c>
      <c r="D123" s="435"/>
      <c r="E123" s="4" t="s">
        <v>16</v>
      </c>
      <c r="F123" s="27">
        <v>1412.347</v>
      </c>
      <c r="G123" s="27">
        <v>1412.347</v>
      </c>
      <c r="H123" s="24"/>
      <c r="I123" s="3"/>
      <c r="J123" s="3"/>
      <c r="K123" s="3"/>
      <c r="L123" s="3"/>
      <c r="M123" s="3"/>
    </row>
    <row r="124" spans="2:13" ht="66" customHeight="1">
      <c r="B124" s="435"/>
      <c r="C124" s="33" t="s">
        <v>279</v>
      </c>
      <c r="D124" s="435"/>
      <c r="E124" s="4" t="s">
        <v>16</v>
      </c>
      <c r="F124" s="26">
        <v>295</v>
      </c>
      <c r="G124" s="26">
        <v>295</v>
      </c>
      <c r="H124" s="24"/>
      <c r="I124" s="3"/>
      <c r="J124" s="3"/>
      <c r="K124" s="3"/>
      <c r="L124" s="3"/>
      <c r="M124" s="3"/>
    </row>
    <row r="125" spans="2:13" ht="66" customHeight="1">
      <c r="B125" s="435"/>
      <c r="C125" s="33" t="s">
        <v>276</v>
      </c>
      <c r="D125" s="435"/>
      <c r="E125" s="4" t="s">
        <v>16</v>
      </c>
      <c r="F125" s="26">
        <v>427.7</v>
      </c>
      <c r="G125" s="26">
        <v>427.7</v>
      </c>
      <c r="H125" s="24"/>
      <c r="I125" s="3"/>
      <c r="J125" s="3"/>
      <c r="K125" s="3"/>
      <c r="L125" s="3"/>
      <c r="M125" s="3"/>
    </row>
    <row r="126" spans="2:13" ht="66" customHeight="1">
      <c r="B126" s="435"/>
      <c r="C126" s="65" t="s">
        <v>280</v>
      </c>
      <c r="D126" s="435"/>
      <c r="E126" s="4" t="s">
        <v>16</v>
      </c>
      <c r="F126" s="27">
        <f>G126+H126</f>
        <v>6641.893</v>
      </c>
      <c r="G126" s="27">
        <v>48.893</v>
      </c>
      <c r="H126" s="29">
        <v>6593</v>
      </c>
      <c r="I126" s="3"/>
      <c r="J126" s="3"/>
      <c r="K126" s="3"/>
      <c r="L126" s="3"/>
      <c r="M126" s="3"/>
    </row>
    <row r="127" spans="2:13" ht="66" customHeight="1">
      <c r="B127" s="435"/>
      <c r="C127" s="33" t="s">
        <v>281</v>
      </c>
      <c r="D127" s="435"/>
      <c r="E127" s="4" t="s">
        <v>16</v>
      </c>
      <c r="F127" s="26">
        <v>619</v>
      </c>
      <c r="G127" s="26">
        <v>619</v>
      </c>
      <c r="H127" s="24"/>
      <c r="I127" s="3"/>
      <c r="J127" s="3"/>
      <c r="K127" s="3"/>
      <c r="L127" s="3"/>
      <c r="M127" s="3"/>
    </row>
    <row r="128" spans="2:13" ht="66" customHeight="1">
      <c r="B128" s="435"/>
      <c r="C128" s="33" t="s">
        <v>282</v>
      </c>
      <c r="D128" s="435"/>
      <c r="E128" s="4" t="s">
        <v>16</v>
      </c>
      <c r="F128" s="3">
        <v>1066.83856</v>
      </c>
      <c r="G128" s="3">
        <v>1066.83856</v>
      </c>
      <c r="H128" s="3"/>
      <c r="I128" s="3"/>
      <c r="J128" s="3"/>
      <c r="K128" s="3"/>
      <c r="L128" s="3"/>
      <c r="M128" s="3"/>
    </row>
    <row r="129" spans="2:13" ht="66" customHeight="1">
      <c r="B129" s="435"/>
      <c r="C129" s="33" t="s">
        <v>283</v>
      </c>
      <c r="D129" s="435"/>
      <c r="E129" s="4" t="s">
        <v>16</v>
      </c>
      <c r="F129" s="3">
        <v>5274.62077</v>
      </c>
      <c r="G129" s="3">
        <v>5274.62077</v>
      </c>
      <c r="H129" s="3"/>
      <c r="I129" s="3"/>
      <c r="J129" s="3"/>
      <c r="K129" s="3"/>
      <c r="L129" s="3"/>
      <c r="M129" s="3"/>
    </row>
    <row r="130" spans="2:13" ht="66" customHeight="1">
      <c r="B130" s="435"/>
      <c r="C130" s="33" t="s">
        <v>277</v>
      </c>
      <c r="D130" s="435"/>
      <c r="E130" s="4" t="s">
        <v>16</v>
      </c>
      <c r="F130" s="3">
        <f>G130+H130</f>
        <v>4347</v>
      </c>
      <c r="G130" s="3">
        <v>4347</v>
      </c>
      <c r="H130" s="3"/>
      <c r="I130" s="3"/>
      <c r="J130" s="3"/>
      <c r="K130" s="3"/>
      <c r="L130" s="3"/>
      <c r="M130" s="3"/>
    </row>
    <row r="131" spans="2:13" ht="66" customHeight="1">
      <c r="B131" s="435"/>
      <c r="C131" s="33" t="s">
        <v>285</v>
      </c>
      <c r="D131" s="435"/>
      <c r="E131" s="4" t="s">
        <v>16</v>
      </c>
      <c r="F131" s="3">
        <v>4221.61833</v>
      </c>
      <c r="G131" s="3">
        <v>4221.61833</v>
      </c>
      <c r="H131" s="3"/>
      <c r="I131" s="3"/>
      <c r="J131" s="3"/>
      <c r="K131" s="3"/>
      <c r="L131" s="3"/>
      <c r="M131" s="3"/>
    </row>
    <row r="132" spans="2:13" ht="66" customHeight="1">
      <c r="B132" s="435"/>
      <c r="C132" s="41" t="s">
        <v>286</v>
      </c>
      <c r="D132" s="435"/>
      <c r="E132" s="4" t="s">
        <v>16</v>
      </c>
      <c r="F132" s="3">
        <v>1423.93</v>
      </c>
      <c r="G132" s="3">
        <v>1423.93</v>
      </c>
      <c r="H132" s="3"/>
      <c r="I132" s="3"/>
      <c r="J132" s="3"/>
      <c r="K132" s="3"/>
      <c r="L132" s="3"/>
      <c r="M132" s="3"/>
    </row>
    <row r="133" spans="2:13" ht="113.25" customHeight="1">
      <c r="B133" s="513"/>
      <c r="C133" s="64" t="s">
        <v>305</v>
      </c>
      <c r="D133" s="513"/>
      <c r="E133" s="4" t="s">
        <v>16</v>
      </c>
      <c r="F133" s="3">
        <f>H133</f>
        <v>804.015</v>
      </c>
      <c r="G133" s="3"/>
      <c r="H133" s="3">
        <v>804.015</v>
      </c>
      <c r="I133" s="3"/>
      <c r="J133" s="3"/>
      <c r="K133" s="3"/>
      <c r="L133" s="3"/>
      <c r="M133" s="3"/>
    </row>
    <row r="134" spans="2:13" ht="28.5" customHeight="1">
      <c r="B134" s="513"/>
      <c r="C134" s="64" t="s">
        <v>316</v>
      </c>
      <c r="D134" s="513"/>
      <c r="E134" s="4" t="s">
        <v>16</v>
      </c>
      <c r="F134" s="67">
        <v>2595.1</v>
      </c>
      <c r="G134" s="66"/>
      <c r="H134" s="67">
        <v>2595.1</v>
      </c>
      <c r="I134" s="3"/>
      <c r="J134" s="3"/>
      <c r="K134" s="3"/>
      <c r="L134" s="3"/>
      <c r="M134" s="3"/>
    </row>
    <row r="135" spans="2:13" ht="121.5" customHeight="1">
      <c r="B135" s="513"/>
      <c r="C135" s="64" t="s">
        <v>306</v>
      </c>
      <c r="D135" s="513"/>
      <c r="E135" s="4" t="s">
        <v>16</v>
      </c>
      <c r="F135" s="66">
        <f>H135</f>
        <v>1500</v>
      </c>
      <c r="G135" s="66"/>
      <c r="H135" s="66">
        <v>1500</v>
      </c>
      <c r="I135" s="3"/>
      <c r="J135" s="3"/>
      <c r="K135" s="3"/>
      <c r="L135" s="3"/>
      <c r="M135" s="3"/>
    </row>
    <row r="136" spans="2:13" ht="15.75" customHeight="1">
      <c r="B136" s="437" t="s">
        <v>152</v>
      </c>
      <c r="C136" s="480" t="s">
        <v>275</v>
      </c>
      <c r="D136" s="424" t="s">
        <v>25</v>
      </c>
      <c r="E136" s="4" t="s">
        <v>21</v>
      </c>
      <c r="F136" s="9">
        <f>F139</f>
        <v>15030.97032</v>
      </c>
      <c r="G136" s="26">
        <f>G139</f>
        <v>4074.37</v>
      </c>
      <c r="H136" s="16">
        <f>H139</f>
        <v>10956.60032</v>
      </c>
      <c r="I136" s="3"/>
      <c r="J136" s="3"/>
      <c r="K136" s="3"/>
      <c r="L136" s="3"/>
      <c r="M136" s="3"/>
    </row>
    <row r="137" spans="2:13" ht="30.75">
      <c r="B137" s="438"/>
      <c r="C137" s="534"/>
      <c r="D137" s="532"/>
      <c r="E137" s="4" t="s">
        <v>14</v>
      </c>
      <c r="F137" s="9"/>
      <c r="G137" s="26"/>
      <c r="H137" s="16"/>
      <c r="I137" s="3"/>
      <c r="J137" s="3"/>
      <c r="K137" s="3"/>
      <c r="L137" s="3"/>
      <c r="M137" s="3"/>
    </row>
    <row r="138" spans="2:13" ht="46.5">
      <c r="B138" s="438"/>
      <c r="C138" s="534"/>
      <c r="D138" s="532"/>
      <c r="E138" s="4" t="s">
        <v>15</v>
      </c>
      <c r="F138" s="9"/>
      <c r="G138" s="26"/>
      <c r="H138" s="16"/>
      <c r="I138" s="3"/>
      <c r="J138" s="3"/>
      <c r="K138" s="3"/>
      <c r="L138" s="3"/>
      <c r="M138" s="3"/>
    </row>
    <row r="139" spans="2:13" ht="31.5" customHeight="1">
      <c r="B139" s="438"/>
      <c r="C139" s="534"/>
      <c r="D139" s="532"/>
      <c r="E139" s="4" t="s">
        <v>16</v>
      </c>
      <c r="F139" s="23">
        <f>G139+H139+I139+J139+K139+L139+M139</f>
        <v>15030.97032</v>
      </c>
      <c r="G139" s="23">
        <f>G142+G143+G144+G145+G146+G147</f>
        <v>4074.37</v>
      </c>
      <c r="H139" s="23">
        <f>H142+H144+H145+H146+H147+H148+H143</f>
        <v>10956.60032</v>
      </c>
      <c r="I139" s="3"/>
      <c r="J139" s="3"/>
      <c r="K139" s="3"/>
      <c r="L139" s="3"/>
      <c r="M139" s="3"/>
    </row>
    <row r="140" spans="2:13" ht="30.75">
      <c r="B140" s="438"/>
      <c r="C140" s="534"/>
      <c r="D140" s="532"/>
      <c r="E140" s="4" t="s">
        <v>17</v>
      </c>
      <c r="F140" s="9"/>
      <c r="G140" s="26"/>
      <c r="H140" s="3"/>
      <c r="I140" s="3"/>
      <c r="J140" s="3"/>
      <c r="K140" s="3"/>
      <c r="L140" s="3"/>
      <c r="M140" s="3"/>
    </row>
    <row r="141" spans="2:13" ht="46.5">
      <c r="B141" s="438"/>
      <c r="C141" s="535"/>
      <c r="D141" s="532"/>
      <c r="E141" s="4" t="s">
        <v>18</v>
      </c>
      <c r="F141" s="9"/>
      <c r="G141" s="26"/>
      <c r="H141" s="3"/>
      <c r="I141" s="3"/>
      <c r="J141" s="3"/>
      <c r="K141" s="3"/>
      <c r="L141" s="3"/>
      <c r="M141" s="3"/>
    </row>
    <row r="142" spans="2:14" ht="42" customHeight="1">
      <c r="B142" s="435"/>
      <c r="C142" s="62" t="s">
        <v>269</v>
      </c>
      <c r="D142" s="532"/>
      <c r="E142" s="4" t="s">
        <v>16</v>
      </c>
      <c r="F142" s="23">
        <f aca="true" t="shared" si="2" ref="F142:F148">G142+H142</f>
        <v>926.204</v>
      </c>
      <c r="G142" s="23">
        <v>413</v>
      </c>
      <c r="H142" s="23">
        <v>513.204</v>
      </c>
      <c r="I142" s="3"/>
      <c r="J142" s="3"/>
      <c r="K142" s="3"/>
      <c r="L142" s="3"/>
      <c r="M142" s="3"/>
      <c r="N142" s="44"/>
    </row>
    <row r="143" spans="2:14" ht="42" customHeight="1">
      <c r="B143" s="435"/>
      <c r="C143" s="41" t="s">
        <v>287</v>
      </c>
      <c r="D143" s="532"/>
      <c r="E143" s="4" t="s">
        <v>16</v>
      </c>
      <c r="F143" s="23">
        <f t="shared" si="2"/>
        <v>2228.72</v>
      </c>
      <c r="G143" s="23">
        <v>2228.72</v>
      </c>
      <c r="H143" s="23"/>
      <c r="I143" s="3"/>
      <c r="J143" s="3"/>
      <c r="K143" s="3"/>
      <c r="L143" s="3"/>
      <c r="M143" s="3"/>
      <c r="N143" s="44"/>
    </row>
    <row r="144" spans="2:13" ht="108.75">
      <c r="B144" s="435"/>
      <c r="C144" s="62" t="s">
        <v>270</v>
      </c>
      <c r="D144" s="532"/>
      <c r="E144" s="4" t="s">
        <v>16</v>
      </c>
      <c r="F144" s="23">
        <f t="shared" si="2"/>
        <v>1477.2983</v>
      </c>
      <c r="G144" s="26">
        <v>61.5</v>
      </c>
      <c r="H144" s="22">
        <v>1415.7983</v>
      </c>
      <c r="I144" s="3"/>
      <c r="J144" s="3"/>
      <c r="K144" s="3"/>
      <c r="L144" s="3"/>
      <c r="M144" s="3"/>
    </row>
    <row r="145" spans="2:13" ht="65.25" customHeight="1">
      <c r="B145" s="435"/>
      <c r="C145" s="62" t="s">
        <v>271</v>
      </c>
      <c r="D145" s="532"/>
      <c r="E145" s="4" t="s">
        <v>16</v>
      </c>
      <c r="F145" s="23">
        <f t="shared" si="2"/>
        <v>2240</v>
      </c>
      <c r="G145" s="26">
        <v>396</v>
      </c>
      <c r="H145" s="22">
        <v>1844</v>
      </c>
      <c r="I145" s="3"/>
      <c r="J145" s="3"/>
      <c r="K145" s="3"/>
      <c r="L145" s="3"/>
      <c r="M145" s="3"/>
    </row>
    <row r="146" spans="2:13" ht="69" customHeight="1">
      <c r="B146" s="435"/>
      <c r="C146" s="62" t="s">
        <v>272</v>
      </c>
      <c r="D146" s="532"/>
      <c r="E146" s="4" t="s">
        <v>16</v>
      </c>
      <c r="F146" s="23">
        <f t="shared" si="2"/>
        <v>3128.59802</v>
      </c>
      <c r="G146" s="26">
        <v>894</v>
      </c>
      <c r="H146" s="23">
        <v>2234.59802</v>
      </c>
      <c r="I146" s="3"/>
      <c r="J146" s="3"/>
      <c r="K146" s="3"/>
      <c r="L146" s="3"/>
      <c r="M146" s="3"/>
    </row>
    <row r="147" spans="2:13" ht="102" customHeight="1">
      <c r="B147" s="435"/>
      <c r="C147" s="62" t="s">
        <v>273</v>
      </c>
      <c r="D147" s="532"/>
      <c r="E147" s="4" t="s">
        <v>16</v>
      </c>
      <c r="F147" s="23">
        <f t="shared" si="2"/>
        <v>4831.15</v>
      </c>
      <c r="G147" s="26">
        <v>81.15</v>
      </c>
      <c r="H147" s="22">
        <v>4750</v>
      </c>
      <c r="I147" s="3"/>
      <c r="J147" s="3"/>
      <c r="K147" s="3"/>
      <c r="L147" s="3"/>
      <c r="M147" s="3"/>
    </row>
    <row r="148" spans="2:13" ht="112.5" customHeight="1">
      <c r="B148" s="436"/>
      <c r="C148" s="62" t="s">
        <v>274</v>
      </c>
      <c r="D148" s="533"/>
      <c r="E148" s="4" t="s">
        <v>16</v>
      </c>
      <c r="F148" s="23">
        <f t="shared" si="2"/>
        <v>199</v>
      </c>
      <c r="G148" s="26"/>
      <c r="H148" s="22">
        <v>199</v>
      </c>
      <c r="I148" s="3"/>
      <c r="J148" s="3"/>
      <c r="K148" s="3"/>
      <c r="L148" s="3"/>
      <c r="M148" s="3"/>
    </row>
    <row r="149" spans="2:13" ht="15.75" customHeight="1">
      <c r="B149" s="437" t="s">
        <v>153</v>
      </c>
      <c r="C149" s="424" t="s">
        <v>313</v>
      </c>
      <c r="D149" s="424" t="s">
        <v>288</v>
      </c>
      <c r="E149" s="4" t="s">
        <v>21</v>
      </c>
      <c r="F149" s="9">
        <f>F152+F155</f>
        <v>439.38</v>
      </c>
      <c r="G149" s="9">
        <v>100</v>
      </c>
      <c r="H149" s="3">
        <f>H152</f>
        <v>339.38</v>
      </c>
      <c r="I149" s="3"/>
      <c r="J149" s="3"/>
      <c r="K149" s="3"/>
      <c r="L149" s="3"/>
      <c r="M149" s="3"/>
    </row>
    <row r="150" spans="2:13" ht="30.75">
      <c r="B150" s="438"/>
      <c r="C150" s="425"/>
      <c r="D150" s="425"/>
      <c r="E150" s="4" t="s">
        <v>14</v>
      </c>
      <c r="F150" s="9"/>
      <c r="G150" s="9"/>
      <c r="H150" s="3"/>
      <c r="I150" s="3"/>
      <c r="J150" s="3"/>
      <c r="K150" s="3"/>
      <c r="L150" s="3"/>
      <c r="M150" s="3"/>
    </row>
    <row r="151" spans="2:13" ht="46.5">
      <c r="B151" s="438"/>
      <c r="C151" s="425"/>
      <c r="D151" s="425"/>
      <c r="E151" s="4" t="s">
        <v>15</v>
      </c>
      <c r="F151" s="9"/>
      <c r="G151" s="9"/>
      <c r="H151" s="3"/>
      <c r="I151" s="3"/>
      <c r="J151" s="3"/>
      <c r="K151" s="3"/>
      <c r="L151" s="3"/>
      <c r="M151" s="3"/>
    </row>
    <row r="152" spans="2:13" ht="31.5" customHeight="1">
      <c r="B152" s="438"/>
      <c r="C152" s="425"/>
      <c r="D152" s="425"/>
      <c r="E152" s="4" t="s">
        <v>16</v>
      </c>
      <c r="F152" s="9">
        <f>G152+H152</f>
        <v>439.38</v>
      </c>
      <c r="G152" s="9">
        <v>100</v>
      </c>
      <c r="H152" s="16">
        <v>339.38</v>
      </c>
      <c r="I152" s="3"/>
      <c r="J152" s="3"/>
      <c r="K152" s="3"/>
      <c r="L152" s="3"/>
      <c r="M152" s="3"/>
    </row>
    <row r="153" spans="2:13" ht="102" customHeight="1">
      <c r="B153" s="438"/>
      <c r="C153" s="425"/>
      <c r="D153" s="425"/>
      <c r="E153" s="4" t="s">
        <v>314</v>
      </c>
      <c r="F153" s="16">
        <v>339.38</v>
      </c>
      <c r="G153" s="9"/>
      <c r="H153" s="16">
        <v>339.38</v>
      </c>
      <c r="I153" s="3"/>
      <c r="J153" s="3"/>
      <c r="K153" s="3"/>
      <c r="L153" s="3"/>
      <c r="M153" s="3"/>
    </row>
    <row r="154" spans="2:13" ht="30.75">
      <c r="B154" s="438"/>
      <c r="C154" s="425"/>
      <c r="D154" s="425"/>
      <c r="E154" s="4" t="s">
        <v>17</v>
      </c>
      <c r="F154" s="3"/>
      <c r="G154" s="3"/>
      <c r="H154" s="3"/>
      <c r="I154" s="3"/>
      <c r="J154" s="3"/>
      <c r="K154" s="3"/>
      <c r="L154" s="3"/>
      <c r="M154" s="3"/>
    </row>
    <row r="155" spans="2:13" ht="46.5">
      <c r="B155" s="439"/>
      <c r="C155" s="426"/>
      <c r="D155" s="426"/>
      <c r="E155" s="4" t="s">
        <v>18</v>
      </c>
      <c r="F155" s="16"/>
      <c r="G155" s="3"/>
      <c r="I155" s="3"/>
      <c r="J155" s="3"/>
      <c r="K155" s="3"/>
      <c r="L155" s="3"/>
      <c r="M155" s="3"/>
    </row>
    <row r="156" spans="2:14" ht="15.75" customHeight="1">
      <c r="B156" s="457" t="s">
        <v>36</v>
      </c>
      <c r="C156" s="458"/>
      <c r="D156" s="424" t="s">
        <v>209</v>
      </c>
      <c r="E156" s="4" t="s">
        <v>21</v>
      </c>
      <c r="F156" s="1">
        <f>F158+F159+F162</f>
        <v>78246.37298</v>
      </c>
      <c r="G156" s="1">
        <f>G158+G159+G161</f>
        <v>32571.06766</v>
      </c>
      <c r="H156" s="1">
        <f>H158+H159+H162</f>
        <v>32222.675320000002</v>
      </c>
      <c r="I156" s="1">
        <f>I158+I159</f>
        <v>1806.4</v>
      </c>
      <c r="J156" s="1">
        <f>J158+J159</f>
        <v>2416.23</v>
      </c>
      <c r="K156" s="1">
        <f>K158+K159</f>
        <v>4600</v>
      </c>
      <c r="L156" s="1">
        <f>L158+L159</f>
        <v>2100</v>
      </c>
      <c r="M156" s="1">
        <f>M158+M159</f>
        <v>2530</v>
      </c>
      <c r="N156" s="39"/>
    </row>
    <row r="157" spans="2:16" ht="30.75">
      <c r="B157" s="459"/>
      <c r="C157" s="460"/>
      <c r="D157" s="425"/>
      <c r="E157" s="4" t="s">
        <v>14</v>
      </c>
      <c r="F157" s="1"/>
      <c r="G157" s="1"/>
      <c r="H157" s="1"/>
      <c r="I157" s="1"/>
      <c r="J157" s="3"/>
      <c r="K157" s="3"/>
      <c r="L157" s="3"/>
      <c r="M157" s="3"/>
      <c r="P157" s="5" t="s">
        <v>93</v>
      </c>
    </row>
    <row r="158" spans="2:16" ht="46.5">
      <c r="B158" s="459"/>
      <c r="C158" s="460"/>
      <c r="D158" s="425"/>
      <c r="E158" s="4" t="s">
        <v>15</v>
      </c>
      <c r="F158" s="1">
        <f>G158+H158+I158+J158+K158+M158+L158</f>
        <v>8686.601</v>
      </c>
      <c r="G158" s="1">
        <f>G96+G107+G114+G138</f>
        <v>2301.6</v>
      </c>
      <c r="H158" s="1">
        <f>H96+H114</f>
        <v>2934.401</v>
      </c>
      <c r="I158" s="1">
        <f>I96+I107+I114+I138+I151</f>
        <v>1481.8</v>
      </c>
      <c r="J158" s="1">
        <f>J96+J107+J114+J138+J151</f>
        <v>1968.8</v>
      </c>
      <c r="K158" s="1">
        <f>K96+K107+K114+K138+K151</f>
        <v>0</v>
      </c>
      <c r="L158" s="1">
        <f>L96+L107+L114+L138+L151</f>
        <v>0</v>
      </c>
      <c r="M158" s="1">
        <f>M96+M107+M114+M138+M151</f>
        <v>0</v>
      </c>
      <c r="N158" s="39"/>
      <c r="O158" s="39"/>
      <c r="P158" s="5" t="s">
        <v>315</v>
      </c>
    </row>
    <row r="159" spans="2:14" ht="31.5" customHeight="1">
      <c r="B159" s="459"/>
      <c r="C159" s="460"/>
      <c r="D159" s="425"/>
      <c r="E159" s="4" t="s">
        <v>16</v>
      </c>
      <c r="F159" s="1">
        <f>G159+H159+I159+J159+K159+L159+M159</f>
        <v>69559.77198</v>
      </c>
      <c r="G159" s="1">
        <f>G97+G100+G101+G102+G103+G104+G108+G115+G139+G152</f>
        <v>30269.467660000002</v>
      </c>
      <c r="H159" s="1">
        <f>H97+H100+H101+H102+H103+H104+H108+H115+H139+H152</f>
        <v>29288.27432</v>
      </c>
      <c r="I159" s="1">
        <f>I97+I108</f>
        <v>324.6</v>
      </c>
      <c r="J159" s="1">
        <f>J97+J108</f>
        <v>447.43</v>
      </c>
      <c r="K159" s="1">
        <f>K97+K108</f>
        <v>4600</v>
      </c>
      <c r="L159" s="1">
        <f>L97+L108</f>
        <v>2100</v>
      </c>
      <c r="M159" s="1">
        <f>M97+M108</f>
        <v>2530</v>
      </c>
      <c r="N159" s="39"/>
    </row>
    <row r="160" spans="2:14" ht="95.25" customHeight="1">
      <c r="B160" s="459"/>
      <c r="C160" s="460"/>
      <c r="D160" s="425"/>
      <c r="E160" s="4" t="s">
        <v>314</v>
      </c>
      <c r="F160" s="1">
        <f>F109+F153</f>
        <v>389.38</v>
      </c>
      <c r="G160" s="1"/>
      <c r="H160" s="1">
        <f>H109+H153</f>
        <v>389.38</v>
      </c>
      <c r="I160" s="1"/>
      <c r="J160" s="1"/>
      <c r="K160" s="1"/>
      <c r="L160" s="1"/>
      <c r="M160" s="1"/>
      <c r="N160" s="39"/>
    </row>
    <row r="161" spans="2:13" ht="30.75">
      <c r="B161" s="459"/>
      <c r="C161" s="460"/>
      <c r="D161" s="425"/>
      <c r="E161" s="4" t="s">
        <v>17</v>
      </c>
      <c r="F161" s="3"/>
      <c r="G161" s="1">
        <f>G98+G110+G116+G140+G154</f>
        <v>0</v>
      </c>
      <c r="H161" s="3"/>
      <c r="I161" s="3"/>
      <c r="J161" s="3"/>
      <c r="K161" s="3"/>
      <c r="L161" s="3"/>
      <c r="M161" s="3"/>
    </row>
    <row r="162" spans="2:13" ht="53.25" customHeight="1">
      <c r="B162" s="461"/>
      <c r="C162" s="462"/>
      <c r="D162" s="426"/>
      <c r="E162" s="4" t="s">
        <v>18</v>
      </c>
      <c r="F162" s="3"/>
      <c r="G162" s="3"/>
      <c r="H162" s="3"/>
      <c r="I162" s="3"/>
      <c r="J162" s="3"/>
      <c r="K162" s="3"/>
      <c r="L162" s="3"/>
      <c r="M162" s="3"/>
    </row>
    <row r="163" spans="2:13" ht="14.25">
      <c r="B163" s="445" t="s">
        <v>31</v>
      </c>
      <c r="C163" s="445"/>
      <c r="D163" s="445"/>
      <c r="E163" s="445"/>
      <c r="F163" s="445"/>
      <c r="G163" s="445"/>
      <c r="H163" s="445"/>
      <c r="I163" s="445"/>
      <c r="J163" s="445"/>
      <c r="K163" s="445"/>
      <c r="L163" s="445"/>
      <c r="M163" s="445"/>
    </row>
    <row r="164" spans="2:13" ht="14.25">
      <c r="B164" s="445"/>
      <c r="C164" s="445"/>
      <c r="D164" s="445"/>
      <c r="E164" s="445"/>
      <c r="F164" s="445"/>
      <c r="G164" s="445"/>
      <c r="H164" s="445"/>
      <c r="I164" s="445"/>
      <c r="J164" s="445"/>
      <c r="K164" s="445"/>
      <c r="L164" s="445"/>
      <c r="M164" s="445"/>
    </row>
    <row r="165" spans="2:13" ht="15">
      <c r="B165" s="442" t="s">
        <v>154</v>
      </c>
      <c r="C165" s="424" t="s">
        <v>32</v>
      </c>
      <c r="D165" s="424" t="s">
        <v>30</v>
      </c>
      <c r="E165" s="4" t="s">
        <v>21</v>
      </c>
      <c r="F165" s="1">
        <f>F167+F168</f>
        <v>2800</v>
      </c>
      <c r="G165" s="1">
        <f aca="true" t="shared" si="3" ref="G165:M165">G167+G168</f>
        <v>700</v>
      </c>
      <c r="H165" s="1"/>
      <c r="I165" s="1">
        <f t="shared" si="3"/>
        <v>700</v>
      </c>
      <c r="J165" s="1"/>
      <c r="K165" s="1">
        <f t="shared" si="3"/>
        <v>700</v>
      </c>
      <c r="L165" s="1"/>
      <c r="M165" s="1">
        <f t="shared" si="3"/>
        <v>700</v>
      </c>
    </row>
    <row r="166" spans="2:13" ht="31.5" customHeight="1">
      <c r="B166" s="443"/>
      <c r="C166" s="425"/>
      <c r="D166" s="425"/>
      <c r="E166" s="4" t="s">
        <v>14</v>
      </c>
      <c r="F166" s="1"/>
      <c r="G166" s="1"/>
      <c r="H166" s="1"/>
      <c r="I166" s="1"/>
      <c r="J166" s="3"/>
      <c r="K166" s="3"/>
      <c r="L166" s="3"/>
      <c r="M166" s="3"/>
    </row>
    <row r="167" spans="2:13" ht="46.5">
      <c r="B167" s="443"/>
      <c r="C167" s="425"/>
      <c r="D167" s="425"/>
      <c r="E167" s="4" t="s">
        <v>15</v>
      </c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443"/>
      <c r="C168" s="425"/>
      <c r="D168" s="425"/>
      <c r="E168" s="4" t="s">
        <v>16</v>
      </c>
      <c r="F168" s="9">
        <f>G168+H168+I168+J168+K168+L168+M168</f>
        <v>2800</v>
      </c>
      <c r="G168" s="9">
        <v>700</v>
      </c>
      <c r="H168" s="9"/>
      <c r="I168" s="9">
        <v>700</v>
      </c>
      <c r="J168" s="9"/>
      <c r="K168" s="9">
        <v>700</v>
      </c>
      <c r="L168" s="9"/>
      <c r="M168" s="9">
        <v>700</v>
      </c>
    </row>
    <row r="169" spans="2:13" ht="30.75">
      <c r="B169" s="443"/>
      <c r="C169" s="425"/>
      <c r="D169" s="425"/>
      <c r="E169" s="4" t="s">
        <v>17</v>
      </c>
      <c r="F169" s="3"/>
      <c r="G169" s="3"/>
      <c r="H169" s="3"/>
      <c r="I169" s="3"/>
      <c r="J169" s="3"/>
      <c r="K169" s="3"/>
      <c r="L169" s="3"/>
      <c r="M169" s="3"/>
    </row>
    <row r="170" spans="2:13" ht="46.5">
      <c r="B170" s="444"/>
      <c r="C170" s="426"/>
      <c r="D170" s="426"/>
      <c r="E170" s="4" t="s">
        <v>18</v>
      </c>
      <c r="F170" s="3"/>
      <c r="G170" s="3"/>
      <c r="H170" s="3"/>
      <c r="I170" s="3"/>
      <c r="J170" s="3"/>
      <c r="K170" s="3"/>
      <c r="L170" s="3"/>
      <c r="M170" s="3"/>
    </row>
    <row r="171" spans="2:13" ht="15">
      <c r="B171" s="442" t="s">
        <v>155</v>
      </c>
      <c r="C171" s="424" t="s">
        <v>33</v>
      </c>
      <c r="D171" s="424" t="s">
        <v>34</v>
      </c>
      <c r="E171" s="4" t="s">
        <v>21</v>
      </c>
      <c r="F171" s="9">
        <f>F173+F174</f>
        <v>300</v>
      </c>
      <c r="G171" s="9"/>
      <c r="H171" s="9">
        <f>H173+H174</f>
        <v>0</v>
      </c>
      <c r="I171" s="9"/>
      <c r="J171" s="9"/>
      <c r="K171" s="9"/>
      <c r="L171" s="9">
        <f>L173+L174</f>
        <v>300</v>
      </c>
      <c r="M171" s="1"/>
    </row>
    <row r="172" spans="2:13" ht="31.5" customHeight="1">
      <c r="B172" s="443"/>
      <c r="C172" s="425"/>
      <c r="D172" s="425"/>
      <c r="E172" s="4" t="s">
        <v>14</v>
      </c>
      <c r="F172" s="9"/>
      <c r="G172" s="9"/>
      <c r="H172" s="9"/>
      <c r="I172" s="9"/>
      <c r="J172" s="16"/>
      <c r="K172" s="16"/>
      <c r="L172" s="16"/>
      <c r="M172" s="3"/>
    </row>
    <row r="173" spans="2:13" ht="46.5">
      <c r="B173" s="443"/>
      <c r="C173" s="425"/>
      <c r="D173" s="425"/>
      <c r="E173" s="4" t="s">
        <v>15</v>
      </c>
      <c r="F173" s="9"/>
      <c r="G173" s="9"/>
      <c r="H173" s="9"/>
      <c r="I173" s="9"/>
      <c r="J173" s="9"/>
      <c r="K173" s="9"/>
      <c r="L173" s="9"/>
      <c r="M173" s="1"/>
    </row>
    <row r="174" spans="2:13" ht="31.5" customHeight="1">
      <c r="B174" s="443"/>
      <c r="C174" s="425"/>
      <c r="D174" s="425"/>
      <c r="E174" s="4" t="s">
        <v>16</v>
      </c>
      <c r="F174" s="9">
        <f>G174+H174+I174+J174+K174+L174+M174</f>
        <v>300</v>
      </c>
      <c r="G174" s="9"/>
      <c r="H174" s="9"/>
      <c r="I174" s="9"/>
      <c r="J174" s="9"/>
      <c r="K174" s="9"/>
      <c r="L174" s="9">
        <v>300</v>
      </c>
      <c r="M174" s="1"/>
    </row>
    <row r="175" spans="2:13" ht="30.75">
      <c r="B175" s="443"/>
      <c r="C175" s="425"/>
      <c r="D175" s="425"/>
      <c r="E175" s="4" t="s">
        <v>17</v>
      </c>
      <c r="F175" s="3"/>
      <c r="G175" s="3"/>
      <c r="H175" s="3"/>
      <c r="I175" s="3"/>
      <c r="J175" s="3"/>
      <c r="K175" s="3"/>
      <c r="L175" s="3"/>
      <c r="M175" s="3"/>
    </row>
    <row r="176" spans="2:13" ht="46.5">
      <c r="B176" s="444"/>
      <c r="C176" s="426"/>
      <c r="D176" s="426"/>
      <c r="E176" s="4" t="s">
        <v>18</v>
      </c>
      <c r="F176" s="3"/>
      <c r="G176" s="3"/>
      <c r="H176" s="3"/>
      <c r="I176" s="3"/>
      <c r="J176" s="3"/>
      <c r="K176" s="3"/>
      <c r="L176" s="3"/>
      <c r="M176" s="3"/>
    </row>
    <row r="177" spans="2:13" ht="15">
      <c r="B177" s="442" t="s">
        <v>156</v>
      </c>
      <c r="C177" s="424" t="s">
        <v>120</v>
      </c>
      <c r="D177" s="424" t="s">
        <v>34</v>
      </c>
      <c r="E177" s="4" t="s">
        <v>21</v>
      </c>
      <c r="F177" s="9">
        <f>F179+F180</f>
        <v>450</v>
      </c>
      <c r="G177" s="9">
        <v>50</v>
      </c>
      <c r="H177" s="9"/>
      <c r="I177" s="9"/>
      <c r="J177" s="9"/>
      <c r="K177" s="1"/>
      <c r="L177" s="1"/>
      <c r="M177" s="1">
        <f>M180</f>
        <v>400</v>
      </c>
    </row>
    <row r="178" spans="2:13" ht="30.75">
      <c r="B178" s="443"/>
      <c r="C178" s="425"/>
      <c r="D178" s="425"/>
      <c r="E178" s="4" t="s">
        <v>14</v>
      </c>
      <c r="F178" s="1"/>
      <c r="G178" s="1"/>
      <c r="H178" s="1"/>
      <c r="I178" s="1"/>
      <c r="J178" s="3"/>
      <c r="K178" s="3"/>
      <c r="L178" s="3"/>
      <c r="M178" s="3"/>
    </row>
    <row r="179" spans="2:13" ht="46.5">
      <c r="B179" s="443"/>
      <c r="C179" s="425"/>
      <c r="D179" s="425"/>
      <c r="E179" s="4" t="s">
        <v>15</v>
      </c>
      <c r="F179" s="1"/>
      <c r="G179" s="1"/>
      <c r="H179" s="1"/>
      <c r="I179" s="1"/>
      <c r="J179" s="1"/>
      <c r="K179" s="1"/>
      <c r="L179" s="1"/>
      <c r="M179" s="1"/>
    </row>
    <row r="180" spans="2:13" ht="31.5" customHeight="1">
      <c r="B180" s="443"/>
      <c r="C180" s="425"/>
      <c r="D180" s="425"/>
      <c r="E180" s="4" t="s">
        <v>16</v>
      </c>
      <c r="F180" s="9">
        <f>G180+H180+I180+J180+K180+L180+M180</f>
        <v>450</v>
      </c>
      <c r="G180" s="9">
        <v>50</v>
      </c>
      <c r="H180" s="9"/>
      <c r="I180" s="9"/>
      <c r="J180" s="9"/>
      <c r="K180" s="9"/>
      <c r="L180" s="9"/>
      <c r="M180" s="9">
        <v>400</v>
      </c>
    </row>
    <row r="181" spans="2:13" ht="30.75">
      <c r="B181" s="443"/>
      <c r="C181" s="425"/>
      <c r="D181" s="425"/>
      <c r="E181" s="4" t="s">
        <v>17</v>
      </c>
      <c r="F181" s="3"/>
      <c r="G181" s="3"/>
      <c r="H181" s="3"/>
      <c r="I181" s="3"/>
      <c r="J181" s="3"/>
      <c r="K181" s="3"/>
      <c r="L181" s="3"/>
      <c r="M181" s="3"/>
    </row>
    <row r="182" spans="2:13" ht="46.5">
      <c r="B182" s="444"/>
      <c r="C182" s="426"/>
      <c r="D182" s="426"/>
      <c r="E182" s="4" t="s">
        <v>18</v>
      </c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437" t="s">
        <v>157</v>
      </c>
      <c r="C183" s="424" t="s">
        <v>115</v>
      </c>
      <c r="D183" s="424" t="s">
        <v>20</v>
      </c>
      <c r="E183" s="4" t="s">
        <v>21</v>
      </c>
      <c r="F183" s="40">
        <v>50</v>
      </c>
      <c r="G183" s="40">
        <v>50</v>
      </c>
      <c r="H183" s="3"/>
      <c r="I183" s="3"/>
      <c r="J183" s="3"/>
      <c r="K183" s="3"/>
      <c r="L183" s="3"/>
      <c r="M183" s="3"/>
    </row>
    <row r="184" spans="2:13" ht="30.75">
      <c r="B184" s="438"/>
      <c r="C184" s="425"/>
      <c r="D184" s="447"/>
      <c r="E184" s="4" t="s">
        <v>14</v>
      </c>
      <c r="F184" s="40"/>
      <c r="G184" s="40"/>
      <c r="H184" s="3"/>
      <c r="I184" s="3"/>
      <c r="J184" s="3"/>
      <c r="K184" s="3"/>
      <c r="L184" s="3"/>
      <c r="M184" s="3"/>
    </row>
    <row r="185" spans="2:13" ht="46.5">
      <c r="B185" s="438"/>
      <c r="C185" s="425"/>
      <c r="D185" s="447"/>
      <c r="E185" s="4" t="s">
        <v>15</v>
      </c>
      <c r="F185" s="40"/>
      <c r="G185" s="40"/>
      <c r="H185" s="3"/>
      <c r="I185" s="3"/>
      <c r="J185" s="3"/>
      <c r="K185" s="3"/>
      <c r="L185" s="3"/>
      <c r="M185" s="3"/>
    </row>
    <row r="186" spans="2:13" ht="31.5" customHeight="1">
      <c r="B186" s="438"/>
      <c r="C186" s="425"/>
      <c r="D186" s="447"/>
      <c r="E186" s="4" t="s">
        <v>16</v>
      </c>
      <c r="F186" s="40">
        <v>50</v>
      </c>
      <c r="G186" s="40">
        <v>50</v>
      </c>
      <c r="H186" s="3"/>
      <c r="I186" s="3"/>
      <c r="J186" s="3"/>
      <c r="K186" s="3"/>
      <c r="L186" s="3"/>
      <c r="M186" s="3"/>
    </row>
    <row r="187" spans="2:13" ht="30.75">
      <c r="B187" s="438"/>
      <c r="C187" s="425"/>
      <c r="D187" s="447"/>
      <c r="E187" s="4" t="s">
        <v>17</v>
      </c>
      <c r="F187" s="40"/>
      <c r="G187" s="40"/>
      <c r="H187" s="3"/>
      <c r="I187" s="3"/>
      <c r="J187" s="3"/>
      <c r="K187" s="3"/>
      <c r="L187" s="3"/>
      <c r="M187" s="3"/>
    </row>
    <row r="188" spans="2:13" ht="46.5">
      <c r="B188" s="439"/>
      <c r="C188" s="426"/>
      <c r="D188" s="448"/>
      <c r="E188" s="4" t="s">
        <v>18</v>
      </c>
      <c r="F188" s="40"/>
      <c r="G188" s="40"/>
      <c r="H188" s="3"/>
      <c r="I188" s="3"/>
      <c r="J188" s="3"/>
      <c r="K188" s="3"/>
      <c r="L188" s="3"/>
      <c r="M188" s="3"/>
    </row>
    <row r="189" spans="2:13" ht="15">
      <c r="B189" s="437" t="s">
        <v>158</v>
      </c>
      <c r="C189" s="424" t="s">
        <v>116</v>
      </c>
      <c r="D189" s="424" t="s">
        <v>34</v>
      </c>
      <c r="E189" s="4" t="s">
        <v>21</v>
      </c>
      <c r="F189" s="40"/>
      <c r="G189" s="40"/>
      <c r="H189" s="3"/>
      <c r="I189" s="3"/>
      <c r="J189" s="3"/>
      <c r="K189" s="3"/>
      <c r="L189" s="3"/>
      <c r="M189" s="3"/>
    </row>
    <row r="190" spans="2:13" ht="30.75">
      <c r="B190" s="438"/>
      <c r="C190" s="425"/>
      <c r="D190" s="425"/>
      <c r="E190" s="4" t="s">
        <v>14</v>
      </c>
      <c r="F190" s="40"/>
      <c r="G190" s="40"/>
      <c r="H190" s="3"/>
      <c r="I190" s="3"/>
      <c r="J190" s="3"/>
      <c r="K190" s="3"/>
      <c r="L190" s="3"/>
      <c r="M190" s="3"/>
    </row>
    <row r="191" spans="2:13" ht="46.5">
      <c r="B191" s="438"/>
      <c r="C191" s="425"/>
      <c r="D191" s="425"/>
      <c r="E191" s="4" t="s">
        <v>15</v>
      </c>
      <c r="F191" s="40"/>
      <c r="G191" s="40"/>
      <c r="H191" s="3"/>
      <c r="I191" s="3"/>
      <c r="J191" s="3"/>
      <c r="K191" s="3"/>
      <c r="L191" s="3"/>
      <c r="M191" s="3"/>
    </row>
    <row r="192" spans="2:13" ht="31.5" customHeight="1">
      <c r="B192" s="438"/>
      <c r="C192" s="425"/>
      <c r="D192" s="425"/>
      <c r="E192" s="4" t="s">
        <v>16</v>
      </c>
      <c r="F192" s="40"/>
      <c r="G192" s="40"/>
      <c r="H192" s="3"/>
      <c r="I192" s="3"/>
      <c r="J192" s="3"/>
      <c r="K192" s="3"/>
      <c r="L192" s="3"/>
      <c r="M192" s="3"/>
    </row>
    <row r="193" spans="2:13" ht="30.75">
      <c r="B193" s="438"/>
      <c r="C193" s="425"/>
      <c r="D193" s="425"/>
      <c r="E193" s="4" t="s">
        <v>17</v>
      </c>
      <c r="F193" s="40"/>
      <c r="G193" s="40"/>
      <c r="H193" s="3"/>
      <c r="I193" s="3"/>
      <c r="J193" s="3"/>
      <c r="K193" s="3"/>
      <c r="L193" s="3"/>
      <c r="M193" s="3"/>
    </row>
    <row r="194" spans="2:13" ht="46.5">
      <c r="B194" s="439"/>
      <c r="C194" s="426"/>
      <c r="D194" s="426"/>
      <c r="E194" s="4" t="s">
        <v>18</v>
      </c>
      <c r="F194" s="3"/>
      <c r="G194" s="3"/>
      <c r="H194" s="3"/>
      <c r="I194" s="3"/>
      <c r="J194" s="3"/>
      <c r="K194" s="3"/>
      <c r="L194" s="3"/>
      <c r="M194" s="3"/>
    </row>
    <row r="195" spans="2:13" ht="15">
      <c r="B195" s="437" t="s">
        <v>159</v>
      </c>
      <c r="C195" s="424" t="s">
        <v>117</v>
      </c>
      <c r="D195" s="424" t="s">
        <v>118</v>
      </c>
      <c r="E195" s="4" t="s">
        <v>21</v>
      </c>
      <c r="F195" s="40">
        <v>200</v>
      </c>
      <c r="G195" s="40">
        <v>200</v>
      </c>
      <c r="H195" s="3"/>
      <c r="I195" s="3"/>
      <c r="J195" s="3"/>
      <c r="K195" s="3"/>
      <c r="L195" s="3"/>
      <c r="M195" s="3"/>
    </row>
    <row r="196" spans="2:13" ht="30.75">
      <c r="B196" s="438"/>
      <c r="C196" s="425"/>
      <c r="D196" s="425"/>
      <c r="E196" s="4" t="s">
        <v>14</v>
      </c>
      <c r="F196" s="40"/>
      <c r="G196" s="40"/>
      <c r="H196" s="3"/>
      <c r="I196" s="3"/>
      <c r="J196" s="3"/>
      <c r="K196" s="3"/>
      <c r="L196" s="3"/>
      <c r="M196" s="3"/>
    </row>
    <row r="197" spans="2:13" ht="46.5">
      <c r="B197" s="438"/>
      <c r="C197" s="425"/>
      <c r="D197" s="425"/>
      <c r="E197" s="4" t="s">
        <v>15</v>
      </c>
      <c r="F197" s="40"/>
      <c r="G197" s="40"/>
      <c r="H197" s="3"/>
      <c r="I197" s="3"/>
      <c r="J197" s="3"/>
      <c r="K197" s="3"/>
      <c r="L197" s="3"/>
      <c r="M197" s="3"/>
    </row>
    <row r="198" spans="2:13" ht="31.5" customHeight="1">
      <c r="B198" s="438"/>
      <c r="C198" s="425"/>
      <c r="D198" s="425"/>
      <c r="E198" s="4" t="s">
        <v>16</v>
      </c>
      <c r="F198" s="40">
        <v>200</v>
      </c>
      <c r="G198" s="40">
        <v>200</v>
      </c>
      <c r="H198" s="3"/>
      <c r="I198" s="3"/>
      <c r="J198" s="3"/>
      <c r="K198" s="3"/>
      <c r="L198" s="3"/>
      <c r="M198" s="3"/>
    </row>
    <row r="199" spans="2:13" ht="30.75">
      <c r="B199" s="438"/>
      <c r="C199" s="425"/>
      <c r="D199" s="425"/>
      <c r="E199" s="4" t="s">
        <v>17</v>
      </c>
      <c r="F199" s="40"/>
      <c r="G199" s="40"/>
      <c r="H199" s="3"/>
      <c r="I199" s="3"/>
      <c r="J199" s="3"/>
      <c r="K199" s="3"/>
      <c r="L199" s="3"/>
      <c r="M199" s="3"/>
    </row>
    <row r="200" spans="2:13" ht="46.5">
      <c r="B200" s="439"/>
      <c r="C200" s="426"/>
      <c r="D200" s="426"/>
      <c r="E200" s="4" t="s">
        <v>18</v>
      </c>
      <c r="F200" s="40"/>
      <c r="G200" s="40"/>
      <c r="H200" s="3"/>
      <c r="I200" s="3"/>
      <c r="J200" s="3"/>
      <c r="K200" s="3"/>
      <c r="L200" s="3"/>
      <c r="M200" s="3"/>
    </row>
    <row r="201" spans="2:13" ht="15">
      <c r="B201" s="512" t="s">
        <v>160</v>
      </c>
      <c r="C201" s="424" t="s">
        <v>119</v>
      </c>
      <c r="D201" s="424" t="s">
        <v>136</v>
      </c>
      <c r="E201" s="4" t="s">
        <v>21</v>
      </c>
      <c r="F201" s="40">
        <v>248.292</v>
      </c>
      <c r="G201" s="40">
        <v>248.292</v>
      </c>
      <c r="H201" s="3"/>
      <c r="I201" s="3"/>
      <c r="J201" s="3"/>
      <c r="K201" s="3"/>
      <c r="L201" s="3"/>
      <c r="M201" s="3"/>
    </row>
    <row r="202" spans="2:13" ht="30.75">
      <c r="B202" s="512"/>
      <c r="C202" s="425"/>
      <c r="D202" s="425"/>
      <c r="E202" s="4" t="s">
        <v>14</v>
      </c>
      <c r="F202" s="40"/>
      <c r="G202" s="40"/>
      <c r="H202" s="3"/>
      <c r="I202" s="3"/>
      <c r="J202" s="3"/>
      <c r="K202" s="3"/>
      <c r="L202" s="3"/>
      <c r="M202" s="3"/>
    </row>
    <row r="203" spans="2:13" ht="46.5">
      <c r="B203" s="512"/>
      <c r="C203" s="425"/>
      <c r="D203" s="425"/>
      <c r="E203" s="4" t="s">
        <v>15</v>
      </c>
      <c r="F203" s="40"/>
      <c r="G203" s="40"/>
      <c r="H203" s="3"/>
      <c r="I203" s="3"/>
      <c r="J203" s="3"/>
      <c r="K203" s="3"/>
      <c r="L203" s="3"/>
      <c r="M203" s="3"/>
    </row>
    <row r="204" spans="2:13" ht="31.5" customHeight="1">
      <c r="B204" s="512"/>
      <c r="C204" s="425"/>
      <c r="D204" s="425"/>
      <c r="E204" s="4" t="s">
        <v>16</v>
      </c>
      <c r="F204" s="40">
        <f>F201</f>
        <v>248.292</v>
      </c>
      <c r="G204" s="40">
        <f>G201</f>
        <v>248.292</v>
      </c>
      <c r="H204" s="3"/>
      <c r="I204" s="3"/>
      <c r="J204" s="3"/>
      <c r="K204" s="3"/>
      <c r="L204" s="3"/>
      <c r="M204" s="3"/>
    </row>
    <row r="205" spans="2:13" ht="30.75">
      <c r="B205" s="512"/>
      <c r="C205" s="425"/>
      <c r="D205" s="425"/>
      <c r="E205" s="4" t="s">
        <v>17</v>
      </c>
      <c r="F205" s="40"/>
      <c r="G205" s="40"/>
      <c r="H205" s="3"/>
      <c r="I205" s="3"/>
      <c r="J205" s="3"/>
      <c r="K205" s="3"/>
      <c r="L205" s="3"/>
      <c r="M205" s="3"/>
    </row>
    <row r="206" spans="2:13" ht="46.5">
      <c r="B206" s="512"/>
      <c r="C206" s="426"/>
      <c r="D206" s="426"/>
      <c r="E206" s="4" t="s">
        <v>18</v>
      </c>
      <c r="F206" s="40"/>
      <c r="G206" s="40"/>
      <c r="H206" s="3"/>
      <c r="I206" s="3"/>
      <c r="J206" s="3"/>
      <c r="K206" s="3"/>
      <c r="L206" s="3"/>
      <c r="M206" s="3"/>
    </row>
    <row r="207" spans="2:13" ht="15">
      <c r="B207" s="437" t="s">
        <v>161</v>
      </c>
      <c r="C207" s="424" t="s">
        <v>139</v>
      </c>
      <c r="D207" s="424" t="s">
        <v>136</v>
      </c>
      <c r="E207" s="4" t="s">
        <v>21</v>
      </c>
      <c r="F207" s="45">
        <v>51.708</v>
      </c>
      <c r="G207" s="45">
        <v>51.708</v>
      </c>
      <c r="H207" s="3"/>
      <c r="I207" s="3"/>
      <c r="J207" s="3"/>
      <c r="K207" s="3"/>
      <c r="L207" s="3"/>
      <c r="M207" s="3"/>
    </row>
    <row r="208" spans="2:13" ht="30.75">
      <c r="B208" s="438"/>
      <c r="C208" s="425"/>
      <c r="D208" s="425"/>
      <c r="E208" s="4" t="s">
        <v>14</v>
      </c>
      <c r="F208" s="40"/>
      <c r="G208" s="40"/>
      <c r="H208" s="3"/>
      <c r="I208" s="3"/>
      <c r="J208" s="3"/>
      <c r="K208" s="3"/>
      <c r="L208" s="3"/>
      <c r="M208" s="3"/>
    </row>
    <row r="209" spans="2:13" ht="46.5">
      <c r="B209" s="438"/>
      <c r="C209" s="425"/>
      <c r="D209" s="425"/>
      <c r="E209" s="4" t="s">
        <v>15</v>
      </c>
      <c r="F209" s="40"/>
      <c r="G209" s="40"/>
      <c r="H209" s="3"/>
      <c r="I209" s="3"/>
      <c r="J209" s="3"/>
      <c r="K209" s="3"/>
      <c r="L209" s="3"/>
      <c r="M209" s="3"/>
    </row>
    <row r="210" spans="2:13" ht="31.5" customHeight="1">
      <c r="B210" s="438"/>
      <c r="C210" s="425"/>
      <c r="D210" s="425"/>
      <c r="E210" s="4" t="s">
        <v>16</v>
      </c>
      <c r="F210" s="45">
        <f>F207</f>
        <v>51.708</v>
      </c>
      <c r="G210" s="45">
        <f>G207</f>
        <v>51.708</v>
      </c>
      <c r="H210" s="3"/>
      <c r="I210" s="3"/>
      <c r="J210" s="3"/>
      <c r="K210" s="3"/>
      <c r="L210" s="3"/>
      <c r="M210" s="3"/>
    </row>
    <row r="211" spans="2:13" ht="30.75">
      <c r="B211" s="438"/>
      <c r="C211" s="425"/>
      <c r="D211" s="425"/>
      <c r="E211" s="4" t="s">
        <v>17</v>
      </c>
      <c r="F211" s="40"/>
      <c r="G211" s="40"/>
      <c r="H211" s="3"/>
      <c r="I211" s="3"/>
      <c r="J211" s="3"/>
      <c r="K211" s="3"/>
      <c r="L211" s="3"/>
      <c r="M211" s="3"/>
    </row>
    <row r="212" spans="2:13" ht="46.5">
      <c r="B212" s="439"/>
      <c r="C212" s="426"/>
      <c r="D212" s="426"/>
      <c r="E212" s="4" t="s">
        <v>18</v>
      </c>
      <c r="F212" s="40"/>
      <c r="G212" s="40"/>
      <c r="H212" s="3"/>
      <c r="I212" s="3"/>
      <c r="J212" s="3"/>
      <c r="K212" s="3"/>
      <c r="L212" s="3"/>
      <c r="M212" s="3"/>
    </row>
    <row r="213" spans="2:13" ht="15">
      <c r="B213" s="457" t="s">
        <v>37</v>
      </c>
      <c r="C213" s="458"/>
      <c r="D213" s="424" t="s">
        <v>210</v>
      </c>
      <c r="E213" s="4" t="s">
        <v>21</v>
      </c>
      <c r="F213" s="1">
        <f>F165+F171+F177+F183+F189+F195+F201+F207</f>
        <v>4100</v>
      </c>
      <c r="G213" s="1">
        <f>G165+G171+G177+G183+G189+G195+G201+G207</f>
        <v>1300</v>
      </c>
      <c r="H213" s="1">
        <f aca="true" t="shared" si="4" ref="H213:M213">H215+H216</f>
        <v>0</v>
      </c>
      <c r="I213" s="1">
        <f t="shared" si="4"/>
        <v>700</v>
      </c>
      <c r="J213" s="1">
        <f t="shared" si="4"/>
        <v>0</v>
      </c>
      <c r="K213" s="1">
        <f t="shared" si="4"/>
        <v>700</v>
      </c>
      <c r="L213" s="1">
        <f t="shared" si="4"/>
        <v>300</v>
      </c>
      <c r="M213" s="1">
        <f t="shared" si="4"/>
        <v>1100</v>
      </c>
    </row>
    <row r="214" spans="2:13" ht="30.75">
      <c r="B214" s="459"/>
      <c r="C214" s="460"/>
      <c r="D214" s="447"/>
      <c r="E214" s="4" t="s">
        <v>14</v>
      </c>
      <c r="F214" s="1"/>
      <c r="G214" s="1"/>
      <c r="H214" s="1"/>
      <c r="I214" s="1"/>
      <c r="J214" s="3"/>
      <c r="K214" s="3"/>
      <c r="L214" s="3"/>
      <c r="M214" s="3"/>
    </row>
    <row r="215" spans="2:13" ht="46.5">
      <c r="B215" s="459"/>
      <c r="C215" s="460"/>
      <c r="D215" s="447"/>
      <c r="E215" s="4" t="s">
        <v>15</v>
      </c>
      <c r="F215" s="1"/>
      <c r="G215" s="1"/>
      <c r="H215" s="1"/>
      <c r="I215" s="1"/>
      <c r="J215" s="1"/>
      <c r="K215" s="1"/>
      <c r="L215" s="1"/>
      <c r="M215" s="1"/>
    </row>
    <row r="216" spans="2:13" ht="31.5" customHeight="1">
      <c r="B216" s="459"/>
      <c r="C216" s="460"/>
      <c r="D216" s="447"/>
      <c r="E216" s="4" t="s">
        <v>16</v>
      </c>
      <c r="F216" s="1">
        <f>F168+F174+F180+F186+F192+F198+F204+F210</f>
        <v>4100</v>
      </c>
      <c r="G216" s="1">
        <f>G165+G177+G183+G189+G195+G201+G207</f>
        <v>1300</v>
      </c>
      <c r="H216" s="1">
        <f aca="true" t="shared" si="5" ref="H216:M216">H168+H174+H180</f>
        <v>0</v>
      </c>
      <c r="I216" s="1">
        <f t="shared" si="5"/>
        <v>700</v>
      </c>
      <c r="J216" s="1">
        <f t="shared" si="5"/>
        <v>0</v>
      </c>
      <c r="K216" s="1">
        <f t="shared" si="5"/>
        <v>700</v>
      </c>
      <c r="L216" s="1">
        <f t="shared" si="5"/>
        <v>300</v>
      </c>
      <c r="M216" s="1">
        <f t="shared" si="5"/>
        <v>1100</v>
      </c>
    </row>
    <row r="217" spans="2:13" ht="30.75">
      <c r="B217" s="459"/>
      <c r="C217" s="460"/>
      <c r="D217" s="447"/>
      <c r="E217" s="4" t="s">
        <v>17</v>
      </c>
      <c r="F217" s="3"/>
      <c r="G217" s="3"/>
      <c r="H217" s="3"/>
      <c r="I217" s="3"/>
      <c r="J217" s="3"/>
      <c r="K217" s="3"/>
      <c r="L217" s="3"/>
      <c r="M217" s="3"/>
    </row>
    <row r="218" spans="2:13" ht="46.5">
      <c r="B218" s="461"/>
      <c r="C218" s="462"/>
      <c r="D218" s="448"/>
      <c r="E218" s="4" t="s">
        <v>18</v>
      </c>
      <c r="F218" s="3"/>
      <c r="G218" s="3"/>
      <c r="H218" s="3"/>
      <c r="I218" s="3"/>
      <c r="J218" s="3"/>
      <c r="K218" s="3"/>
      <c r="L218" s="3"/>
      <c r="M218" s="3"/>
    </row>
    <row r="219" spans="2:13" ht="15.75" customHeight="1">
      <c r="B219" s="445" t="s">
        <v>38</v>
      </c>
      <c r="C219" s="445"/>
      <c r="D219" s="445"/>
      <c r="E219" s="445"/>
      <c r="F219" s="445"/>
      <c r="G219" s="445"/>
      <c r="H219" s="445"/>
      <c r="I219" s="445"/>
      <c r="J219" s="445"/>
      <c r="K219" s="445"/>
      <c r="L219" s="445"/>
      <c r="M219" s="445"/>
    </row>
    <row r="220" spans="2:13" ht="14.25">
      <c r="B220" s="445"/>
      <c r="C220" s="445"/>
      <c r="D220" s="445"/>
      <c r="E220" s="445"/>
      <c r="F220" s="445"/>
      <c r="G220" s="445"/>
      <c r="H220" s="445"/>
      <c r="I220" s="445"/>
      <c r="J220" s="445"/>
      <c r="K220" s="445"/>
      <c r="L220" s="445"/>
      <c r="M220" s="445"/>
    </row>
    <row r="221" spans="2:13" ht="15">
      <c r="B221" s="442" t="s">
        <v>162</v>
      </c>
      <c r="C221" s="424" t="s">
        <v>39</v>
      </c>
      <c r="D221" s="424" t="s">
        <v>30</v>
      </c>
      <c r="E221" s="4" t="s">
        <v>21</v>
      </c>
      <c r="F221" s="1">
        <v>783.2</v>
      </c>
      <c r="G221" s="1">
        <v>783.2</v>
      </c>
      <c r="H221" s="1"/>
      <c r="I221" s="1"/>
      <c r="J221" s="1"/>
      <c r="K221" s="1"/>
      <c r="L221" s="1"/>
      <c r="M221" s="1"/>
    </row>
    <row r="222" spans="2:13" ht="31.5" customHeight="1">
      <c r="B222" s="443"/>
      <c r="C222" s="425"/>
      <c r="D222" s="425"/>
      <c r="E222" s="4" t="s">
        <v>14</v>
      </c>
      <c r="F222" s="1"/>
      <c r="G222" s="1"/>
      <c r="H222" s="1"/>
      <c r="I222" s="1"/>
      <c r="J222" s="3"/>
      <c r="K222" s="3"/>
      <c r="L222" s="3"/>
      <c r="M222" s="3"/>
    </row>
    <row r="223" spans="2:13" ht="46.5">
      <c r="B223" s="443"/>
      <c r="C223" s="425"/>
      <c r="D223" s="425"/>
      <c r="E223" s="4" t="s">
        <v>15</v>
      </c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443"/>
      <c r="C224" s="425"/>
      <c r="D224" s="425"/>
      <c r="E224" s="4" t="s">
        <v>16</v>
      </c>
      <c r="F224" s="1">
        <v>783.2</v>
      </c>
      <c r="G224" s="1">
        <v>783.2</v>
      </c>
      <c r="H224" s="1"/>
      <c r="I224" s="1"/>
      <c r="J224" s="1"/>
      <c r="K224" s="1"/>
      <c r="L224" s="1"/>
      <c r="M224" s="1"/>
    </row>
    <row r="225" spans="2:13" ht="30.75">
      <c r="B225" s="443"/>
      <c r="C225" s="425"/>
      <c r="D225" s="425"/>
      <c r="E225" s="4" t="s">
        <v>17</v>
      </c>
      <c r="F225" s="3"/>
      <c r="G225" s="3"/>
      <c r="H225" s="3"/>
      <c r="I225" s="3"/>
      <c r="J225" s="3"/>
      <c r="K225" s="3"/>
      <c r="L225" s="3"/>
      <c r="M225" s="3"/>
    </row>
    <row r="226" spans="2:13" ht="46.5">
      <c r="B226" s="444"/>
      <c r="C226" s="426"/>
      <c r="D226" s="426"/>
      <c r="E226" s="4" t="s">
        <v>18</v>
      </c>
      <c r="F226" s="3"/>
      <c r="G226" s="3"/>
      <c r="H226" s="3"/>
      <c r="I226" s="3"/>
      <c r="J226" s="3"/>
      <c r="K226" s="3"/>
      <c r="L226" s="3"/>
      <c r="M226" s="3"/>
    </row>
    <row r="227" spans="2:13" ht="141.75" customHeight="1">
      <c r="B227" s="437" t="s">
        <v>163</v>
      </c>
      <c r="C227" s="424" t="s">
        <v>40</v>
      </c>
      <c r="D227" s="424" t="s">
        <v>28</v>
      </c>
      <c r="E227" s="4" t="s">
        <v>175</v>
      </c>
      <c r="F227" s="1">
        <f>F230+F233+F234</f>
        <v>6226.812</v>
      </c>
      <c r="G227" s="1">
        <f>G230+G233+G234</f>
        <v>3476.812</v>
      </c>
      <c r="H227" s="1">
        <f aca="true" t="shared" si="6" ref="H227:M227">H229+H230</f>
        <v>200</v>
      </c>
      <c r="I227" s="1">
        <f t="shared" si="6"/>
        <v>250</v>
      </c>
      <c r="J227" s="1">
        <v>200</v>
      </c>
      <c r="K227" s="1">
        <f t="shared" si="6"/>
        <v>700</v>
      </c>
      <c r="L227" s="1">
        <f t="shared" si="6"/>
        <v>700</v>
      </c>
      <c r="M227" s="1">
        <f t="shared" si="6"/>
        <v>700</v>
      </c>
    </row>
    <row r="228" spans="2:13" ht="30.75">
      <c r="B228" s="438"/>
      <c r="C228" s="427"/>
      <c r="D228" s="452"/>
      <c r="E228" s="4" t="s">
        <v>14</v>
      </c>
      <c r="F228" s="1"/>
      <c r="G228" s="1"/>
      <c r="H228" s="1"/>
      <c r="I228" s="1"/>
      <c r="J228" s="3"/>
      <c r="K228" s="3"/>
      <c r="L228" s="3"/>
      <c r="M228" s="3"/>
    </row>
    <row r="229" spans="2:13" ht="46.5">
      <c r="B229" s="438"/>
      <c r="C229" s="427"/>
      <c r="D229" s="452"/>
      <c r="E229" s="4" t="s">
        <v>15</v>
      </c>
      <c r="F229" s="1"/>
      <c r="G229" s="1"/>
      <c r="H229" s="1"/>
      <c r="I229" s="1"/>
      <c r="J229" s="1"/>
      <c r="K229" s="1"/>
      <c r="L229" s="1"/>
      <c r="M229" s="1"/>
    </row>
    <row r="230" spans="2:14" ht="110.25" customHeight="1">
      <c r="B230" s="438"/>
      <c r="C230" s="427"/>
      <c r="D230" s="452"/>
      <c r="E230" s="4" t="s">
        <v>164</v>
      </c>
      <c r="F230" s="11">
        <f>G230+H230+I230+J230+K230+L230+M230</f>
        <v>6077.044</v>
      </c>
      <c r="G230" s="11">
        <v>3327.044</v>
      </c>
      <c r="H230" s="1">
        <v>200</v>
      </c>
      <c r="I230" s="1">
        <v>250</v>
      </c>
      <c r="J230" s="1">
        <v>200</v>
      </c>
      <c r="K230" s="1">
        <v>700</v>
      </c>
      <c r="L230" s="1">
        <v>700</v>
      </c>
      <c r="M230" s="1">
        <v>700</v>
      </c>
      <c r="N230" s="42"/>
    </row>
    <row r="231" spans="2:13" ht="30.75">
      <c r="B231" s="438"/>
      <c r="C231" s="427"/>
      <c r="D231" s="452"/>
      <c r="E231" s="4" t="s">
        <v>17</v>
      </c>
      <c r="F231" s="3"/>
      <c r="G231" s="3"/>
      <c r="H231" s="3"/>
      <c r="I231" s="3"/>
      <c r="J231" s="3"/>
      <c r="K231" s="3"/>
      <c r="L231" s="3"/>
      <c r="M231" s="3"/>
    </row>
    <row r="232" spans="2:13" ht="46.5">
      <c r="B232" s="438"/>
      <c r="C232" s="427"/>
      <c r="D232" s="453"/>
      <c r="E232" s="4" t="s">
        <v>18</v>
      </c>
      <c r="F232" s="3"/>
      <c r="G232" s="3"/>
      <c r="H232" s="3"/>
      <c r="I232" s="3"/>
      <c r="J232" s="3"/>
      <c r="K232" s="3"/>
      <c r="L232" s="3"/>
      <c r="M232" s="3"/>
    </row>
    <row r="233" spans="2:13" ht="93">
      <c r="B233" s="438"/>
      <c r="C233" s="427"/>
      <c r="D233" s="34" t="s">
        <v>211</v>
      </c>
      <c r="E233" s="4" t="s">
        <v>149</v>
      </c>
      <c r="F233" s="21">
        <v>50.508</v>
      </c>
      <c r="G233" s="21">
        <v>50.508</v>
      </c>
      <c r="H233" s="3"/>
      <c r="I233" s="3"/>
      <c r="J233" s="3"/>
      <c r="K233" s="3"/>
      <c r="L233" s="3"/>
      <c r="M233" s="3"/>
    </row>
    <row r="234" spans="2:13" ht="62.25">
      <c r="B234" s="439"/>
      <c r="C234" s="428"/>
      <c r="D234" s="34" t="s">
        <v>234</v>
      </c>
      <c r="E234" s="4" t="s">
        <v>149</v>
      </c>
      <c r="F234" s="21">
        <v>99.26</v>
      </c>
      <c r="G234" s="21">
        <v>99.26</v>
      </c>
      <c r="H234" s="3"/>
      <c r="I234" s="3"/>
      <c r="J234" s="3"/>
      <c r="K234" s="3"/>
      <c r="L234" s="3"/>
      <c r="M234" s="3"/>
    </row>
    <row r="235" spans="2:13" ht="15">
      <c r="B235" s="442" t="s">
        <v>166</v>
      </c>
      <c r="C235" s="424" t="s">
        <v>253</v>
      </c>
      <c r="D235" s="424" t="s">
        <v>30</v>
      </c>
      <c r="E235" s="4" t="s">
        <v>21</v>
      </c>
      <c r="F235" s="1">
        <f>F237+F238</f>
        <v>400</v>
      </c>
      <c r="G235" s="1"/>
      <c r="H235" s="1"/>
      <c r="I235" s="1"/>
      <c r="J235" s="1"/>
      <c r="K235" s="1"/>
      <c r="L235" s="1"/>
      <c r="M235" s="1">
        <f>M237+M238</f>
        <v>400</v>
      </c>
    </row>
    <row r="236" spans="2:13" ht="30.75">
      <c r="B236" s="443"/>
      <c r="C236" s="425"/>
      <c r="D236" s="425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443"/>
      <c r="C237" s="425"/>
      <c r="D237" s="425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443"/>
      <c r="C238" s="425"/>
      <c r="D238" s="425"/>
      <c r="E238" s="4" t="s">
        <v>16</v>
      </c>
      <c r="F238" s="1">
        <f>G238+H238+I238+J238+K238+L238+M238</f>
        <v>400</v>
      </c>
      <c r="G238" s="1"/>
      <c r="H238" s="1"/>
      <c r="I238" s="1"/>
      <c r="J238" s="1"/>
      <c r="K238" s="1"/>
      <c r="L238" s="1"/>
      <c r="M238" s="1">
        <v>400</v>
      </c>
    </row>
    <row r="239" spans="2:13" ht="30.75">
      <c r="B239" s="443"/>
      <c r="C239" s="425"/>
      <c r="D239" s="425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444"/>
      <c r="C240" s="426"/>
      <c r="D240" s="426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442" t="s">
        <v>167</v>
      </c>
      <c r="C241" s="424" t="s">
        <v>252</v>
      </c>
      <c r="D241" s="424" t="s">
        <v>30</v>
      </c>
      <c r="E241" s="4" t="s">
        <v>21</v>
      </c>
      <c r="F241" s="1">
        <f>F243+F244</f>
        <v>300</v>
      </c>
      <c r="G241" s="1"/>
      <c r="H241" s="1"/>
      <c r="I241" s="1"/>
      <c r="J241" s="1"/>
      <c r="K241" s="1"/>
      <c r="L241" s="1"/>
      <c r="M241" s="1">
        <f>M243+M244</f>
        <v>300</v>
      </c>
    </row>
    <row r="242" spans="2:13" ht="30.75">
      <c r="B242" s="443"/>
      <c r="C242" s="425"/>
      <c r="D242" s="425"/>
      <c r="E242" s="4" t="s">
        <v>14</v>
      </c>
      <c r="F242" s="1"/>
      <c r="G242" s="1"/>
      <c r="H242" s="1"/>
      <c r="I242" s="1"/>
      <c r="J242" s="3"/>
      <c r="K242" s="3"/>
      <c r="L242" s="3"/>
      <c r="M242" s="3"/>
    </row>
    <row r="243" spans="2:13" ht="46.5">
      <c r="B243" s="443"/>
      <c r="C243" s="425"/>
      <c r="D243" s="425"/>
      <c r="E243" s="4" t="s">
        <v>15</v>
      </c>
      <c r="F243" s="1"/>
      <c r="G243" s="1"/>
      <c r="H243" s="1"/>
      <c r="I243" s="1"/>
      <c r="J243" s="1"/>
      <c r="K243" s="1"/>
      <c r="L243" s="1"/>
      <c r="M243" s="1"/>
    </row>
    <row r="244" spans="2:13" ht="31.5" customHeight="1">
      <c r="B244" s="443"/>
      <c r="C244" s="425"/>
      <c r="D244" s="425"/>
      <c r="E244" s="4" t="s">
        <v>16</v>
      </c>
      <c r="F244" s="1">
        <f>G244+H244+I244+J244+K244+L244+M244</f>
        <v>300</v>
      </c>
      <c r="G244" s="1"/>
      <c r="H244" s="1"/>
      <c r="I244" s="1"/>
      <c r="J244" s="1"/>
      <c r="K244" s="1"/>
      <c r="L244" s="1"/>
      <c r="M244" s="1">
        <v>300</v>
      </c>
    </row>
    <row r="245" spans="2:13" ht="30.75">
      <c r="B245" s="443"/>
      <c r="C245" s="425"/>
      <c r="D245" s="425"/>
      <c r="E245" s="4" t="s">
        <v>17</v>
      </c>
      <c r="F245" s="3"/>
      <c r="G245" s="3"/>
      <c r="H245" s="3"/>
      <c r="I245" s="3"/>
      <c r="J245" s="3"/>
      <c r="K245" s="3"/>
      <c r="L245" s="3"/>
      <c r="M245" s="3"/>
    </row>
    <row r="246" spans="2:13" ht="46.5">
      <c r="B246" s="444"/>
      <c r="C246" s="426"/>
      <c r="D246" s="426"/>
      <c r="E246" s="4" t="s">
        <v>18</v>
      </c>
      <c r="F246" s="3"/>
      <c r="G246" s="3"/>
      <c r="H246" s="3"/>
      <c r="I246" s="3"/>
      <c r="J246" s="3"/>
      <c r="K246" s="3"/>
      <c r="L246" s="3"/>
      <c r="M246" s="3"/>
    </row>
    <row r="247" spans="2:13" ht="15.75" customHeight="1">
      <c r="B247" s="457" t="s">
        <v>41</v>
      </c>
      <c r="C247" s="458"/>
      <c r="D247" s="424" t="s">
        <v>212</v>
      </c>
      <c r="E247" s="4" t="s">
        <v>21</v>
      </c>
      <c r="F247" s="11">
        <f>G247+H247+I247+J247+K247+L247+M247</f>
        <v>7710.012</v>
      </c>
      <c r="G247" s="11">
        <f>G250</f>
        <v>4260.012</v>
      </c>
      <c r="H247" s="1">
        <f aca="true" t="shared" si="7" ref="H247:M247">H250</f>
        <v>200</v>
      </c>
      <c r="I247" s="1">
        <f t="shared" si="7"/>
        <v>250</v>
      </c>
      <c r="J247" s="1">
        <f t="shared" si="7"/>
        <v>200</v>
      </c>
      <c r="K247" s="1">
        <f t="shared" si="7"/>
        <v>700</v>
      </c>
      <c r="L247" s="1">
        <f t="shared" si="7"/>
        <v>700</v>
      </c>
      <c r="M247" s="1">
        <f t="shared" si="7"/>
        <v>1400</v>
      </c>
    </row>
    <row r="248" spans="2:13" ht="30.75">
      <c r="B248" s="459"/>
      <c r="C248" s="460"/>
      <c r="D248" s="425"/>
      <c r="E248" s="4" t="s">
        <v>14</v>
      </c>
      <c r="F248" s="1"/>
      <c r="G248" s="1"/>
      <c r="H248" s="1"/>
      <c r="I248" s="1"/>
      <c r="J248" s="3"/>
      <c r="K248" s="3"/>
      <c r="L248" s="3"/>
      <c r="M248" s="3"/>
    </row>
    <row r="249" spans="2:13" ht="46.5">
      <c r="B249" s="459"/>
      <c r="C249" s="460"/>
      <c r="D249" s="425"/>
      <c r="E249" s="4" t="s">
        <v>15</v>
      </c>
      <c r="F249" s="1"/>
      <c r="G249" s="1"/>
      <c r="H249" s="1"/>
      <c r="I249" s="1"/>
      <c r="J249" s="1"/>
      <c r="K249" s="1"/>
      <c r="L249" s="1"/>
      <c r="M249" s="1"/>
    </row>
    <row r="250" spans="2:13" ht="31.5" customHeight="1">
      <c r="B250" s="459"/>
      <c r="C250" s="460"/>
      <c r="D250" s="425"/>
      <c r="E250" s="4" t="s">
        <v>16</v>
      </c>
      <c r="F250" s="10">
        <f>G250+H250+I250+J250+K250+L250+M250</f>
        <v>7710.012</v>
      </c>
      <c r="G250" s="10">
        <f>G224+G230+G233+G234+G238+G244</f>
        <v>4260.012</v>
      </c>
      <c r="H250" s="10">
        <f aca="true" t="shared" si="8" ref="H250:M250">H224+H230+H233+H234+H238+H244</f>
        <v>200</v>
      </c>
      <c r="I250" s="10">
        <f t="shared" si="8"/>
        <v>250</v>
      </c>
      <c r="J250" s="10">
        <f t="shared" si="8"/>
        <v>200</v>
      </c>
      <c r="K250" s="10">
        <f t="shared" si="8"/>
        <v>700</v>
      </c>
      <c r="L250" s="10">
        <f t="shared" si="8"/>
        <v>700</v>
      </c>
      <c r="M250" s="10">
        <f t="shared" si="8"/>
        <v>1400</v>
      </c>
    </row>
    <row r="251" spans="2:13" ht="30.75">
      <c r="B251" s="459"/>
      <c r="C251" s="460"/>
      <c r="D251" s="425"/>
      <c r="E251" s="4" t="s">
        <v>17</v>
      </c>
      <c r="F251" s="3"/>
      <c r="G251" s="3"/>
      <c r="H251" s="3"/>
      <c r="I251" s="3"/>
      <c r="J251" s="3"/>
      <c r="K251" s="3"/>
      <c r="L251" s="3"/>
      <c r="M251" s="3"/>
    </row>
    <row r="252" spans="2:13" ht="46.5">
      <c r="B252" s="461"/>
      <c r="C252" s="462"/>
      <c r="D252" s="426"/>
      <c r="E252" s="4" t="s">
        <v>18</v>
      </c>
      <c r="F252" s="3"/>
      <c r="G252" s="3"/>
      <c r="H252" s="3"/>
      <c r="I252" s="3"/>
      <c r="J252" s="3"/>
      <c r="K252" s="3"/>
      <c r="L252" s="3"/>
      <c r="M252" s="3"/>
    </row>
    <row r="253" spans="2:13" ht="14.25">
      <c r="B253" s="445" t="s">
        <v>42</v>
      </c>
      <c r="C253" s="445"/>
      <c r="D253" s="445"/>
      <c r="E253" s="445"/>
      <c r="F253" s="445"/>
      <c r="G253" s="445"/>
      <c r="H253" s="445"/>
      <c r="I253" s="445"/>
      <c r="J253" s="445"/>
      <c r="K253" s="445"/>
      <c r="L253" s="445"/>
      <c r="M253" s="445"/>
    </row>
    <row r="254" spans="2:13" ht="14.25">
      <c r="B254" s="445"/>
      <c r="C254" s="445"/>
      <c r="D254" s="445"/>
      <c r="E254" s="445"/>
      <c r="F254" s="445"/>
      <c r="G254" s="445"/>
      <c r="H254" s="445"/>
      <c r="I254" s="445"/>
      <c r="J254" s="445"/>
      <c r="K254" s="445"/>
      <c r="L254" s="445"/>
      <c r="M254" s="445"/>
    </row>
    <row r="255" spans="2:13" ht="15">
      <c r="B255" s="442" t="s">
        <v>168</v>
      </c>
      <c r="C255" s="424" t="s">
        <v>43</v>
      </c>
      <c r="D255" s="424" t="s">
        <v>44</v>
      </c>
      <c r="E255" s="4" t="s">
        <v>21</v>
      </c>
      <c r="F255" s="1">
        <f>F257+F258</f>
        <v>30</v>
      </c>
      <c r="G255" s="1">
        <v>30</v>
      </c>
      <c r="H255" s="1"/>
      <c r="I255" s="1">
        <f>I257+I258</f>
        <v>0</v>
      </c>
      <c r="J255" s="1"/>
      <c r="K255" s="1"/>
      <c r="L255" s="1"/>
      <c r="M255" s="1"/>
    </row>
    <row r="256" spans="2:13" ht="31.5" customHeight="1">
      <c r="B256" s="443"/>
      <c r="C256" s="425"/>
      <c r="D256" s="425"/>
      <c r="E256" s="4" t="s">
        <v>14</v>
      </c>
      <c r="F256" s="1"/>
      <c r="G256" s="1"/>
      <c r="H256" s="1"/>
      <c r="I256" s="1"/>
      <c r="J256" s="3"/>
      <c r="K256" s="3"/>
      <c r="L256" s="3"/>
      <c r="M256" s="3"/>
    </row>
    <row r="257" spans="2:13" ht="46.5">
      <c r="B257" s="443"/>
      <c r="C257" s="425"/>
      <c r="D257" s="425"/>
      <c r="E257" s="4" t="s">
        <v>15</v>
      </c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443"/>
      <c r="C258" s="425"/>
      <c r="D258" s="425"/>
      <c r="E258" s="4" t="s">
        <v>16</v>
      </c>
      <c r="F258" s="1">
        <f>G258+H258+I258+J258+M258</f>
        <v>30</v>
      </c>
      <c r="G258" s="1">
        <v>30</v>
      </c>
      <c r="H258" s="1"/>
      <c r="I258" s="1"/>
      <c r="J258" s="1"/>
      <c r="K258" s="1"/>
      <c r="L258" s="1"/>
      <c r="M258" s="1"/>
    </row>
    <row r="259" spans="2:13" ht="30.75">
      <c r="B259" s="443"/>
      <c r="C259" s="425"/>
      <c r="D259" s="425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444"/>
      <c r="C260" s="426"/>
      <c r="D260" s="426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.75" customHeight="1">
      <c r="B261" s="457" t="s">
        <v>45</v>
      </c>
      <c r="C261" s="458"/>
      <c r="D261" s="424" t="s">
        <v>44</v>
      </c>
      <c r="E261" s="4" t="s">
        <v>21</v>
      </c>
      <c r="F261" s="1">
        <f>F263+F264</f>
        <v>30</v>
      </c>
      <c r="G261" s="1">
        <v>30</v>
      </c>
      <c r="H261" s="1">
        <f>H255</f>
        <v>0</v>
      </c>
      <c r="I261" s="1">
        <f>I263+I264</f>
        <v>0</v>
      </c>
      <c r="J261" s="1"/>
      <c r="K261" s="1"/>
      <c r="L261" s="1"/>
      <c r="M261" s="1"/>
    </row>
    <row r="262" spans="2:13" ht="31.5" customHeight="1">
      <c r="B262" s="459"/>
      <c r="C262" s="460"/>
      <c r="D262" s="425"/>
      <c r="E262" s="4" t="s">
        <v>14</v>
      </c>
      <c r="F262" s="1"/>
      <c r="G262" s="1"/>
      <c r="H262" s="1"/>
      <c r="I262" s="1"/>
      <c r="J262" s="3"/>
      <c r="K262" s="3"/>
      <c r="L262" s="3"/>
      <c r="M262" s="3"/>
    </row>
    <row r="263" spans="2:13" ht="46.5">
      <c r="B263" s="459"/>
      <c r="C263" s="460"/>
      <c r="D263" s="425"/>
      <c r="E263" s="4" t="s">
        <v>15</v>
      </c>
      <c r="F263" s="1"/>
      <c r="G263" s="1"/>
      <c r="H263" s="1"/>
      <c r="I263" s="1"/>
      <c r="J263" s="1"/>
      <c r="K263" s="1"/>
      <c r="L263" s="1"/>
      <c r="M263" s="1"/>
    </row>
    <row r="264" spans="2:13" ht="31.5" customHeight="1">
      <c r="B264" s="459"/>
      <c r="C264" s="460"/>
      <c r="D264" s="425"/>
      <c r="E264" s="4" t="s">
        <v>16</v>
      </c>
      <c r="F264" s="1">
        <f>G264+H264+I264+J264+K264+L264+M264</f>
        <v>30</v>
      </c>
      <c r="G264" s="1">
        <v>30</v>
      </c>
      <c r="H264" s="1">
        <f>H258</f>
        <v>0</v>
      </c>
      <c r="I264" s="1">
        <f>I258</f>
        <v>0</v>
      </c>
      <c r="J264" s="1"/>
      <c r="K264" s="1"/>
      <c r="L264" s="1"/>
      <c r="M264" s="1"/>
    </row>
    <row r="265" spans="2:13" ht="30.75">
      <c r="B265" s="459"/>
      <c r="C265" s="460"/>
      <c r="D265" s="425"/>
      <c r="E265" s="4" t="s">
        <v>17</v>
      </c>
      <c r="F265" s="3"/>
      <c r="G265" s="3"/>
      <c r="H265" s="3"/>
      <c r="I265" s="3"/>
      <c r="J265" s="3"/>
      <c r="K265" s="3"/>
      <c r="L265" s="3"/>
      <c r="M265" s="3"/>
    </row>
    <row r="266" spans="2:13" ht="46.5">
      <c r="B266" s="461"/>
      <c r="C266" s="462"/>
      <c r="D266" s="426"/>
      <c r="E266" s="4" t="s">
        <v>18</v>
      </c>
      <c r="F266" s="3"/>
      <c r="G266" s="3"/>
      <c r="H266" s="3"/>
      <c r="I266" s="3"/>
      <c r="J266" s="3"/>
      <c r="K266" s="3"/>
      <c r="L266" s="3"/>
      <c r="M266" s="3"/>
    </row>
    <row r="267" spans="2:13" ht="14.25">
      <c r="B267" s="445" t="s">
        <v>46</v>
      </c>
      <c r="C267" s="445"/>
      <c r="D267" s="445"/>
      <c r="E267" s="445"/>
      <c r="F267" s="445"/>
      <c r="G267" s="445"/>
      <c r="H267" s="445"/>
      <c r="I267" s="445"/>
      <c r="J267" s="445"/>
      <c r="K267" s="445"/>
      <c r="L267" s="445"/>
      <c r="M267" s="445"/>
    </row>
    <row r="268" spans="2:13" ht="14.25">
      <c r="B268" s="445"/>
      <c r="C268" s="445"/>
      <c r="D268" s="445"/>
      <c r="E268" s="445"/>
      <c r="F268" s="445"/>
      <c r="G268" s="445"/>
      <c r="H268" s="445"/>
      <c r="I268" s="445"/>
      <c r="J268" s="445"/>
      <c r="K268" s="445"/>
      <c r="L268" s="445"/>
      <c r="M268" s="445"/>
    </row>
    <row r="269" spans="2:14" ht="15">
      <c r="B269" s="442" t="s">
        <v>169</v>
      </c>
      <c r="C269" s="424" t="s">
        <v>307</v>
      </c>
      <c r="D269" s="424" t="s">
        <v>30</v>
      </c>
      <c r="E269" s="4" t="s">
        <v>21</v>
      </c>
      <c r="F269" s="1">
        <f>F272+F275</f>
        <v>14989.9</v>
      </c>
      <c r="G269" s="11">
        <v>1215</v>
      </c>
      <c r="H269" s="1">
        <v>3523</v>
      </c>
      <c r="I269" s="1">
        <f>I271+I272</f>
        <v>1871.9</v>
      </c>
      <c r="J269" s="1">
        <f>J271+J272</f>
        <v>2450</v>
      </c>
      <c r="K269" s="1">
        <f>K271+K272</f>
        <v>3330</v>
      </c>
      <c r="L269" s="1">
        <f>L271+L272</f>
        <v>1300</v>
      </c>
      <c r="M269" s="1">
        <f>M271+M272</f>
        <v>1300</v>
      </c>
      <c r="N269" s="42"/>
    </row>
    <row r="270" spans="2:13" ht="31.5" customHeight="1">
      <c r="B270" s="443"/>
      <c r="C270" s="425"/>
      <c r="D270" s="425"/>
      <c r="E270" s="4" t="s">
        <v>14</v>
      </c>
      <c r="F270" s="1"/>
      <c r="G270" s="1"/>
      <c r="H270" s="1"/>
      <c r="I270" s="1"/>
      <c r="J270" s="3"/>
      <c r="K270" s="3"/>
      <c r="L270" s="3"/>
      <c r="M270" s="3"/>
    </row>
    <row r="271" spans="2:13" ht="46.5">
      <c r="B271" s="443"/>
      <c r="C271" s="425"/>
      <c r="D271" s="425"/>
      <c r="E271" s="4" t="s">
        <v>15</v>
      </c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443"/>
      <c r="C272" s="425"/>
      <c r="D272" s="425"/>
      <c r="E272" s="4" t="s">
        <v>16</v>
      </c>
      <c r="F272" s="1">
        <f>G272+H272+I272+J272+K272+L272+M272</f>
        <v>14989.9</v>
      </c>
      <c r="G272" s="11">
        <v>1215</v>
      </c>
      <c r="H272" s="1">
        <v>3523</v>
      </c>
      <c r="I272" s="1">
        <v>1871.9</v>
      </c>
      <c r="J272" s="1">
        <v>2450</v>
      </c>
      <c r="K272" s="1">
        <v>3330</v>
      </c>
      <c r="L272" s="1">
        <v>1300</v>
      </c>
      <c r="M272" s="1">
        <v>1300</v>
      </c>
    </row>
    <row r="273" spans="2:13" ht="93">
      <c r="B273" s="443"/>
      <c r="C273" s="425"/>
      <c r="D273" s="425"/>
      <c r="E273" s="4" t="s">
        <v>314</v>
      </c>
      <c r="F273" s="1">
        <v>3523</v>
      </c>
      <c r="G273" s="3"/>
      <c r="H273" s="1">
        <v>3523</v>
      </c>
      <c r="I273" s="1"/>
      <c r="J273" s="1"/>
      <c r="K273" s="1"/>
      <c r="L273" s="1"/>
      <c r="M273" s="1"/>
    </row>
    <row r="274" spans="2:13" ht="30.75">
      <c r="B274" s="443"/>
      <c r="C274" s="425"/>
      <c r="D274" s="425"/>
      <c r="E274" s="4" t="s">
        <v>17</v>
      </c>
      <c r="F274" s="3"/>
      <c r="G274" s="3"/>
      <c r="H274" s="3"/>
      <c r="I274" s="3"/>
      <c r="J274" s="3"/>
      <c r="K274" s="3"/>
      <c r="L274" s="3"/>
      <c r="M274" s="3"/>
    </row>
    <row r="275" spans="2:13" ht="46.5">
      <c r="B275" s="444"/>
      <c r="C275" s="426"/>
      <c r="D275" s="426"/>
      <c r="E275" s="4" t="s">
        <v>18</v>
      </c>
      <c r="F275" s="1"/>
      <c r="G275" s="3"/>
      <c r="H275" s="1"/>
      <c r="I275" s="3"/>
      <c r="J275" s="3"/>
      <c r="K275" s="3"/>
      <c r="L275" s="3"/>
      <c r="M275" s="3"/>
    </row>
    <row r="276" spans="2:13" ht="15">
      <c r="B276" s="442" t="s">
        <v>170</v>
      </c>
      <c r="C276" s="424" t="s">
        <v>308</v>
      </c>
      <c r="D276" s="424" t="s">
        <v>30</v>
      </c>
      <c r="E276" s="4" t="s">
        <v>21</v>
      </c>
      <c r="F276" s="1">
        <f>G276+H276+I276+J276+K276+L276+M276</f>
        <v>1190</v>
      </c>
      <c r="G276" s="1">
        <f>SUM(G279)</f>
        <v>170</v>
      </c>
      <c r="H276" s="1">
        <f>H280</f>
        <v>170</v>
      </c>
      <c r="I276" s="1">
        <f>I278+I279</f>
        <v>170</v>
      </c>
      <c r="J276" s="1">
        <f>J278+J279</f>
        <v>170</v>
      </c>
      <c r="K276" s="1">
        <f>K278+K279</f>
        <v>170</v>
      </c>
      <c r="L276" s="1">
        <f>L278+L279</f>
        <v>170</v>
      </c>
      <c r="M276" s="1">
        <f>M278+M279</f>
        <v>170</v>
      </c>
    </row>
    <row r="277" spans="2:13" ht="31.5" customHeight="1">
      <c r="B277" s="443"/>
      <c r="C277" s="425"/>
      <c r="D277" s="425"/>
      <c r="E277" s="4" t="s">
        <v>14</v>
      </c>
      <c r="F277" s="1"/>
      <c r="G277" s="1"/>
      <c r="H277" s="1"/>
      <c r="I277" s="1"/>
      <c r="J277" s="3"/>
      <c r="K277" s="3"/>
      <c r="L277" s="3"/>
      <c r="M277" s="3"/>
    </row>
    <row r="278" spans="2:13" ht="46.5">
      <c r="B278" s="443"/>
      <c r="C278" s="425"/>
      <c r="D278" s="425"/>
      <c r="E278" s="4" t="s">
        <v>15</v>
      </c>
      <c r="F278" s="1"/>
      <c r="G278" s="1"/>
      <c r="H278" s="1"/>
      <c r="I278" s="1"/>
      <c r="J278" s="1"/>
      <c r="K278" s="1"/>
      <c r="L278" s="1"/>
      <c r="M278" s="1"/>
    </row>
    <row r="279" spans="2:13" ht="31.5" customHeight="1">
      <c r="B279" s="443"/>
      <c r="C279" s="425"/>
      <c r="D279" s="425"/>
      <c r="E279" s="4" t="s">
        <v>16</v>
      </c>
      <c r="F279" s="1">
        <f>G279+H279+I279+J279+K279+L279+M279</f>
        <v>1190</v>
      </c>
      <c r="G279" s="1">
        <v>170</v>
      </c>
      <c r="H279" s="1">
        <v>170</v>
      </c>
      <c r="I279" s="1">
        <v>170</v>
      </c>
      <c r="J279" s="1">
        <v>170</v>
      </c>
      <c r="K279" s="1">
        <v>170</v>
      </c>
      <c r="L279" s="1">
        <v>170</v>
      </c>
      <c r="M279" s="1">
        <v>170</v>
      </c>
    </row>
    <row r="280" spans="2:14" ht="103.5" customHeight="1">
      <c r="B280" s="443"/>
      <c r="C280" s="425"/>
      <c r="D280" s="425"/>
      <c r="E280" s="4" t="s">
        <v>314</v>
      </c>
      <c r="F280" s="1">
        <v>170</v>
      </c>
      <c r="G280" s="3"/>
      <c r="H280" s="1">
        <v>170</v>
      </c>
      <c r="I280" s="1"/>
      <c r="J280" s="1"/>
      <c r="K280" s="1"/>
      <c r="L280" s="1"/>
      <c r="M280" s="1"/>
      <c r="N280" s="4"/>
    </row>
    <row r="281" spans="2:13" ht="30.75">
      <c r="B281" s="443"/>
      <c r="C281" s="425"/>
      <c r="D281" s="425"/>
      <c r="E281" s="4" t="s">
        <v>17</v>
      </c>
      <c r="F281" s="3"/>
      <c r="G281" s="3"/>
      <c r="H281" s="3"/>
      <c r="I281" s="3"/>
      <c r="J281" s="3"/>
      <c r="K281" s="3"/>
      <c r="L281" s="3"/>
      <c r="M281" s="3"/>
    </row>
    <row r="282" spans="2:13" ht="46.5">
      <c r="B282" s="444"/>
      <c r="C282" s="426"/>
      <c r="D282" s="426"/>
      <c r="E282" s="4" t="s">
        <v>18</v>
      </c>
      <c r="F282" s="7"/>
      <c r="G282" s="7"/>
      <c r="H282" s="7"/>
      <c r="I282" s="3"/>
      <c r="J282" s="3"/>
      <c r="K282" s="3"/>
      <c r="L282" s="3"/>
      <c r="M282" s="3"/>
    </row>
    <row r="283" spans="2:13" ht="15">
      <c r="B283" s="442" t="s">
        <v>171</v>
      </c>
      <c r="C283" s="424" t="s">
        <v>47</v>
      </c>
      <c r="D283" s="424" t="s">
        <v>30</v>
      </c>
      <c r="E283" s="4" t="s">
        <v>21</v>
      </c>
      <c r="F283" s="1">
        <f>F285+F286</f>
        <v>900</v>
      </c>
      <c r="G283" s="1"/>
      <c r="H283" s="1">
        <f>H285+H286</f>
        <v>0</v>
      </c>
      <c r="I283" s="1"/>
      <c r="J283" s="1">
        <v>400</v>
      </c>
      <c r="K283" s="1"/>
      <c r="L283" s="1">
        <f>L285+L286</f>
        <v>500</v>
      </c>
      <c r="M283" s="1"/>
    </row>
    <row r="284" spans="2:13" ht="30.75">
      <c r="B284" s="443"/>
      <c r="C284" s="425"/>
      <c r="D284" s="425"/>
      <c r="E284" s="4" t="s">
        <v>14</v>
      </c>
      <c r="F284" s="1"/>
      <c r="G284" s="1"/>
      <c r="H284" s="1"/>
      <c r="I284" s="1"/>
      <c r="J284" s="3"/>
      <c r="K284" s="3"/>
      <c r="L284" s="3"/>
      <c r="M284" s="3"/>
    </row>
    <row r="285" spans="2:13" ht="46.5">
      <c r="B285" s="443"/>
      <c r="C285" s="425"/>
      <c r="D285" s="425"/>
      <c r="E285" s="4" t="s">
        <v>15</v>
      </c>
      <c r="F285" s="1"/>
      <c r="G285" s="1"/>
      <c r="H285" s="1"/>
      <c r="I285" s="1"/>
      <c r="J285" s="1"/>
      <c r="K285" s="1"/>
      <c r="L285" s="1"/>
      <c r="M285" s="1"/>
    </row>
    <row r="286" spans="2:13" ht="31.5" customHeight="1">
      <c r="B286" s="443"/>
      <c r="C286" s="425"/>
      <c r="D286" s="425"/>
      <c r="E286" s="4" t="s">
        <v>16</v>
      </c>
      <c r="F286" s="1">
        <f>G286+H286+I286+J286+K286+L286+M286</f>
        <v>900</v>
      </c>
      <c r="G286" s="1"/>
      <c r="H286" s="1"/>
      <c r="I286" s="1"/>
      <c r="J286" s="1">
        <v>400</v>
      </c>
      <c r="K286" s="1"/>
      <c r="L286" s="1">
        <v>500</v>
      </c>
      <c r="M286" s="1"/>
    </row>
    <row r="287" spans="2:13" ht="30.75">
      <c r="B287" s="443"/>
      <c r="C287" s="425"/>
      <c r="D287" s="425"/>
      <c r="E287" s="4" t="s">
        <v>17</v>
      </c>
      <c r="F287" s="3"/>
      <c r="G287" s="3"/>
      <c r="H287" s="3"/>
      <c r="I287" s="3"/>
      <c r="J287" s="3"/>
      <c r="K287" s="3"/>
      <c r="L287" s="3"/>
      <c r="M287" s="3"/>
    </row>
    <row r="288" spans="2:13" ht="46.5">
      <c r="B288" s="444"/>
      <c r="C288" s="426"/>
      <c r="D288" s="426"/>
      <c r="E288" s="4" t="s">
        <v>18</v>
      </c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442" t="s">
        <v>172</v>
      </c>
      <c r="C289" s="424" t="s">
        <v>48</v>
      </c>
      <c r="D289" s="424" t="s">
        <v>44</v>
      </c>
      <c r="E289" s="4" t="s">
        <v>21</v>
      </c>
      <c r="F289" s="1">
        <f>F291+F292</f>
        <v>700</v>
      </c>
      <c r="G289" s="1"/>
      <c r="H289" s="1"/>
      <c r="I289" s="1"/>
      <c r="J289" s="1">
        <v>300</v>
      </c>
      <c r="K289" s="1"/>
      <c r="L289" s="1">
        <f>L291+L292</f>
        <v>400</v>
      </c>
      <c r="M289" s="1"/>
    </row>
    <row r="290" spans="2:13" ht="30.75">
      <c r="B290" s="443"/>
      <c r="C290" s="425"/>
      <c r="D290" s="425"/>
      <c r="E290" s="4" t="s">
        <v>14</v>
      </c>
      <c r="F290" s="1"/>
      <c r="G290" s="1"/>
      <c r="H290" s="1"/>
      <c r="I290" s="1"/>
      <c r="J290" s="3"/>
      <c r="K290" s="3"/>
      <c r="L290" s="3"/>
      <c r="M290" s="3"/>
    </row>
    <row r="291" spans="2:13" ht="46.5">
      <c r="B291" s="443"/>
      <c r="C291" s="425"/>
      <c r="D291" s="425"/>
      <c r="E291" s="4" t="s">
        <v>15</v>
      </c>
      <c r="F291" s="1"/>
      <c r="G291" s="1"/>
      <c r="H291" s="1"/>
      <c r="I291" s="1"/>
      <c r="J291" s="1"/>
      <c r="K291" s="1"/>
      <c r="L291" s="1"/>
      <c r="M291" s="1"/>
    </row>
    <row r="292" spans="2:13" ht="31.5" customHeight="1">
      <c r="B292" s="443"/>
      <c r="C292" s="425"/>
      <c r="D292" s="425"/>
      <c r="E292" s="4" t="s">
        <v>16</v>
      </c>
      <c r="F292" s="1">
        <f>G292+H292+I292+J292+K292+L292+M292</f>
        <v>700</v>
      </c>
      <c r="G292" s="1"/>
      <c r="H292" s="1"/>
      <c r="I292" s="1"/>
      <c r="J292" s="1">
        <v>300</v>
      </c>
      <c r="K292" s="1"/>
      <c r="L292" s="1">
        <v>400</v>
      </c>
      <c r="M292" s="1"/>
    </row>
    <row r="293" spans="2:13" ht="30.75">
      <c r="B293" s="443"/>
      <c r="C293" s="425"/>
      <c r="D293" s="425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444"/>
      <c r="C294" s="426"/>
      <c r="D294" s="426"/>
      <c r="E294" s="4" t="s">
        <v>18</v>
      </c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442" t="s">
        <v>173</v>
      </c>
      <c r="C295" s="424" t="s">
        <v>49</v>
      </c>
      <c r="D295" s="424" t="s">
        <v>30</v>
      </c>
      <c r="E295" s="4" t="s">
        <v>21</v>
      </c>
      <c r="F295" s="1">
        <f>F297+F298</f>
        <v>546.4</v>
      </c>
      <c r="G295" s="1">
        <v>96.4</v>
      </c>
      <c r="H295" s="1">
        <f aca="true" t="shared" si="9" ref="H295:M295">H297+H298</f>
        <v>0</v>
      </c>
      <c r="I295" s="1">
        <f t="shared" si="9"/>
        <v>0</v>
      </c>
      <c r="J295" s="1"/>
      <c r="K295" s="1">
        <f t="shared" si="9"/>
        <v>150</v>
      </c>
      <c r="L295" s="1">
        <f t="shared" si="9"/>
        <v>150</v>
      </c>
      <c r="M295" s="1">
        <f t="shared" si="9"/>
        <v>150</v>
      </c>
    </row>
    <row r="296" spans="2:13" ht="30.75">
      <c r="B296" s="443"/>
      <c r="C296" s="425"/>
      <c r="D296" s="425"/>
      <c r="E296" s="4" t="s">
        <v>14</v>
      </c>
      <c r="F296" s="1"/>
      <c r="G296" s="1"/>
      <c r="H296" s="1"/>
      <c r="I296" s="1"/>
      <c r="J296" s="3"/>
      <c r="K296" s="3"/>
      <c r="L296" s="3"/>
      <c r="M296" s="3"/>
    </row>
    <row r="297" spans="2:13" ht="46.5">
      <c r="B297" s="443"/>
      <c r="C297" s="425"/>
      <c r="D297" s="425"/>
      <c r="E297" s="4" t="s">
        <v>15</v>
      </c>
      <c r="F297" s="1"/>
      <c r="G297" s="1"/>
      <c r="H297" s="1"/>
      <c r="I297" s="1"/>
      <c r="J297" s="1"/>
      <c r="K297" s="1"/>
      <c r="L297" s="1"/>
      <c r="M297" s="1"/>
    </row>
    <row r="298" spans="2:13" ht="31.5" customHeight="1">
      <c r="B298" s="443"/>
      <c r="C298" s="425"/>
      <c r="D298" s="425"/>
      <c r="E298" s="4" t="s">
        <v>16</v>
      </c>
      <c r="F298" s="1">
        <f>G298+H298+I298+J298+K298+L298+M298</f>
        <v>546.4</v>
      </c>
      <c r="G298" s="1">
        <v>96.4</v>
      </c>
      <c r="H298" s="1"/>
      <c r="I298" s="1"/>
      <c r="J298" s="1"/>
      <c r="K298" s="1">
        <v>150</v>
      </c>
      <c r="L298" s="1">
        <v>150</v>
      </c>
      <c r="M298" s="1">
        <v>150</v>
      </c>
    </row>
    <row r="299" spans="2:13" ht="30.75">
      <c r="B299" s="443"/>
      <c r="C299" s="425"/>
      <c r="D299" s="425"/>
      <c r="E299" s="4" t="s">
        <v>17</v>
      </c>
      <c r="F299" s="3"/>
      <c r="G299" s="3"/>
      <c r="H299" s="3"/>
      <c r="I299" s="3"/>
      <c r="J299" s="3"/>
      <c r="K299" s="3"/>
      <c r="L299" s="3"/>
      <c r="M299" s="3"/>
    </row>
    <row r="300" spans="2:13" ht="46.5">
      <c r="B300" s="444"/>
      <c r="C300" s="426"/>
      <c r="D300" s="426"/>
      <c r="E300" s="4" t="s">
        <v>18</v>
      </c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437" t="s">
        <v>174</v>
      </c>
      <c r="C301" s="424" t="s">
        <v>108</v>
      </c>
      <c r="D301" s="424" t="s">
        <v>30</v>
      </c>
      <c r="E301" s="4" t="s">
        <v>21</v>
      </c>
      <c r="F301" s="40">
        <v>600</v>
      </c>
      <c r="G301" s="40">
        <v>600</v>
      </c>
      <c r="H301" s="3"/>
      <c r="I301" s="3"/>
      <c r="J301" s="3"/>
      <c r="K301" s="3"/>
      <c r="L301" s="3"/>
      <c r="M301" s="3"/>
    </row>
    <row r="302" spans="2:13" ht="30.75">
      <c r="B302" s="438"/>
      <c r="C302" s="425"/>
      <c r="D302" s="425"/>
      <c r="E302" s="4" t="s">
        <v>14</v>
      </c>
      <c r="F302" s="40"/>
      <c r="G302" s="40"/>
      <c r="H302" s="3"/>
      <c r="I302" s="3"/>
      <c r="J302" s="3"/>
      <c r="K302" s="3"/>
      <c r="L302" s="3"/>
      <c r="M302" s="3"/>
    </row>
    <row r="303" spans="2:13" ht="46.5">
      <c r="B303" s="438"/>
      <c r="C303" s="425"/>
      <c r="D303" s="425"/>
      <c r="E303" s="4" t="s">
        <v>15</v>
      </c>
      <c r="F303" s="40"/>
      <c r="G303" s="40"/>
      <c r="H303" s="3"/>
      <c r="I303" s="3"/>
      <c r="J303" s="3"/>
      <c r="K303" s="3"/>
      <c r="L303" s="3"/>
      <c r="M303" s="3"/>
    </row>
    <row r="304" spans="2:13" ht="31.5" customHeight="1">
      <c r="B304" s="438"/>
      <c r="C304" s="425"/>
      <c r="D304" s="425"/>
      <c r="E304" s="4" t="s">
        <v>16</v>
      </c>
      <c r="F304" s="40">
        <v>600</v>
      </c>
      <c r="G304" s="40">
        <v>600</v>
      </c>
      <c r="H304" s="3"/>
      <c r="I304" s="3"/>
      <c r="J304" s="3"/>
      <c r="K304" s="3"/>
      <c r="L304" s="3"/>
      <c r="M304" s="3"/>
    </row>
    <row r="305" spans="2:13" ht="30.75">
      <c r="B305" s="438"/>
      <c r="C305" s="425"/>
      <c r="D305" s="425"/>
      <c r="E305" s="4" t="s">
        <v>17</v>
      </c>
      <c r="F305" s="3"/>
      <c r="G305" s="3"/>
      <c r="H305" s="3"/>
      <c r="I305" s="3"/>
      <c r="J305" s="3"/>
      <c r="K305" s="3"/>
      <c r="L305" s="3"/>
      <c r="M305" s="3"/>
    </row>
    <row r="306" spans="2:13" ht="46.5">
      <c r="B306" s="439"/>
      <c r="C306" s="426"/>
      <c r="D306" s="426"/>
      <c r="E306" s="4" t="s">
        <v>18</v>
      </c>
      <c r="F306" s="3"/>
      <c r="G306" s="3"/>
      <c r="H306" s="3"/>
      <c r="I306" s="3"/>
      <c r="J306" s="3"/>
      <c r="K306" s="3"/>
      <c r="L306" s="3"/>
      <c r="M306" s="3"/>
    </row>
    <row r="307" spans="2:13" ht="15">
      <c r="B307" s="421" t="s">
        <v>294</v>
      </c>
      <c r="C307" s="424" t="s">
        <v>312</v>
      </c>
      <c r="D307" s="424" t="s">
        <v>30</v>
      </c>
      <c r="E307" s="4" t="s">
        <v>21</v>
      </c>
      <c r="F307" s="3">
        <f>H307</f>
        <v>505.3</v>
      </c>
      <c r="G307" s="3"/>
      <c r="H307" s="3">
        <v>505.3</v>
      </c>
      <c r="I307" s="3"/>
      <c r="J307" s="3"/>
      <c r="K307" s="3"/>
      <c r="L307" s="3"/>
      <c r="M307" s="3"/>
    </row>
    <row r="308" spans="2:13" ht="30.75">
      <c r="B308" s="422"/>
      <c r="C308" s="425"/>
      <c r="D308" s="425"/>
      <c r="E308" s="4" t="s">
        <v>14</v>
      </c>
      <c r="F308" s="3"/>
      <c r="G308" s="3"/>
      <c r="H308" s="3"/>
      <c r="I308" s="3"/>
      <c r="J308" s="3"/>
      <c r="K308" s="3"/>
      <c r="L308" s="3"/>
      <c r="M308" s="3"/>
    </row>
    <row r="309" spans="2:13" ht="46.5">
      <c r="B309" s="422"/>
      <c r="C309" s="425"/>
      <c r="D309" s="425"/>
      <c r="E309" s="4" t="s">
        <v>15</v>
      </c>
      <c r="F309" s="3"/>
      <c r="G309" s="3"/>
      <c r="H309" s="3"/>
      <c r="I309" s="3"/>
      <c r="J309" s="3"/>
      <c r="K309" s="3"/>
      <c r="L309" s="3"/>
      <c r="M309" s="3"/>
    </row>
    <row r="310" spans="2:13" ht="15">
      <c r="B310" s="422"/>
      <c r="C310" s="425"/>
      <c r="D310" s="425"/>
      <c r="E310" s="4" t="s">
        <v>16</v>
      </c>
      <c r="F310" s="3">
        <f>H310</f>
        <v>505.3</v>
      </c>
      <c r="G310" s="3"/>
      <c r="H310" s="3">
        <v>505.3</v>
      </c>
      <c r="I310" s="3"/>
      <c r="J310" s="3"/>
      <c r="K310" s="3"/>
      <c r="L310" s="3"/>
      <c r="M310" s="3"/>
    </row>
    <row r="311" spans="2:13" ht="93">
      <c r="B311" s="422"/>
      <c r="C311" s="425"/>
      <c r="D311" s="425"/>
      <c r="E311" s="4" t="s">
        <v>314</v>
      </c>
      <c r="F311" s="3">
        <f>H311</f>
        <v>505.3</v>
      </c>
      <c r="G311" s="3"/>
      <c r="H311" s="3">
        <v>505.3</v>
      </c>
      <c r="I311" s="3"/>
      <c r="J311" s="3"/>
      <c r="K311" s="3"/>
      <c r="L311" s="3"/>
      <c r="M311" s="3"/>
    </row>
    <row r="312" spans="2:13" ht="30.75">
      <c r="B312" s="422"/>
      <c r="C312" s="425"/>
      <c r="D312" s="425"/>
      <c r="E312" s="4" t="s">
        <v>17</v>
      </c>
      <c r="F312" s="3"/>
      <c r="G312" s="3"/>
      <c r="H312" s="3"/>
      <c r="I312" s="3"/>
      <c r="J312" s="3"/>
      <c r="K312" s="3"/>
      <c r="L312" s="3"/>
      <c r="M312" s="3"/>
    </row>
    <row r="313" spans="2:13" ht="46.5">
      <c r="B313" s="423"/>
      <c r="C313" s="426"/>
      <c r="D313" s="426"/>
      <c r="E313" s="4" t="s">
        <v>18</v>
      </c>
      <c r="F313" s="3"/>
      <c r="G313" s="3"/>
      <c r="H313" s="3"/>
      <c r="I313" s="3"/>
      <c r="J313" s="3"/>
      <c r="K313" s="3"/>
      <c r="L313" s="3"/>
      <c r="M313" s="3"/>
    </row>
    <row r="314" spans="2:13" ht="24" customHeight="1">
      <c r="B314" s="457" t="s">
        <v>50</v>
      </c>
      <c r="C314" s="458"/>
      <c r="D314" s="424" t="s">
        <v>213</v>
      </c>
      <c r="E314" s="4" t="s">
        <v>21</v>
      </c>
      <c r="F314" s="11">
        <f>H314+I314+J314+K314+L314+M314+G314</f>
        <v>19431.600000000002</v>
      </c>
      <c r="G314" s="11">
        <f>G269+G276+G283+G289+G295+G301</f>
        <v>2081.4</v>
      </c>
      <c r="H314" s="1">
        <f>H269+H276+H283+H289+H295+H301+H307</f>
        <v>4198.3</v>
      </c>
      <c r="I314" s="1">
        <f>I269+I276+I283+I289+I295</f>
        <v>2041.9</v>
      </c>
      <c r="J314" s="1">
        <f>J269+J276+J283+J289+J295</f>
        <v>3320</v>
      </c>
      <c r="K314" s="1">
        <f>K269+K276+K283+K289+K295</f>
        <v>3650</v>
      </c>
      <c r="L314" s="1">
        <f>L269+L276+L283+L289+L295</f>
        <v>2520</v>
      </c>
      <c r="M314" s="1">
        <f>M269+M276+M283+M289+M295</f>
        <v>1620</v>
      </c>
    </row>
    <row r="315" spans="2:13" ht="30.75">
      <c r="B315" s="459"/>
      <c r="C315" s="460"/>
      <c r="D315" s="425"/>
      <c r="E315" s="4" t="s">
        <v>14</v>
      </c>
      <c r="F315" s="1"/>
      <c r="G315" s="1"/>
      <c r="H315" s="1"/>
      <c r="I315" s="1"/>
      <c r="J315" s="3"/>
      <c r="K315" s="3"/>
      <c r="L315" s="3"/>
      <c r="M315" s="3"/>
    </row>
    <row r="316" spans="2:13" ht="46.5">
      <c r="B316" s="459"/>
      <c r="C316" s="460"/>
      <c r="D316" s="425"/>
      <c r="E316" s="4" t="s">
        <v>15</v>
      </c>
      <c r="F316" s="1"/>
      <c r="G316" s="1"/>
      <c r="H316" s="1"/>
      <c r="I316" s="1"/>
      <c r="J316" s="1"/>
      <c r="K316" s="1"/>
      <c r="L316" s="1"/>
      <c r="M316" s="1"/>
    </row>
    <row r="317" spans="2:13" ht="31.5" customHeight="1">
      <c r="B317" s="459"/>
      <c r="C317" s="460"/>
      <c r="D317" s="425"/>
      <c r="E317" s="4" t="s">
        <v>16</v>
      </c>
      <c r="F317" s="11">
        <f>G317+H317+I317+J317+K317+L317+M317</f>
        <v>19431.6</v>
      </c>
      <c r="G317" s="11">
        <f>G272+G279+G286+G292+G298+G304</f>
        <v>2081.4</v>
      </c>
      <c r="H317" s="1">
        <f>H272+H279+H286+H292+H298+H304+H310</f>
        <v>4198.3</v>
      </c>
      <c r="I317" s="1">
        <f>I272+I279+I286+I292+I298</f>
        <v>2041.9</v>
      </c>
      <c r="J317" s="1">
        <f>J272+J279+J286+J292+J298</f>
        <v>3320</v>
      </c>
      <c r="K317" s="1">
        <f>K272+K279+K286+K292+K298</f>
        <v>3650</v>
      </c>
      <c r="L317" s="1">
        <f>L272+L279+L286+L292+L298</f>
        <v>2520</v>
      </c>
      <c r="M317" s="1">
        <f>M272+M279+M286+M292+M298</f>
        <v>1620</v>
      </c>
    </row>
    <row r="318" spans="2:13" ht="126.75" customHeight="1">
      <c r="B318" s="459"/>
      <c r="C318" s="460"/>
      <c r="D318" s="425"/>
      <c r="E318" s="4" t="s">
        <v>314</v>
      </c>
      <c r="F318" s="1">
        <f>F273+F280+F287+F293+F299+F305+F311</f>
        <v>4198.3</v>
      </c>
      <c r="G318" s="11"/>
      <c r="H318" s="1">
        <f>H273+H280+H287+H293+H299+H305+H311</f>
        <v>4198.3</v>
      </c>
      <c r="I318" s="1"/>
      <c r="J318" s="1"/>
      <c r="K318" s="1"/>
      <c r="L318" s="1"/>
      <c r="M318" s="1"/>
    </row>
    <row r="319" spans="2:13" ht="30.75">
      <c r="B319" s="459"/>
      <c r="C319" s="460"/>
      <c r="D319" s="425"/>
      <c r="E319" s="4" t="s">
        <v>17</v>
      </c>
      <c r="F319" s="3"/>
      <c r="G319" s="3"/>
      <c r="H319" s="3"/>
      <c r="I319" s="3"/>
      <c r="J319" s="3"/>
      <c r="K319" s="3"/>
      <c r="L319" s="3"/>
      <c r="M319" s="3"/>
    </row>
    <row r="320" spans="2:13" ht="46.5">
      <c r="B320" s="461"/>
      <c r="C320" s="462"/>
      <c r="D320" s="426"/>
      <c r="E320" s="4" t="s">
        <v>18</v>
      </c>
      <c r="F320" s="3"/>
      <c r="G320" s="3"/>
      <c r="H320" s="1"/>
      <c r="I320" s="3"/>
      <c r="J320" s="3"/>
      <c r="K320" s="3"/>
      <c r="L320" s="3"/>
      <c r="M320" s="3"/>
    </row>
    <row r="321" spans="2:13" ht="14.25">
      <c r="B321" s="445" t="s">
        <v>51</v>
      </c>
      <c r="C321" s="445"/>
      <c r="D321" s="445"/>
      <c r="E321" s="445"/>
      <c r="F321" s="445"/>
      <c r="G321" s="445"/>
      <c r="H321" s="445"/>
      <c r="I321" s="445"/>
      <c r="J321" s="445"/>
      <c r="K321" s="445"/>
      <c r="L321" s="445"/>
      <c r="M321" s="445"/>
    </row>
    <row r="322" spans="2:13" ht="14.25">
      <c r="B322" s="445"/>
      <c r="C322" s="445"/>
      <c r="D322" s="445"/>
      <c r="E322" s="445"/>
      <c r="F322" s="445"/>
      <c r="G322" s="445"/>
      <c r="H322" s="445"/>
      <c r="I322" s="445"/>
      <c r="J322" s="445"/>
      <c r="K322" s="445"/>
      <c r="L322" s="445"/>
      <c r="M322" s="445"/>
    </row>
    <row r="323" spans="2:14" ht="131.25" customHeight="1">
      <c r="B323" s="437" t="s">
        <v>177</v>
      </c>
      <c r="C323" s="424" t="s">
        <v>124</v>
      </c>
      <c r="D323" s="424" t="s">
        <v>30</v>
      </c>
      <c r="E323" s="4" t="s">
        <v>175</v>
      </c>
      <c r="F323" s="1">
        <f>F326+F327+F330+F331+F332+F333</f>
        <v>909.5699999999999</v>
      </c>
      <c r="G323" s="1">
        <v>200</v>
      </c>
      <c r="H323" s="1">
        <f>H327</f>
        <v>50</v>
      </c>
      <c r="I323" s="1">
        <f>I325+I326</f>
        <v>150</v>
      </c>
      <c r="J323" s="1">
        <f>J325+J326</f>
        <v>59.57</v>
      </c>
      <c r="K323" s="1">
        <f>K325+K326</f>
        <v>150</v>
      </c>
      <c r="L323" s="1">
        <f>L325+L326</f>
        <v>150</v>
      </c>
      <c r="M323" s="1">
        <f>M325+M326</f>
        <v>150</v>
      </c>
      <c r="N323" s="39"/>
    </row>
    <row r="324" spans="2:13" ht="31.5" customHeight="1">
      <c r="B324" s="438"/>
      <c r="C324" s="425"/>
      <c r="D324" s="425"/>
      <c r="E324" s="4" t="s">
        <v>14</v>
      </c>
      <c r="F324" s="1"/>
      <c r="G324" s="1"/>
      <c r="H324" s="1"/>
      <c r="I324" s="1"/>
      <c r="J324" s="3"/>
      <c r="K324" s="3"/>
      <c r="L324" s="3"/>
      <c r="M324" s="3"/>
    </row>
    <row r="325" spans="2:13" ht="46.5">
      <c r="B325" s="438"/>
      <c r="C325" s="425"/>
      <c r="D325" s="425"/>
      <c r="E325" s="4" t="s">
        <v>15</v>
      </c>
      <c r="F325" s="1"/>
      <c r="G325" s="1"/>
      <c r="H325" s="1"/>
      <c r="I325" s="1"/>
      <c r="J325" s="1"/>
      <c r="K325" s="1"/>
      <c r="L325" s="1"/>
      <c r="M325" s="1"/>
    </row>
    <row r="326" spans="2:14" ht="93">
      <c r="B326" s="438"/>
      <c r="C326" s="425"/>
      <c r="D326" s="425"/>
      <c r="E326" s="4" t="s">
        <v>165</v>
      </c>
      <c r="F326" s="1">
        <f>I326+J326+K326+L326+M326+G326</f>
        <v>814.5699999999999</v>
      </c>
      <c r="G326" s="1">
        <v>155</v>
      </c>
      <c r="H326" s="5">
        <v>50</v>
      </c>
      <c r="I326" s="1">
        <v>150</v>
      </c>
      <c r="J326" s="1">
        <v>59.57</v>
      </c>
      <c r="K326" s="1">
        <v>150</v>
      </c>
      <c r="L326" s="1">
        <v>150</v>
      </c>
      <c r="M326" s="1">
        <v>150</v>
      </c>
      <c r="N326" s="39"/>
    </row>
    <row r="327" spans="2:14" ht="93">
      <c r="B327" s="438"/>
      <c r="C327" s="425"/>
      <c r="D327" s="425"/>
      <c r="E327" s="4" t="s">
        <v>314</v>
      </c>
      <c r="F327" s="3">
        <v>50</v>
      </c>
      <c r="G327" s="3"/>
      <c r="H327" s="1">
        <v>50</v>
      </c>
      <c r="I327" s="1"/>
      <c r="J327" s="1"/>
      <c r="K327" s="1"/>
      <c r="L327" s="1"/>
      <c r="M327" s="1"/>
      <c r="N327" s="39"/>
    </row>
    <row r="328" spans="2:13" ht="30.75">
      <c r="B328" s="438"/>
      <c r="C328" s="425"/>
      <c r="D328" s="425"/>
      <c r="E328" s="4" t="s">
        <v>17</v>
      </c>
      <c r="F328" s="3"/>
      <c r="G328" s="3"/>
      <c r="H328" s="3"/>
      <c r="I328" s="3"/>
      <c r="J328" s="3"/>
      <c r="K328" s="3"/>
      <c r="L328" s="3"/>
      <c r="M328" s="3"/>
    </row>
    <row r="329" spans="2:13" ht="46.5">
      <c r="B329" s="438"/>
      <c r="C329" s="425"/>
      <c r="D329" s="426"/>
      <c r="E329" s="4" t="s">
        <v>18</v>
      </c>
      <c r="F329" s="7"/>
      <c r="G329" s="7"/>
      <c r="H329" s="7"/>
      <c r="I329" s="3"/>
      <c r="J329" s="3"/>
      <c r="K329" s="3"/>
      <c r="L329" s="3"/>
      <c r="M329" s="3"/>
    </row>
    <row r="330" spans="2:13" ht="95.25" customHeight="1">
      <c r="B330" s="438"/>
      <c r="C330" s="438"/>
      <c r="D330" s="41" t="s">
        <v>217</v>
      </c>
      <c r="E330" s="4" t="s">
        <v>176</v>
      </c>
      <c r="F330" s="1">
        <f>G330+H330+I330+J330+K330+L330+M330</f>
        <v>10</v>
      </c>
      <c r="G330" s="3">
        <v>10</v>
      </c>
      <c r="H330" s="3"/>
      <c r="I330" s="3"/>
      <c r="J330" s="3"/>
      <c r="K330" s="3"/>
      <c r="L330" s="3"/>
      <c r="M330" s="3"/>
    </row>
    <row r="331" spans="2:13" ht="113.25" customHeight="1">
      <c r="B331" s="438"/>
      <c r="C331" s="438"/>
      <c r="D331" s="41" t="s">
        <v>218</v>
      </c>
      <c r="E331" s="4" t="s">
        <v>176</v>
      </c>
      <c r="F331" s="1">
        <f>G331+H331+I331+J331+K331+L331+M331</f>
        <v>10</v>
      </c>
      <c r="G331" s="3">
        <v>10</v>
      </c>
      <c r="H331" s="3"/>
      <c r="I331" s="3"/>
      <c r="J331" s="3"/>
      <c r="K331" s="3"/>
      <c r="L331" s="3"/>
      <c r="M331" s="3"/>
    </row>
    <row r="332" spans="2:13" ht="78" customHeight="1">
      <c r="B332" s="438"/>
      <c r="C332" s="438"/>
      <c r="D332" s="41" t="s">
        <v>219</v>
      </c>
      <c r="E332" s="4" t="s">
        <v>176</v>
      </c>
      <c r="F332" s="1">
        <f>G332+H332+I332+J332+K332+L332+M332</f>
        <v>15</v>
      </c>
      <c r="G332" s="3">
        <v>15</v>
      </c>
      <c r="H332" s="3"/>
      <c r="I332" s="3"/>
      <c r="J332" s="3"/>
      <c r="K332" s="3"/>
      <c r="L332" s="3"/>
      <c r="M332" s="3"/>
    </row>
    <row r="333" spans="2:13" ht="51.75" customHeight="1">
      <c r="B333" s="439"/>
      <c r="C333" s="439"/>
      <c r="D333" s="41" t="s">
        <v>206</v>
      </c>
      <c r="E333" s="4" t="s">
        <v>176</v>
      </c>
      <c r="F333" s="1">
        <f>G333+H333+I333+J333+K333+L333+M333</f>
        <v>10</v>
      </c>
      <c r="G333" s="3">
        <v>10</v>
      </c>
      <c r="H333" s="3"/>
      <c r="I333" s="3"/>
      <c r="J333" s="3"/>
      <c r="K333" s="3"/>
      <c r="L333" s="3"/>
      <c r="M333" s="3"/>
    </row>
    <row r="334" spans="2:13" ht="131.25" customHeight="1">
      <c r="B334" s="437" t="s">
        <v>178</v>
      </c>
      <c r="C334" s="424" t="s">
        <v>52</v>
      </c>
      <c r="D334" s="424" t="s">
        <v>30</v>
      </c>
      <c r="E334" s="4" t="s">
        <v>175</v>
      </c>
      <c r="F334" s="1">
        <f>F336+F337+F340+F341</f>
        <v>900</v>
      </c>
      <c r="G334" s="1">
        <f aca="true" t="shared" si="10" ref="G334:M334">G336+G337+G340+G341</f>
        <v>150</v>
      </c>
      <c r="H334" s="1"/>
      <c r="I334" s="1">
        <f t="shared" si="10"/>
        <v>150</v>
      </c>
      <c r="J334" s="1">
        <f t="shared" si="10"/>
        <v>150</v>
      </c>
      <c r="K334" s="1">
        <f t="shared" si="10"/>
        <v>150</v>
      </c>
      <c r="L334" s="1">
        <f t="shared" si="10"/>
        <v>150</v>
      </c>
      <c r="M334" s="1">
        <f t="shared" si="10"/>
        <v>150</v>
      </c>
    </row>
    <row r="335" spans="2:13" ht="30.75">
      <c r="B335" s="438"/>
      <c r="C335" s="425"/>
      <c r="D335" s="438"/>
      <c r="E335" s="4" t="s">
        <v>14</v>
      </c>
      <c r="F335" s="1"/>
      <c r="G335" s="1"/>
      <c r="H335" s="1"/>
      <c r="I335" s="1"/>
      <c r="J335" s="3"/>
      <c r="K335" s="3"/>
      <c r="L335" s="3"/>
      <c r="M335" s="3"/>
    </row>
    <row r="336" spans="2:13" ht="46.5">
      <c r="B336" s="438"/>
      <c r="C336" s="425"/>
      <c r="D336" s="438"/>
      <c r="E336" s="4" t="s">
        <v>15</v>
      </c>
      <c r="F336" s="1"/>
      <c r="G336" s="1"/>
      <c r="H336" s="1"/>
      <c r="I336" s="1"/>
      <c r="J336" s="1"/>
      <c r="K336" s="1"/>
      <c r="L336" s="1"/>
      <c r="M336" s="1"/>
    </row>
    <row r="337" spans="2:13" ht="93">
      <c r="B337" s="438"/>
      <c r="C337" s="425"/>
      <c r="D337" s="438"/>
      <c r="E337" s="4" t="s">
        <v>165</v>
      </c>
      <c r="F337" s="1">
        <f>G337+H337+I337+J337+K337+L337+M337</f>
        <v>840</v>
      </c>
      <c r="G337" s="1">
        <v>90</v>
      </c>
      <c r="H337" s="1"/>
      <c r="I337" s="1">
        <v>150</v>
      </c>
      <c r="J337" s="1">
        <v>150</v>
      </c>
      <c r="K337" s="1">
        <v>150</v>
      </c>
      <c r="L337" s="1">
        <v>150</v>
      </c>
      <c r="M337" s="1">
        <v>150</v>
      </c>
    </row>
    <row r="338" spans="2:13" ht="30.75">
      <c r="B338" s="438"/>
      <c r="C338" s="425"/>
      <c r="D338" s="438"/>
      <c r="E338" s="4" t="s">
        <v>17</v>
      </c>
      <c r="F338" s="3"/>
      <c r="G338" s="3"/>
      <c r="H338" s="3"/>
      <c r="I338" s="3"/>
      <c r="J338" s="3"/>
      <c r="K338" s="3"/>
      <c r="L338" s="3"/>
      <c r="M338" s="3"/>
    </row>
    <row r="339" spans="2:13" ht="46.5">
      <c r="B339" s="438"/>
      <c r="C339" s="425"/>
      <c r="D339" s="439"/>
      <c r="E339" s="4" t="s">
        <v>18</v>
      </c>
      <c r="F339" s="3"/>
      <c r="G339" s="3"/>
      <c r="H339" s="3"/>
      <c r="I339" s="3"/>
      <c r="J339" s="3"/>
      <c r="K339" s="3"/>
      <c r="L339" s="3"/>
      <c r="M339" s="3"/>
    </row>
    <row r="340" spans="2:13" ht="78" customHeight="1">
      <c r="B340" s="438"/>
      <c r="C340" s="438"/>
      <c r="D340" s="41" t="s">
        <v>217</v>
      </c>
      <c r="E340" s="4" t="s">
        <v>176</v>
      </c>
      <c r="F340" s="40">
        <v>30</v>
      </c>
      <c r="G340" s="40">
        <v>30</v>
      </c>
      <c r="H340" s="3"/>
      <c r="I340" s="3"/>
      <c r="J340" s="3"/>
      <c r="K340" s="3"/>
      <c r="L340" s="3"/>
      <c r="M340" s="3"/>
    </row>
    <row r="341" spans="2:13" ht="135" customHeight="1">
      <c r="B341" s="439"/>
      <c r="C341" s="439"/>
      <c r="D341" s="41" t="s">
        <v>220</v>
      </c>
      <c r="E341" s="4" t="s">
        <v>176</v>
      </c>
      <c r="F341" s="40">
        <v>30</v>
      </c>
      <c r="G341" s="40">
        <v>30</v>
      </c>
      <c r="H341" s="3"/>
      <c r="I341" s="3"/>
      <c r="J341" s="3"/>
      <c r="K341" s="3"/>
      <c r="L341" s="3"/>
      <c r="M341" s="3"/>
    </row>
    <row r="342" spans="2:13" ht="15.75" customHeight="1">
      <c r="B342" s="442" t="s">
        <v>179</v>
      </c>
      <c r="C342" s="424" t="s">
        <v>53</v>
      </c>
      <c r="D342" s="424" t="s">
        <v>30</v>
      </c>
      <c r="E342" s="4" t="s">
        <v>21</v>
      </c>
      <c r="F342" s="1">
        <f>F344+F345</f>
        <v>0</v>
      </c>
      <c r="G342" s="1"/>
      <c r="H342" s="1"/>
      <c r="I342" s="1"/>
      <c r="J342" s="1"/>
      <c r="K342" s="1"/>
      <c r="L342" s="1"/>
      <c r="M342" s="1"/>
    </row>
    <row r="343" spans="2:13" ht="30.75">
      <c r="B343" s="443"/>
      <c r="C343" s="425"/>
      <c r="D343" s="425"/>
      <c r="E343" s="4" t="s">
        <v>14</v>
      </c>
      <c r="F343" s="1"/>
      <c r="G343" s="1"/>
      <c r="H343" s="1"/>
      <c r="I343" s="1"/>
      <c r="J343" s="3"/>
      <c r="K343" s="3"/>
      <c r="L343" s="3"/>
      <c r="M343" s="3"/>
    </row>
    <row r="344" spans="2:13" ht="47.25" customHeight="1">
      <c r="B344" s="443"/>
      <c r="C344" s="425"/>
      <c r="D344" s="425"/>
      <c r="E344" s="4" t="s">
        <v>15</v>
      </c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443"/>
      <c r="C345" s="425"/>
      <c r="D345" s="425"/>
      <c r="E345" s="4" t="s">
        <v>16</v>
      </c>
      <c r="F345" s="1">
        <f>G345+H345+I345+J345+K345+L345+M345</f>
        <v>0</v>
      </c>
      <c r="G345" s="1"/>
      <c r="H345" s="1"/>
      <c r="I345" s="1"/>
      <c r="J345" s="1"/>
      <c r="K345" s="1"/>
      <c r="L345" s="1"/>
      <c r="M345" s="1"/>
    </row>
    <row r="346" spans="2:13" ht="31.5" customHeight="1">
      <c r="B346" s="443"/>
      <c r="C346" s="425"/>
      <c r="D346" s="425"/>
      <c r="E346" s="4" t="s">
        <v>17</v>
      </c>
      <c r="F346" s="3"/>
      <c r="G346" s="3"/>
      <c r="H346" s="3"/>
      <c r="I346" s="3"/>
      <c r="J346" s="3"/>
      <c r="K346" s="3"/>
      <c r="L346" s="3"/>
      <c r="M346" s="3"/>
    </row>
    <row r="347" spans="2:13" ht="46.5">
      <c r="B347" s="444"/>
      <c r="C347" s="426"/>
      <c r="D347" s="426"/>
      <c r="E347" s="4" t="s">
        <v>18</v>
      </c>
      <c r="F347" s="3"/>
      <c r="G347" s="3"/>
      <c r="H347" s="3"/>
      <c r="I347" s="3"/>
      <c r="J347" s="3"/>
      <c r="K347" s="3"/>
      <c r="L347" s="3"/>
      <c r="M347" s="3"/>
    </row>
    <row r="348" spans="2:13" ht="15">
      <c r="B348" s="437" t="s">
        <v>180</v>
      </c>
      <c r="C348" s="424" t="s">
        <v>113</v>
      </c>
      <c r="D348" s="424" t="s">
        <v>20</v>
      </c>
      <c r="E348" s="4" t="s">
        <v>21</v>
      </c>
      <c r="F348" s="40">
        <v>200</v>
      </c>
      <c r="G348" s="40">
        <v>200</v>
      </c>
      <c r="H348" s="3"/>
      <c r="I348" s="3"/>
      <c r="J348" s="3"/>
      <c r="K348" s="3"/>
      <c r="L348" s="3"/>
      <c r="M348" s="3"/>
    </row>
    <row r="349" spans="2:13" ht="30.75">
      <c r="B349" s="438"/>
      <c r="C349" s="425"/>
      <c r="D349" s="447"/>
      <c r="E349" s="4" t="s">
        <v>14</v>
      </c>
      <c r="F349" s="40"/>
      <c r="G349" s="40"/>
      <c r="H349" s="3"/>
      <c r="I349" s="3"/>
      <c r="J349" s="3"/>
      <c r="K349" s="3"/>
      <c r="L349" s="3"/>
      <c r="M349" s="3"/>
    </row>
    <row r="350" spans="2:13" ht="46.5">
      <c r="B350" s="438"/>
      <c r="C350" s="425"/>
      <c r="D350" s="447"/>
      <c r="E350" s="4" t="s">
        <v>15</v>
      </c>
      <c r="F350" s="40"/>
      <c r="G350" s="40"/>
      <c r="H350" s="3"/>
      <c r="I350" s="3"/>
      <c r="J350" s="3"/>
      <c r="K350" s="3"/>
      <c r="L350" s="3"/>
      <c r="M350" s="3"/>
    </row>
    <row r="351" spans="2:13" ht="31.5" customHeight="1">
      <c r="B351" s="438"/>
      <c r="C351" s="425"/>
      <c r="D351" s="447"/>
      <c r="E351" s="4" t="s">
        <v>16</v>
      </c>
      <c r="F351" s="40">
        <v>200</v>
      </c>
      <c r="G351" s="40">
        <v>200</v>
      </c>
      <c r="H351" s="3"/>
      <c r="I351" s="3"/>
      <c r="J351" s="3"/>
      <c r="K351" s="3"/>
      <c r="L351" s="3"/>
      <c r="M351" s="3"/>
    </row>
    <row r="352" spans="2:13" ht="30.75">
      <c r="B352" s="438"/>
      <c r="C352" s="425"/>
      <c r="D352" s="447"/>
      <c r="E352" s="4" t="s">
        <v>17</v>
      </c>
      <c r="F352" s="3"/>
      <c r="G352" s="3"/>
      <c r="H352" s="3"/>
      <c r="I352" s="3"/>
      <c r="J352" s="3"/>
      <c r="K352" s="3"/>
      <c r="L352" s="3"/>
      <c r="M352" s="3"/>
    </row>
    <row r="353" spans="2:13" ht="46.5">
      <c r="B353" s="439"/>
      <c r="C353" s="426"/>
      <c r="D353" s="448"/>
      <c r="E353" s="4" t="s">
        <v>18</v>
      </c>
      <c r="F353" s="3"/>
      <c r="G353" s="3"/>
      <c r="H353" s="3"/>
      <c r="I353" s="3"/>
      <c r="J353" s="3"/>
      <c r="K353" s="3"/>
      <c r="L353" s="3"/>
      <c r="M353" s="3"/>
    </row>
    <row r="354" spans="2:13" ht="15">
      <c r="B354" s="437" t="s">
        <v>181</v>
      </c>
      <c r="C354" s="424" t="s">
        <v>109</v>
      </c>
      <c r="D354" s="424" t="s">
        <v>114</v>
      </c>
      <c r="E354" s="4" t="s">
        <v>21</v>
      </c>
      <c r="F354" s="40"/>
      <c r="G354" s="40"/>
      <c r="H354" s="3"/>
      <c r="I354" s="3"/>
      <c r="J354" s="3"/>
      <c r="K354" s="3"/>
      <c r="L354" s="3"/>
      <c r="M354" s="3"/>
    </row>
    <row r="355" spans="2:13" ht="30.75">
      <c r="B355" s="438"/>
      <c r="C355" s="425"/>
      <c r="D355" s="447"/>
      <c r="E355" s="4" t="s">
        <v>14</v>
      </c>
      <c r="F355" s="40"/>
      <c r="G355" s="40"/>
      <c r="H355" s="3"/>
      <c r="I355" s="3"/>
      <c r="J355" s="3"/>
      <c r="K355" s="3"/>
      <c r="L355" s="3"/>
      <c r="M355" s="3"/>
    </row>
    <row r="356" spans="2:13" ht="46.5">
      <c r="B356" s="438"/>
      <c r="C356" s="425"/>
      <c r="D356" s="447"/>
      <c r="E356" s="4" t="s">
        <v>15</v>
      </c>
      <c r="F356" s="40"/>
      <c r="G356" s="40"/>
      <c r="H356" s="3"/>
      <c r="I356" s="3"/>
      <c r="J356" s="3"/>
      <c r="K356" s="3"/>
      <c r="L356" s="3"/>
      <c r="M356" s="3"/>
    </row>
    <row r="357" spans="2:13" ht="31.5" customHeight="1">
      <c r="B357" s="438"/>
      <c r="C357" s="425"/>
      <c r="D357" s="447"/>
      <c r="E357" s="4" t="s">
        <v>16</v>
      </c>
      <c r="F357" s="40"/>
      <c r="G357" s="40"/>
      <c r="H357" s="3"/>
      <c r="I357" s="3"/>
      <c r="J357" s="3"/>
      <c r="K357" s="3"/>
      <c r="L357" s="3"/>
      <c r="M357" s="3"/>
    </row>
    <row r="358" spans="2:13" ht="30.75">
      <c r="B358" s="438"/>
      <c r="C358" s="425"/>
      <c r="D358" s="447"/>
      <c r="E358" s="4" t="s">
        <v>17</v>
      </c>
      <c r="F358" s="3"/>
      <c r="G358" s="3"/>
      <c r="H358" s="3"/>
      <c r="I358" s="3"/>
      <c r="J358" s="3"/>
      <c r="K358" s="3"/>
      <c r="L358" s="3"/>
      <c r="M358" s="3"/>
    </row>
    <row r="359" spans="2:13" ht="46.5">
      <c r="B359" s="439"/>
      <c r="C359" s="426"/>
      <c r="D359" s="448"/>
      <c r="E359" s="4" t="s">
        <v>18</v>
      </c>
      <c r="F359" s="3"/>
      <c r="G359" s="3"/>
      <c r="H359" s="3"/>
      <c r="I359" s="3"/>
      <c r="J359" s="3"/>
      <c r="K359" s="3"/>
      <c r="L359" s="3"/>
      <c r="M359" s="3"/>
    </row>
    <row r="360" spans="2:13" ht="15">
      <c r="B360" s="437" t="s">
        <v>182</v>
      </c>
      <c r="C360" s="424" t="s">
        <v>110</v>
      </c>
      <c r="D360" s="424" t="s">
        <v>114</v>
      </c>
      <c r="E360" s="4" t="s">
        <v>21</v>
      </c>
      <c r="F360" s="40"/>
      <c r="G360" s="40"/>
      <c r="H360" s="3"/>
      <c r="I360" s="3"/>
      <c r="J360" s="3"/>
      <c r="K360" s="3"/>
      <c r="L360" s="3"/>
      <c r="M360" s="3"/>
    </row>
    <row r="361" spans="2:13" ht="30.75">
      <c r="B361" s="438"/>
      <c r="C361" s="425"/>
      <c r="D361" s="447"/>
      <c r="E361" s="4" t="s">
        <v>14</v>
      </c>
      <c r="F361" s="40"/>
      <c r="G361" s="40"/>
      <c r="H361" s="3"/>
      <c r="I361" s="3"/>
      <c r="J361" s="3"/>
      <c r="K361" s="3"/>
      <c r="L361" s="3"/>
      <c r="M361" s="3"/>
    </row>
    <row r="362" spans="2:13" ht="46.5">
      <c r="B362" s="438"/>
      <c r="C362" s="425"/>
      <c r="D362" s="447"/>
      <c r="E362" s="4" t="s">
        <v>15</v>
      </c>
      <c r="F362" s="40"/>
      <c r="G362" s="40"/>
      <c r="H362" s="3"/>
      <c r="I362" s="3"/>
      <c r="J362" s="3"/>
      <c r="K362" s="3"/>
      <c r="L362" s="3"/>
      <c r="M362" s="3"/>
    </row>
    <row r="363" spans="2:13" ht="31.5" customHeight="1">
      <c r="B363" s="438"/>
      <c r="C363" s="425"/>
      <c r="D363" s="447"/>
      <c r="E363" s="4" t="s">
        <v>16</v>
      </c>
      <c r="F363" s="40"/>
      <c r="G363" s="40"/>
      <c r="H363" s="3"/>
      <c r="I363" s="3"/>
      <c r="J363" s="3"/>
      <c r="K363" s="3"/>
      <c r="L363" s="3"/>
      <c r="M363" s="3"/>
    </row>
    <row r="364" spans="2:13" ht="30.75">
      <c r="B364" s="438"/>
      <c r="C364" s="425"/>
      <c r="D364" s="447"/>
      <c r="E364" s="4" t="s">
        <v>17</v>
      </c>
      <c r="F364" s="40"/>
      <c r="G364" s="40"/>
      <c r="H364" s="3"/>
      <c r="I364" s="3"/>
      <c r="J364" s="3"/>
      <c r="K364" s="3"/>
      <c r="L364" s="3"/>
      <c r="M364" s="3"/>
    </row>
    <row r="365" spans="2:13" ht="46.5">
      <c r="B365" s="439"/>
      <c r="C365" s="426"/>
      <c r="D365" s="448"/>
      <c r="E365" s="4" t="s">
        <v>18</v>
      </c>
      <c r="F365" s="40"/>
      <c r="G365" s="40"/>
      <c r="H365" s="3"/>
      <c r="I365" s="3"/>
      <c r="J365" s="3"/>
      <c r="K365" s="3"/>
      <c r="L365" s="3"/>
      <c r="M365" s="3"/>
    </row>
    <row r="366" spans="2:13" ht="15">
      <c r="B366" s="437" t="s">
        <v>183</v>
      </c>
      <c r="C366" s="424" t="s">
        <v>111</v>
      </c>
      <c r="D366" s="424" t="s">
        <v>20</v>
      </c>
      <c r="E366" s="4" t="s">
        <v>21</v>
      </c>
      <c r="F366" s="40">
        <v>100</v>
      </c>
      <c r="G366" s="40">
        <v>100</v>
      </c>
      <c r="H366" s="3"/>
      <c r="I366" s="3"/>
      <c r="J366" s="3"/>
      <c r="K366" s="3"/>
      <c r="L366" s="3"/>
      <c r="M366" s="3"/>
    </row>
    <row r="367" spans="2:13" ht="30.75">
      <c r="B367" s="438"/>
      <c r="C367" s="425"/>
      <c r="D367" s="447"/>
      <c r="E367" s="4" t="s">
        <v>14</v>
      </c>
      <c r="F367" s="40"/>
      <c r="G367" s="40"/>
      <c r="H367" s="3"/>
      <c r="I367" s="3"/>
      <c r="J367" s="3"/>
      <c r="K367" s="3"/>
      <c r="L367" s="3"/>
      <c r="M367" s="3"/>
    </row>
    <row r="368" spans="2:13" ht="46.5">
      <c r="B368" s="438"/>
      <c r="C368" s="425"/>
      <c r="D368" s="447"/>
      <c r="E368" s="4" t="s">
        <v>15</v>
      </c>
      <c r="F368" s="40"/>
      <c r="G368" s="40"/>
      <c r="H368" s="3"/>
      <c r="I368" s="3"/>
      <c r="J368" s="3"/>
      <c r="K368" s="3"/>
      <c r="L368" s="3"/>
      <c r="M368" s="3"/>
    </row>
    <row r="369" spans="2:13" ht="31.5" customHeight="1">
      <c r="B369" s="438"/>
      <c r="C369" s="425"/>
      <c r="D369" s="447"/>
      <c r="E369" s="4" t="s">
        <v>16</v>
      </c>
      <c r="F369" s="40">
        <v>100</v>
      </c>
      <c r="G369" s="40">
        <v>100</v>
      </c>
      <c r="H369" s="3"/>
      <c r="I369" s="3"/>
      <c r="J369" s="3"/>
      <c r="K369" s="3"/>
      <c r="L369" s="3"/>
      <c r="M369" s="3"/>
    </row>
    <row r="370" spans="2:13" ht="30.75">
      <c r="B370" s="438"/>
      <c r="C370" s="425"/>
      <c r="D370" s="447"/>
      <c r="E370" s="4" t="s">
        <v>17</v>
      </c>
      <c r="F370" s="40"/>
      <c r="G370" s="40"/>
      <c r="H370" s="3"/>
      <c r="I370" s="3"/>
      <c r="J370" s="3"/>
      <c r="K370" s="3"/>
      <c r="L370" s="3"/>
      <c r="M370" s="3"/>
    </row>
    <row r="371" spans="2:13" ht="46.5">
      <c r="B371" s="439"/>
      <c r="C371" s="426"/>
      <c r="D371" s="448"/>
      <c r="E371" s="4" t="s">
        <v>18</v>
      </c>
      <c r="F371" s="40"/>
      <c r="G371" s="40"/>
      <c r="H371" s="3"/>
      <c r="I371" s="3"/>
      <c r="J371" s="3"/>
      <c r="K371" s="3"/>
      <c r="L371" s="3"/>
      <c r="M371" s="3"/>
    </row>
    <row r="372" spans="2:13" ht="15">
      <c r="B372" s="437" t="s">
        <v>184</v>
      </c>
      <c r="C372" s="424" t="s">
        <v>112</v>
      </c>
      <c r="D372" s="424" t="s">
        <v>20</v>
      </c>
      <c r="E372" s="4" t="s">
        <v>21</v>
      </c>
      <c r="F372" s="40">
        <v>50</v>
      </c>
      <c r="G372" s="40">
        <v>50</v>
      </c>
      <c r="H372" s="3"/>
      <c r="I372" s="3"/>
      <c r="J372" s="3"/>
      <c r="K372" s="3"/>
      <c r="L372" s="3"/>
      <c r="M372" s="3"/>
    </row>
    <row r="373" spans="2:13" ht="30.75">
      <c r="B373" s="438"/>
      <c r="C373" s="425"/>
      <c r="D373" s="447"/>
      <c r="E373" s="4" t="s">
        <v>14</v>
      </c>
      <c r="F373" s="40"/>
      <c r="G373" s="40"/>
      <c r="H373" s="3"/>
      <c r="I373" s="3"/>
      <c r="J373" s="3"/>
      <c r="K373" s="3"/>
      <c r="L373" s="3"/>
      <c r="M373" s="3"/>
    </row>
    <row r="374" spans="2:13" ht="46.5">
      <c r="B374" s="438"/>
      <c r="C374" s="425"/>
      <c r="D374" s="447"/>
      <c r="E374" s="4" t="s">
        <v>15</v>
      </c>
      <c r="F374" s="40"/>
      <c r="G374" s="40"/>
      <c r="H374" s="3"/>
      <c r="I374" s="3"/>
      <c r="J374" s="3"/>
      <c r="K374" s="3"/>
      <c r="L374" s="3"/>
      <c r="M374" s="3"/>
    </row>
    <row r="375" spans="2:13" ht="31.5" customHeight="1">
      <c r="B375" s="438"/>
      <c r="C375" s="425"/>
      <c r="D375" s="447"/>
      <c r="E375" s="4" t="s">
        <v>16</v>
      </c>
      <c r="F375" s="40">
        <v>50</v>
      </c>
      <c r="G375" s="40">
        <v>50</v>
      </c>
      <c r="H375" s="3"/>
      <c r="I375" s="3"/>
      <c r="J375" s="3"/>
      <c r="K375" s="3"/>
      <c r="L375" s="3"/>
      <c r="M375" s="3"/>
    </row>
    <row r="376" spans="2:13" ht="30.75">
      <c r="B376" s="438"/>
      <c r="C376" s="425"/>
      <c r="D376" s="447"/>
      <c r="E376" s="4" t="s">
        <v>17</v>
      </c>
      <c r="F376" s="40"/>
      <c r="G376" s="40"/>
      <c r="H376" s="3"/>
      <c r="I376" s="3"/>
      <c r="J376" s="3"/>
      <c r="K376" s="3"/>
      <c r="L376" s="3"/>
      <c r="M376" s="3"/>
    </row>
    <row r="377" spans="2:13" ht="46.5">
      <c r="B377" s="439"/>
      <c r="C377" s="426"/>
      <c r="D377" s="448"/>
      <c r="E377" s="4" t="s">
        <v>18</v>
      </c>
      <c r="F377" s="40"/>
      <c r="G377" s="40"/>
      <c r="H377" s="3"/>
      <c r="I377" s="3"/>
      <c r="J377" s="3"/>
      <c r="K377" s="3"/>
      <c r="L377" s="3"/>
      <c r="M377" s="3"/>
    </row>
    <row r="378" spans="2:13" ht="15">
      <c r="B378" s="440" t="s">
        <v>298</v>
      </c>
      <c r="C378" s="424" t="s">
        <v>299</v>
      </c>
      <c r="D378" s="432" t="s">
        <v>302</v>
      </c>
      <c r="E378" s="4" t="s">
        <v>21</v>
      </c>
      <c r="F378" s="40">
        <v>300</v>
      </c>
      <c r="G378" s="40"/>
      <c r="H378" s="3">
        <v>300</v>
      </c>
      <c r="I378" s="3"/>
      <c r="J378" s="3"/>
      <c r="K378" s="3"/>
      <c r="L378" s="3"/>
      <c r="M378" s="3"/>
    </row>
    <row r="379" spans="2:13" ht="30.75">
      <c r="B379" s="441"/>
      <c r="C379" s="425"/>
      <c r="D379" s="433"/>
      <c r="E379" s="4" t="s">
        <v>14</v>
      </c>
      <c r="F379" s="40">
        <v>300</v>
      </c>
      <c r="G379" s="40"/>
      <c r="H379" s="3">
        <v>300</v>
      </c>
      <c r="I379" s="3"/>
      <c r="J379" s="3"/>
      <c r="K379" s="3"/>
      <c r="L379" s="3"/>
      <c r="M379" s="3"/>
    </row>
    <row r="380" spans="2:13" ht="46.5">
      <c r="B380" s="441"/>
      <c r="C380" s="425"/>
      <c r="D380" s="433"/>
      <c r="E380" s="4" t="s">
        <v>15</v>
      </c>
      <c r="F380" s="7"/>
      <c r="G380" s="7"/>
      <c r="H380" s="7"/>
      <c r="I380" s="3"/>
      <c r="J380" s="3"/>
      <c r="K380" s="3"/>
      <c r="L380" s="3"/>
      <c r="M380" s="3"/>
    </row>
    <row r="381" spans="2:13" ht="15">
      <c r="B381" s="441"/>
      <c r="C381" s="425"/>
      <c r="D381" s="433"/>
      <c r="E381" s="4" t="s">
        <v>16</v>
      </c>
      <c r="F381" s="40"/>
      <c r="G381" s="40"/>
      <c r="H381" s="3"/>
      <c r="I381" s="3"/>
      <c r="J381" s="3"/>
      <c r="K381" s="3"/>
      <c r="L381" s="3"/>
      <c r="M381" s="3"/>
    </row>
    <row r="382" spans="2:13" ht="30.75">
      <c r="B382" s="441"/>
      <c r="C382" s="425"/>
      <c r="D382" s="433"/>
      <c r="E382" s="4" t="s">
        <v>17</v>
      </c>
      <c r="F382" s="40"/>
      <c r="G382" s="40"/>
      <c r="H382" s="3"/>
      <c r="I382" s="3"/>
      <c r="J382" s="3"/>
      <c r="K382" s="3"/>
      <c r="L382" s="3"/>
      <c r="M382" s="3"/>
    </row>
    <row r="383" spans="2:13" ht="46.5">
      <c r="B383" s="441"/>
      <c r="C383" s="425"/>
      <c r="D383" s="434"/>
      <c r="E383" s="4" t="s">
        <v>18</v>
      </c>
      <c r="F383" s="40"/>
      <c r="G383" s="40"/>
      <c r="H383" s="3"/>
      <c r="I383" s="3"/>
      <c r="J383" s="3"/>
      <c r="K383" s="3"/>
      <c r="L383" s="3"/>
      <c r="M383" s="3"/>
    </row>
    <row r="384" spans="2:13" ht="53.25" customHeight="1">
      <c r="B384" s="435"/>
      <c r="C384" s="435"/>
      <c r="D384" s="46" t="s">
        <v>300</v>
      </c>
      <c r="E384" s="4" t="s">
        <v>14</v>
      </c>
      <c r="F384" s="40">
        <v>150</v>
      </c>
      <c r="G384" s="40"/>
      <c r="H384" s="3">
        <v>150</v>
      </c>
      <c r="I384" s="3"/>
      <c r="J384" s="3"/>
      <c r="K384" s="3"/>
      <c r="L384" s="3"/>
      <c r="M384" s="3"/>
    </row>
    <row r="385" spans="2:13" ht="30.75">
      <c r="B385" s="435"/>
      <c r="C385" s="435"/>
      <c r="D385" s="46" t="s">
        <v>301</v>
      </c>
      <c r="E385" s="4" t="s">
        <v>14</v>
      </c>
      <c r="F385" s="40">
        <v>50</v>
      </c>
      <c r="G385" s="40"/>
      <c r="H385" s="3">
        <v>50</v>
      </c>
      <c r="I385" s="3"/>
      <c r="J385" s="3"/>
      <c r="K385" s="3"/>
      <c r="L385" s="3"/>
      <c r="M385" s="3"/>
    </row>
    <row r="386" spans="2:13" ht="90.75" customHeight="1">
      <c r="B386" s="436"/>
      <c r="C386" s="436"/>
      <c r="D386" s="46" t="s">
        <v>303</v>
      </c>
      <c r="E386" s="4" t="s">
        <v>14</v>
      </c>
      <c r="F386" s="40">
        <v>100</v>
      </c>
      <c r="G386" s="40"/>
      <c r="H386" s="3">
        <v>100</v>
      </c>
      <c r="I386" s="3"/>
      <c r="J386" s="3"/>
      <c r="K386" s="3"/>
      <c r="L386" s="3"/>
      <c r="M386" s="3"/>
    </row>
    <row r="387" spans="2:14" ht="15.75" customHeight="1">
      <c r="B387" s="463" t="s">
        <v>214</v>
      </c>
      <c r="C387" s="464"/>
      <c r="D387" s="424" t="s">
        <v>215</v>
      </c>
      <c r="E387" s="4" t="s">
        <v>21</v>
      </c>
      <c r="F387" s="3">
        <f>G387+H387+I387+J387+K387+L387+M387</f>
        <v>2459.5699999999997</v>
      </c>
      <c r="G387" s="3">
        <f>G323+G334+G342+G348+G354+G360+G366+G372</f>
        <v>700</v>
      </c>
      <c r="H387" s="3">
        <f>H388+H390</f>
        <v>350</v>
      </c>
      <c r="I387" s="3">
        <f>I323+I334+I342+I348+I354+I360+I366+I372</f>
        <v>300</v>
      </c>
      <c r="J387" s="3">
        <f>J323+J334+J342+J348+J354+J360+J366+J372</f>
        <v>209.57</v>
      </c>
      <c r="K387" s="3">
        <f>K323+K334+K342+K348+K354+K360+K366+K372</f>
        <v>300</v>
      </c>
      <c r="L387" s="3">
        <f>L323+L334+L342+L348+L354+L360+L366+L372</f>
        <v>300</v>
      </c>
      <c r="M387" s="3">
        <f>M323+M334+M342+M348+M354+M360+M366+M372</f>
        <v>300</v>
      </c>
      <c r="N387" s="39"/>
    </row>
    <row r="388" spans="2:14" ht="30.75">
      <c r="B388" s="465"/>
      <c r="C388" s="466"/>
      <c r="D388" s="447"/>
      <c r="E388" s="4" t="s">
        <v>14</v>
      </c>
      <c r="F388" s="3">
        <f>H388</f>
        <v>300</v>
      </c>
      <c r="G388" s="3"/>
      <c r="H388" s="3">
        <f>H324+H335+H343+H349+H355+H361+H367+H373+H379</f>
        <v>300</v>
      </c>
      <c r="I388" s="3"/>
      <c r="J388" s="3"/>
      <c r="K388" s="3"/>
      <c r="L388" s="3"/>
      <c r="M388" s="3"/>
      <c r="N388" s="39"/>
    </row>
    <row r="389" spans="2:14" ht="46.5">
      <c r="B389" s="465"/>
      <c r="C389" s="466"/>
      <c r="D389" s="447"/>
      <c r="E389" s="4" t="s">
        <v>15</v>
      </c>
      <c r="F389" s="3">
        <f>H389</f>
        <v>0</v>
      </c>
      <c r="G389" s="3"/>
      <c r="H389" s="3">
        <f>H325+H336+H344+H350+H356+H362+H368+H374+H380</f>
        <v>0</v>
      </c>
      <c r="I389" s="3"/>
      <c r="J389" s="3"/>
      <c r="K389" s="3"/>
      <c r="L389" s="3"/>
      <c r="M389" s="3"/>
      <c r="N389" s="39"/>
    </row>
    <row r="390" spans="2:14" ht="31.5" customHeight="1">
      <c r="B390" s="465"/>
      <c r="C390" s="466"/>
      <c r="D390" s="447"/>
      <c r="E390" s="4" t="s">
        <v>16</v>
      </c>
      <c r="F390" s="3">
        <f>G390+H390+I390+J390+K390+L390+M390</f>
        <v>2159.5699999999997</v>
      </c>
      <c r="G390" s="3">
        <f>G323+G334+G342+G348+G354+G360+G366+G372</f>
        <v>700</v>
      </c>
      <c r="H390" s="3">
        <v>50</v>
      </c>
      <c r="I390" s="3">
        <f>I326+I337+I345+I351+I357+I363+I369+I375</f>
        <v>300</v>
      </c>
      <c r="J390" s="3">
        <f>J326+J337+J345+J351+J357+J363+J369+J375</f>
        <v>209.57</v>
      </c>
      <c r="K390" s="3">
        <f>K326+K337+K345+K351+K357+K363+K369+K375</f>
        <v>300</v>
      </c>
      <c r="L390" s="3">
        <f>L326+L337+L345+L351+L357+L363+L369+L375</f>
        <v>300</v>
      </c>
      <c r="M390" s="3">
        <f>M326+M337+M345+M351+M357+M363+M369+M375</f>
        <v>300</v>
      </c>
      <c r="N390" s="39"/>
    </row>
    <row r="391" spans="2:14" ht="118.5" customHeight="1">
      <c r="B391" s="465"/>
      <c r="C391" s="466"/>
      <c r="D391" s="447"/>
      <c r="E391" s="4" t="s">
        <v>314</v>
      </c>
      <c r="F391" s="3">
        <v>50</v>
      </c>
      <c r="G391" s="3"/>
      <c r="H391" s="3">
        <f>H327</f>
        <v>50</v>
      </c>
      <c r="I391" s="3"/>
      <c r="J391" s="3"/>
      <c r="K391" s="3"/>
      <c r="L391" s="3"/>
      <c r="M391" s="3"/>
      <c r="N391" s="39"/>
    </row>
    <row r="392" spans="2:13" ht="30.75">
      <c r="B392" s="465"/>
      <c r="C392" s="466"/>
      <c r="D392" s="447"/>
      <c r="E392" s="4" t="s">
        <v>17</v>
      </c>
      <c r="F392" s="3"/>
      <c r="G392" s="3">
        <f>G328+G338+G346+G352+G358+G364+G370+G376</f>
        <v>0</v>
      </c>
      <c r="H392" s="3"/>
      <c r="I392" s="3"/>
      <c r="J392" s="3"/>
      <c r="K392" s="3"/>
      <c r="L392" s="3"/>
      <c r="M392" s="3"/>
    </row>
    <row r="393" spans="2:13" ht="46.5">
      <c r="B393" s="467"/>
      <c r="C393" s="468"/>
      <c r="D393" s="448"/>
      <c r="E393" s="4" t="s">
        <v>18</v>
      </c>
      <c r="F393" s="3"/>
      <c r="G393" s="3"/>
      <c r="H393" s="3"/>
      <c r="I393" s="3"/>
      <c r="J393" s="3"/>
      <c r="K393" s="3"/>
      <c r="L393" s="3"/>
      <c r="M393" s="3"/>
    </row>
    <row r="394" spans="2:13" ht="15" customHeight="1">
      <c r="B394" s="491" t="s">
        <v>87</v>
      </c>
      <c r="C394" s="492"/>
      <c r="D394" s="492"/>
      <c r="E394" s="492"/>
      <c r="F394" s="492"/>
      <c r="G394" s="492"/>
      <c r="H394" s="492"/>
      <c r="I394" s="492"/>
      <c r="J394" s="492"/>
      <c r="K394" s="492"/>
      <c r="L394" s="492"/>
      <c r="M394" s="493"/>
    </row>
    <row r="395" spans="2:13" ht="14.25">
      <c r="B395" s="494"/>
      <c r="C395" s="495"/>
      <c r="D395" s="495"/>
      <c r="E395" s="495"/>
      <c r="F395" s="495"/>
      <c r="G395" s="495"/>
      <c r="H395" s="495"/>
      <c r="I395" s="495"/>
      <c r="J395" s="495"/>
      <c r="K395" s="495"/>
      <c r="L395" s="495"/>
      <c r="M395" s="496"/>
    </row>
    <row r="396" spans="2:13" ht="135" customHeight="1">
      <c r="B396" s="437" t="s">
        <v>185</v>
      </c>
      <c r="C396" s="424" t="s">
        <v>309</v>
      </c>
      <c r="D396" s="424" t="s">
        <v>131</v>
      </c>
      <c r="E396" s="4" t="s">
        <v>175</v>
      </c>
      <c r="F396" s="1">
        <f>G396+H396+I396+J396+K396+L396+M396</f>
        <v>1350</v>
      </c>
      <c r="G396" s="1">
        <f>G399+G403+G404+G405</f>
        <v>550</v>
      </c>
      <c r="H396" s="1">
        <v>50</v>
      </c>
      <c r="I396" s="1">
        <f>I398+I399</f>
        <v>150</v>
      </c>
      <c r="J396" s="1">
        <f>J398+J399</f>
        <v>150</v>
      </c>
      <c r="K396" s="1">
        <f>K398+K399</f>
        <v>150</v>
      </c>
      <c r="L396" s="1">
        <f>L398+L399</f>
        <v>150</v>
      </c>
      <c r="M396" s="1">
        <f>M398+M399</f>
        <v>150</v>
      </c>
    </row>
    <row r="397" spans="2:13" ht="31.5" customHeight="1">
      <c r="B397" s="438"/>
      <c r="C397" s="425"/>
      <c r="D397" s="438"/>
      <c r="E397" s="4" t="s">
        <v>14</v>
      </c>
      <c r="F397" s="1"/>
      <c r="G397" s="1"/>
      <c r="H397" s="1"/>
      <c r="I397" s="1"/>
      <c r="J397" s="3"/>
      <c r="K397" s="3"/>
      <c r="L397" s="3"/>
      <c r="M397" s="3"/>
    </row>
    <row r="398" spans="2:13" ht="46.5">
      <c r="B398" s="438"/>
      <c r="C398" s="425"/>
      <c r="D398" s="438"/>
      <c r="E398" s="4" t="s">
        <v>15</v>
      </c>
      <c r="F398" s="1"/>
      <c r="G398" s="1"/>
      <c r="H398" s="1"/>
      <c r="I398" s="1"/>
      <c r="J398" s="1"/>
      <c r="K398" s="1"/>
      <c r="L398" s="1"/>
      <c r="M398" s="1"/>
    </row>
    <row r="399" spans="2:13" ht="101.25" customHeight="1">
      <c r="B399" s="438"/>
      <c r="C399" s="425"/>
      <c r="D399" s="438"/>
      <c r="E399" s="4" t="s">
        <v>165</v>
      </c>
      <c r="F399" s="1">
        <f>G399+H402+I399+J399+K399+L399+M399</f>
        <v>1244.284</v>
      </c>
      <c r="G399" s="1">
        <v>444.284</v>
      </c>
      <c r="H399" s="7">
        <v>50</v>
      </c>
      <c r="I399" s="1">
        <v>150</v>
      </c>
      <c r="J399" s="1">
        <v>150</v>
      </c>
      <c r="K399" s="1">
        <v>150</v>
      </c>
      <c r="L399" s="1">
        <v>150</v>
      </c>
      <c r="M399" s="1">
        <v>150</v>
      </c>
    </row>
    <row r="400" spans="2:13" ht="101.25" customHeight="1">
      <c r="B400" s="438"/>
      <c r="C400" s="425"/>
      <c r="D400" s="438"/>
      <c r="E400" s="4" t="s">
        <v>314</v>
      </c>
      <c r="F400" s="3">
        <v>50</v>
      </c>
      <c r="G400" s="3"/>
      <c r="H400" s="1">
        <v>50</v>
      </c>
      <c r="I400" s="1"/>
      <c r="J400" s="1"/>
      <c r="K400" s="1"/>
      <c r="L400" s="1"/>
      <c r="M400" s="1"/>
    </row>
    <row r="401" spans="2:13" ht="30.75">
      <c r="B401" s="438"/>
      <c r="C401" s="425"/>
      <c r="D401" s="438"/>
      <c r="E401" s="4" t="s">
        <v>17</v>
      </c>
      <c r="F401" s="3"/>
      <c r="G401" s="3"/>
      <c r="H401" s="3"/>
      <c r="I401" s="3"/>
      <c r="J401" s="3"/>
      <c r="K401" s="3"/>
      <c r="L401" s="3"/>
      <c r="M401" s="3"/>
    </row>
    <row r="402" spans="2:13" ht="46.5">
      <c r="B402" s="438"/>
      <c r="C402" s="425"/>
      <c r="D402" s="439"/>
      <c r="E402" s="4" t="s">
        <v>18</v>
      </c>
      <c r="F402" s="3">
        <v>50</v>
      </c>
      <c r="G402" s="3"/>
      <c r="H402" s="1">
        <v>50</v>
      </c>
      <c r="I402" s="3"/>
      <c r="J402" s="3"/>
      <c r="K402" s="3"/>
      <c r="L402" s="3"/>
      <c r="M402" s="3"/>
    </row>
    <row r="403" spans="2:13" ht="93">
      <c r="B403" s="438"/>
      <c r="C403" s="438"/>
      <c r="D403" s="41" t="s">
        <v>204</v>
      </c>
      <c r="E403" s="4" t="s">
        <v>176</v>
      </c>
      <c r="F403" s="40">
        <v>55.72</v>
      </c>
      <c r="G403" s="40">
        <v>55.716</v>
      </c>
      <c r="H403" s="3"/>
      <c r="I403" s="3"/>
      <c r="J403" s="3"/>
      <c r="K403" s="3"/>
      <c r="L403" s="3"/>
      <c r="M403" s="3"/>
    </row>
    <row r="404" spans="2:13" ht="63" customHeight="1">
      <c r="B404" s="438"/>
      <c r="C404" s="438"/>
      <c r="D404" s="41" t="s">
        <v>221</v>
      </c>
      <c r="E404" s="4" t="s">
        <v>176</v>
      </c>
      <c r="F404" s="40">
        <v>25.1</v>
      </c>
      <c r="G404" s="40">
        <v>25.1</v>
      </c>
      <c r="H404" s="3"/>
      <c r="I404" s="3"/>
      <c r="J404" s="3"/>
      <c r="K404" s="3"/>
      <c r="L404" s="3"/>
      <c r="M404" s="3"/>
    </row>
    <row r="405" spans="2:13" ht="72.75" customHeight="1">
      <c r="B405" s="439"/>
      <c r="C405" s="439"/>
      <c r="D405" s="41" t="s">
        <v>222</v>
      </c>
      <c r="E405" s="4" t="s">
        <v>176</v>
      </c>
      <c r="F405" s="40">
        <v>24.9</v>
      </c>
      <c r="G405" s="40">
        <v>24.9</v>
      </c>
      <c r="H405" s="3"/>
      <c r="I405" s="3"/>
      <c r="J405" s="3"/>
      <c r="K405" s="3"/>
      <c r="L405" s="3"/>
      <c r="M405" s="3"/>
    </row>
    <row r="406" spans="2:13" ht="15.75" customHeight="1">
      <c r="B406" s="457" t="s">
        <v>88</v>
      </c>
      <c r="C406" s="458"/>
      <c r="D406" s="424" t="s">
        <v>216</v>
      </c>
      <c r="E406" s="4" t="s">
        <v>21</v>
      </c>
      <c r="F406" s="1">
        <f>F409+F412</f>
        <v>1350</v>
      </c>
      <c r="G406" s="1">
        <f>G396</f>
        <v>550</v>
      </c>
      <c r="H406" s="1">
        <v>50</v>
      </c>
      <c r="I406" s="1">
        <f>I396</f>
        <v>150</v>
      </c>
      <c r="J406" s="1">
        <f>J396</f>
        <v>150</v>
      </c>
      <c r="K406" s="1">
        <f>K396</f>
        <v>150</v>
      </c>
      <c r="L406" s="1">
        <f>L396</f>
        <v>150</v>
      </c>
      <c r="M406" s="1">
        <f>M396</f>
        <v>150</v>
      </c>
    </row>
    <row r="407" spans="2:13" ht="30.75">
      <c r="B407" s="459"/>
      <c r="C407" s="460"/>
      <c r="D407" s="438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459"/>
      <c r="C408" s="460"/>
      <c r="D408" s="438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459"/>
      <c r="C409" s="460"/>
      <c r="D409" s="438"/>
      <c r="E409" s="4" t="s">
        <v>16</v>
      </c>
      <c r="F409" s="1">
        <f>G409+H409+I409+J409+K409+L409+M409</f>
        <v>1350</v>
      </c>
      <c r="G409" s="1">
        <f>G399+G403+G404+G405</f>
        <v>550</v>
      </c>
      <c r="H409" s="7">
        <v>50</v>
      </c>
      <c r="I409" s="1">
        <f>I399</f>
        <v>150</v>
      </c>
      <c r="J409" s="1">
        <f>J399</f>
        <v>150</v>
      </c>
      <c r="K409" s="1">
        <f>K399</f>
        <v>150</v>
      </c>
      <c r="L409" s="1">
        <f>L399</f>
        <v>150</v>
      </c>
      <c r="M409" s="1">
        <f>M399</f>
        <v>150</v>
      </c>
    </row>
    <row r="410" spans="2:13" ht="96.75" customHeight="1">
      <c r="B410" s="459"/>
      <c r="C410" s="460"/>
      <c r="D410" s="438"/>
      <c r="E410" s="4" t="s">
        <v>314</v>
      </c>
      <c r="F410" s="1">
        <v>50</v>
      </c>
      <c r="G410" s="1"/>
      <c r="H410" s="7">
        <v>50</v>
      </c>
      <c r="I410" s="1"/>
      <c r="J410" s="1"/>
      <c r="K410" s="1"/>
      <c r="L410" s="1"/>
      <c r="M410" s="1"/>
    </row>
    <row r="411" spans="2:13" ht="30.75">
      <c r="B411" s="459"/>
      <c r="C411" s="460"/>
      <c r="D411" s="438"/>
      <c r="E411" s="4" t="s">
        <v>17</v>
      </c>
      <c r="F411" s="3"/>
      <c r="G411" s="1"/>
      <c r="H411" s="3"/>
      <c r="I411" s="3"/>
      <c r="J411" s="3"/>
      <c r="K411" s="3"/>
      <c r="L411" s="3"/>
      <c r="M411" s="3"/>
    </row>
    <row r="412" spans="2:13" ht="46.5">
      <c r="B412" s="461"/>
      <c r="C412" s="462"/>
      <c r="D412" s="439"/>
      <c r="E412" s="4" t="s">
        <v>18</v>
      </c>
      <c r="F412" s="3"/>
      <c r="G412" s="3"/>
      <c r="H412" s="1"/>
      <c r="I412" s="3"/>
      <c r="J412" s="3"/>
      <c r="K412" s="3"/>
      <c r="L412" s="3"/>
      <c r="M412" s="3"/>
    </row>
    <row r="413" spans="2:13" s="47" customFormat="1" ht="50.25" customHeight="1">
      <c r="B413" s="449" t="s">
        <v>236</v>
      </c>
      <c r="C413" s="450"/>
      <c r="D413" s="450"/>
      <c r="E413" s="450"/>
      <c r="F413" s="450"/>
      <c r="G413" s="450"/>
      <c r="H413" s="450"/>
      <c r="I413" s="450"/>
      <c r="J413" s="450"/>
      <c r="K413" s="450"/>
      <c r="L413" s="450"/>
      <c r="M413" s="451"/>
    </row>
    <row r="414" spans="2:13" ht="15.75" customHeight="1">
      <c r="B414" s="429" t="s">
        <v>237</v>
      </c>
      <c r="C414" s="429" t="s">
        <v>246</v>
      </c>
      <c r="D414" s="424" t="s">
        <v>30</v>
      </c>
      <c r="E414" s="4" t="s">
        <v>21</v>
      </c>
      <c r="F414" s="48">
        <f>F420</f>
        <v>0</v>
      </c>
      <c r="G414" s="7"/>
      <c r="H414" s="49">
        <f>H420</f>
        <v>0</v>
      </c>
      <c r="I414" s="3"/>
      <c r="J414" s="3"/>
      <c r="K414" s="3"/>
      <c r="L414" s="3"/>
      <c r="M414" s="3"/>
    </row>
    <row r="415" spans="2:13" ht="31.5" customHeight="1">
      <c r="B415" s="430"/>
      <c r="C415" s="430"/>
      <c r="D415" s="430"/>
      <c r="E415" s="4" t="s">
        <v>14</v>
      </c>
      <c r="F415" s="17"/>
      <c r="G415" s="7"/>
      <c r="H415" s="18"/>
      <c r="I415" s="3"/>
      <c r="J415" s="3"/>
      <c r="K415" s="3"/>
      <c r="L415" s="3"/>
      <c r="M415" s="3"/>
    </row>
    <row r="416" spans="2:13" ht="47.25" customHeight="1">
      <c r="B416" s="430"/>
      <c r="C416" s="430"/>
      <c r="D416" s="430"/>
      <c r="E416" s="4" t="s">
        <v>15</v>
      </c>
      <c r="F416" s="17"/>
      <c r="G416" s="7"/>
      <c r="H416" s="18"/>
      <c r="I416" s="3"/>
      <c r="J416" s="3"/>
      <c r="K416" s="3"/>
      <c r="L416" s="3"/>
      <c r="M416" s="3"/>
    </row>
    <row r="417" spans="2:13" ht="31.5" customHeight="1">
      <c r="B417" s="430"/>
      <c r="C417" s="430"/>
      <c r="D417" s="430"/>
      <c r="E417" s="4" t="s">
        <v>16</v>
      </c>
      <c r="F417" s="48">
        <f>H417</f>
        <v>826.4</v>
      </c>
      <c r="G417" s="7"/>
      <c r="H417" s="49">
        <v>826.4</v>
      </c>
      <c r="I417" s="3"/>
      <c r="J417" s="3"/>
      <c r="K417" s="3"/>
      <c r="L417" s="3"/>
      <c r="M417" s="3"/>
    </row>
    <row r="418" spans="2:13" ht="99.75" customHeight="1">
      <c r="B418" s="430"/>
      <c r="C418" s="430"/>
      <c r="D418" s="430"/>
      <c r="E418" s="4" t="s">
        <v>314</v>
      </c>
      <c r="F418" s="48">
        <f>H418</f>
        <v>826.4</v>
      </c>
      <c r="G418" s="7"/>
      <c r="H418" s="49">
        <v>826.4</v>
      </c>
      <c r="I418" s="3"/>
      <c r="J418" s="3"/>
      <c r="K418" s="3"/>
      <c r="L418" s="3"/>
      <c r="M418" s="3"/>
    </row>
    <row r="419" spans="2:13" ht="31.5" customHeight="1">
      <c r="B419" s="430"/>
      <c r="C419" s="430"/>
      <c r="D419" s="430"/>
      <c r="E419" s="4" t="s">
        <v>17</v>
      </c>
      <c r="F419" s="17"/>
      <c r="G419" s="7"/>
      <c r="H419" s="18"/>
      <c r="I419" s="3"/>
      <c r="J419" s="3"/>
      <c r="K419" s="3"/>
      <c r="L419" s="3"/>
      <c r="M419" s="3"/>
    </row>
    <row r="420" spans="2:13" ht="47.25" customHeight="1">
      <c r="B420" s="431"/>
      <c r="C420" s="431"/>
      <c r="D420" s="431"/>
      <c r="E420" s="4" t="s">
        <v>18</v>
      </c>
      <c r="F420" s="48"/>
      <c r="G420" s="7"/>
      <c r="H420" s="49"/>
      <c r="I420" s="3"/>
      <c r="J420" s="3"/>
      <c r="K420" s="3"/>
      <c r="L420" s="3"/>
      <c r="M420" s="3"/>
    </row>
    <row r="421" spans="2:13" ht="15.75" customHeight="1">
      <c r="B421" s="429" t="s">
        <v>235</v>
      </c>
      <c r="C421" s="429" t="s">
        <v>245</v>
      </c>
      <c r="D421" s="429" t="s">
        <v>30</v>
      </c>
      <c r="E421" s="4" t="s">
        <v>21</v>
      </c>
      <c r="F421" s="50">
        <f>H421+M421</f>
        <v>2000</v>
      </c>
      <c r="G421" s="7"/>
      <c r="H421" s="51"/>
      <c r="I421" s="3"/>
      <c r="J421" s="3"/>
      <c r="K421" s="3"/>
      <c r="L421" s="3"/>
      <c r="M421" s="3">
        <v>2000</v>
      </c>
    </row>
    <row r="422" spans="2:13" ht="31.5" customHeight="1">
      <c r="B422" s="430"/>
      <c r="C422" s="430"/>
      <c r="D422" s="430"/>
      <c r="E422" s="4" t="s">
        <v>14</v>
      </c>
      <c r="F422" s="17"/>
      <c r="G422" s="7"/>
      <c r="H422" s="18"/>
      <c r="I422" s="3"/>
      <c r="J422" s="3"/>
      <c r="K422" s="3"/>
      <c r="L422" s="3"/>
      <c r="M422" s="3"/>
    </row>
    <row r="423" spans="2:13" ht="47.25" customHeight="1">
      <c r="B423" s="430"/>
      <c r="C423" s="430"/>
      <c r="D423" s="430"/>
      <c r="E423" s="4" t="s">
        <v>15</v>
      </c>
      <c r="F423" s="17"/>
      <c r="G423" s="7"/>
      <c r="H423" s="18"/>
      <c r="I423" s="3"/>
      <c r="J423" s="3"/>
      <c r="K423" s="3"/>
      <c r="L423" s="3"/>
      <c r="M423" s="3"/>
    </row>
    <row r="424" spans="2:13" ht="31.5" customHeight="1">
      <c r="B424" s="430"/>
      <c r="C424" s="430"/>
      <c r="D424" s="430"/>
      <c r="E424" s="4" t="s">
        <v>16</v>
      </c>
      <c r="F424" s="50">
        <f>H424+M424</f>
        <v>2000</v>
      </c>
      <c r="G424" s="7"/>
      <c r="H424" s="51"/>
      <c r="I424" s="3"/>
      <c r="J424" s="3"/>
      <c r="K424" s="3"/>
      <c r="L424" s="3"/>
      <c r="M424" s="3">
        <v>2000</v>
      </c>
    </row>
    <row r="425" spans="2:13" ht="31.5" customHeight="1">
      <c r="B425" s="430"/>
      <c r="C425" s="430"/>
      <c r="D425" s="430"/>
      <c r="E425" s="4" t="s">
        <v>17</v>
      </c>
      <c r="F425" s="17"/>
      <c r="G425" s="7"/>
      <c r="H425" s="18"/>
      <c r="I425" s="3"/>
      <c r="J425" s="3"/>
      <c r="K425" s="3"/>
      <c r="L425" s="3"/>
      <c r="M425" s="3"/>
    </row>
    <row r="426" spans="2:13" ht="47.25" customHeight="1">
      <c r="B426" s="431"/>
      <c r="C426" s="431"/>
      <c r="D426" s="431"/>
      <c r="E426" s="4" t="s">
        <v>18</v>
      </c>
      <c r="F426" s="17"/>
      <c r="G426" s="7"/>
      <c r="H426" s="18"/>
      <c r="I426" s="3"/>
      <c r="J426" s="3"/>
      <c r="K426" s="3"/>
      <c r="L426" s="3"/>
      <c r="M426" s="3"/>
    </row>
    <row r="427" spans="2:13" ht="15.75" customHeight="1">
      <c r="B427" s="429" t="s">
        <v>238</v>
      </c>
      <c r="C427" s="429" t="s">
        <v>244</v>
      </c>
      <c r="D427" s="429" t="s">
        <v>30</v>
      </c>
      <c r="E427" s="4" t="s">
        <v>21</v>
      </c>
      <c r="F427" s="50">
        <f>F430+F433</f>
        <v>826.1</v>
      </c>
      <c r="G427" s="7"/>
      <c r="H427" s="51">
        <f>H433</f>
        <v>0</v>
      </c>
      <c r="I427" s="3"/>
      <c r="J427" s="3"/>
      <c r="K427" s="3"/>
      <c r="L427" s="3"/>
      <c r="M427" s="3">
        <v>400</v>
      </c>
    </row>
    <row r="428" spans="2:13" ht="31.5" customHeight="1">
      <c r="B428" s="430"/>
      <c r="C428" s="430"/>
      <c r="D428" s="430"/>
      <c r="E428" s="4" t="s">
        <v>14</v>
      </c>
      <c r="F428" s="17"/>
      <c r="G428" s="7"/>
      <c r="H428" s="18"/>
      <c r="I428" s="3"/>
      <c r="J428" s="3"/>
      <c r="K428" s="3"/>
      <c r="L428" s="3"/>
      <c r="M428" s="3"/>
    </row>
    <row r="429" spans="2:13" ht="47.25" customHeight="1">
      <c r="B429" s="430"/>
      <c r="C429" s="430"/>
      <c r="D429" s="430"/>
      <c r="E429" s="4" t="s">
        <v>15</v>
      </c>
      <c r="F429" s="17"/>
      <c r="G429" s="7"/>
      <c r="H429" s="18"/>
      <c r="I429" s="3"/>
      <c r="J429" s="3"/>
      <c r="K429" s="3"/>
      <c r="L429" s="3"/>
      <c r="M429" s="3"/>
    </row>
    <row r="430" spans="2:13" ht="31.5" customHeight="1">
      <c r="B430" s="430"/>
      <c r="C430" s="430"/>
      <c r="D430" s="430"/>
      <c r="E430" s="4" t="s">
        <v>16</v>
      </c>
      <c r="F430" s="50">
        <f>H430+M430</f>
        <v>826.1</v>
      </c>
      <c r="G430" s="7"/>
      <c r="H430" s="51">
        <v>426.1</v>
      </c>
      <c r="I430" s="3"/>
      <c r="J430" s="3"/>
      <c r="K430" s="3"/>
      <c r="L430" s="3"/>
      <c r="M430" s="3">
        <v>400</v>
      </c>
    </row>
    <row r="431" spans="2:13" ht="105.75" customHeight="1">
      <c r="B431" s="430"/>
      <c r="C431" s="430"/>
      <c r="D431" s="430"/>
      <c r="E431" s="4" t="s">
        <v>314</v>
      </c>
      <c r="F431" s="51">
        <v>426.1</v>
      </c>
      <c r="G431" s="7"/>
      <c r="H431" s="51">
        <v>426.1</v>
      </c>
      <c r="I431" s="3"/>
      <c r="J431" s="3"/>
      <c r="K431" s="3"/>
      <c r="L431" s="3"/>
      <c r="M431" s="3"/>
    </row>
    <row r="432" spans="2:13" ht="31.5" customHeight="1">
      <c r="B432" s="430"/>
      <c r="C432" s="430"/>
      <c r="D432" s="430"/>
      <c r="E432" s="4" t="s">
        <v>17</v>
      </c>
      <c r="F432" s="17"/>
      <c r="G432" s="7"/>
      <c r="H432" s="18"/>
      <c r="I432" s="3"/>
      <c r="J432" s="3"/>
      <c r="K432" s="3"/>
      <c r="L432" s="3"/>
      <c r="M432" s="3"/>
    </row>
    <row r="433" spans="2:13" ht="47.25" customHeight="1">
      <c r="B433" s="431"/>
      <c r="C433" s="431"/>
      <c r="D433" s="431"/>
      <c r="E433" s="4" t="s">
        <v>18</v>
      </c>
      <c r="F433" s="51"/>
      <c r="G433" s="7"/>
      <c r="H433" s="51"/>
      <c r="I433" s="3"/>
      <c r="J433" s="3"/>
      <c r="K433" s="3"/>
      <c r="L433" s="3"/>
      <c r="M433" s="3"/>
    </row>
    <row r="434" spans="2:13" ht="15.75" customHeight="1">
      <c r="B434" s="429" t="s">
        <v>239</v>
      </c>
      <c r="C434" s="429" t="s">
        <v>247</v>
      </c>
      <c r="D434" s="429" t="s">
        <v>19</v>
      </c>
      <c r="E434" s="4" t="s">
        <v>21</v>
      </c>
      <c r="F434" s="52">
        <f>F440</f>
        <v>0</v>
      </c>
      <c r="G434" s="7"/>
      <c r="H434" s="53">
        <f>H440</f>
        <v>0</v>
      </c>
      <c r="I434" s="3"/>
      <c r="J434" s="3"/>
      <c r="K434" s="3"/>
      <c r="L434" s="3"/>
      <c r="M434" s="3"/>
    </row>
    <row r="435" spans="2:13" ht="31.5" customHeight="1">
      <c r="B435" s="430"/>
      <c r="C435" s="430"/>
      <c r="D435" s="430"/>
      <c r="E435" s="4" t="s">
        <v>14</v>
      </c>
      <c r="F435" s="17"/>
      <c r="G435" s="7"/>
      <c r="H435" s="18"/>
      <c r="I435" s="3"/>
      <c r="J435" s="3"/>
      <c r="K435" s="3"/>
      <c r="L435" s="3"/>
      <c r="M435" s="3"/>
    </row>
    <row r="436" spans="2:13" ht="47.25" customHeight="1">
      <c r="B436" s="430"/>
      <c r="C436" s="430"/>
      <c r="D436" s="430"/>
      <c r="E436" s="4" t="s">
        <v>15</v>
      </c>
      <c r="F436" s="17"/>
      <c r="G436" s="7"/>
      <c r="H436" s="18"/>
      <c r="I436" s="3"/>
      <c r="J436" s="3"/>
      <c r="K436" s="3"/>
      <c r="L436" s="3"/>
      <c r="M436" s="3"/>
    </row>
    <row r="437" spans="2:13" ht="31.5" customHeight="1">
      <c r="B437" s="430"/>
      <c r="C437" s="430"/>
      <c r="D437" s="430"/>
      <c r="E437" s="4" t="s">
        <v>16</v>
      </c>
      <c r="F437" s="52">
        <f>H437</f>
        <v>420</v>
      </c>
      <c r="G437" s="7"/>
      <c r="H437" s="53">
        <v>420</v>
      </c>
      <c r="I437" s="3"/>
      <c r="J437" s="3"/>
      <c r="K437" s="3"/>
      <c r="L437" s="3"/>
      <c r="M437" s="3"/>
    </row>
    <row r="438" spans="2:13" ht="107.25" customHeight="1">
      <c r="B438" s="430"/>
      <c r="C438" s="430"/>
      <c r="D438" s="430"/>
      <c r="E438" s="4" t="s">
        <v>314</v>
      </c>
      <c r="F438" s="52">
        <f>H438</f>
        <v>420</v>
      </c>
      <c r="G438" s="7"/>
      <c r="H438" s="53">
        <v>420</v>
      </c>
      <c r="I438" s="3"/>
      <c r="J438" s="3"/>
      <c r="K438" s="3"/>
      <c r="L438" s="3"/>
      <c r="M438" s="3"/>
    </row>
    <row r="439" spans="2:13" ht="31.5" customHeight="1">
      <c r="B439" s="430"/>
      <c r="C439" s="430"/>
      <c r="D439" s="430"/>
      <c r="E439" s="4" t="s">
        <v>17</v>
      </c>
      <c r="F439" s="17"/>
      <c r="G439" s="7"/>
      <c r="H439" s="18"/>
      <c r="I439" s="3"/>
      <c r="J439" s="3"/>
      <c r="K439" s="3"/>
      <c r="L439" s="3"/>
      <c r="M439" s="3"/>
    </row>
    <row r="440" spans="2:13" ht="47.25" customHeight="1">
      <c r="B440" s="431"/>
      <c r="C440" s="431"/>
      <c r="D440" s="431"/>
      <c r="E440" s="4" t="s">
        <v>18</v>
      </c>
      <c r="F440" s="52"/>
      <c r="G440" s="7"/>
      <c r="H440" s="53"/>
      <c r="I440" s="3"/>
      <c r="J440" s="3"/>
      <c r="K440" s="3"/>
      <c r="L440" s="3"/>
      <c r="M440" s="3"/>
    </row>
    <row r="441" spans="2:13" ht="15.75" customHeight="1">
      <c r="B441" s="429" t="s">
        <v>240</v>
      </c>
      <c r="C441" s="429" t="s">
        <v>251</v>
      </c>
      <c r="D441" s="429" t="s">
        <v>19</v>
      </c>
      <c r="E441" s="4" t="s">
        <v>21</v>
      </c>
      <c r="F441" s="17">
        <f>F447</f>
        <v>0</v>
      </c>
      <c r="G441" s="7"/>
      <c r="H441" s="54">
        <f>H447</f>
        <v>0</v>
      </c>
      <c r="I441" s="3"/>
      <c r="J441" s="3"/>
      <c r="K441" s="3"/>
      <c r="L441" s="3"/>
      <c r="M441" s="3"/>
    </row>
    <row r="442" spans="2:13" ht="31.5" customHeight="1">
      <c r="B442" s="430"/>
      <c r="C442" s="430"/>
      <c r="D442" s="430"/>
      <c r="E442" s="4" t="s">
        <v>14</v>
      </c>
      <c r="F442" s="17"/>
      <c r="G442" s="7"/>
      <c r="H442" s="18"/>
      <c r="I442" s="3"/>
      <c r="J442" s="3"/>
      <c r="K442" s="3"/>
      <c r="L442" s="3"/>
      <c r="M442" s="3"/>
    </row>
    <row r="443" spans="2:13" ht="47.25" customHeight="1">
      <c r="B443" s="430"/>
      <c r="C443" s="430"/>
      <c r="D443" s="430"/>
      <c r="E443" s="4" t="s">
        <v>15</v>
      </c>
      <c r="F443" s="17"/>
      <c r="G443" s="7"/>
      <c r="H443" s="18"/>
      <c r="I443" s="3"/>
      <c r="J443" s="3"/>
      <c r="K443" s="3"/>
      <c r="L443" s="3"/>
      <c r="M443" s="3"/>
    </row>
    <row r="444" spans="2:13" ht="31.5" customHeight="1">
      <c r="B444" s="430"/>
      <c r="C444" s="430"/>
      <c r="D444" s="430"/>
      <c r="E444" s="4" t="s">
        <v>16</v>
      </c>
      <c r="F444" s="3">
        <f>H444</f>
        <v>110</v>
      </c>
      <c r="G444" s="7"/>
      <c r="H444" s="60">
        <v>110</v>
      </c>
      <c r="I444" s="3"/>
      <c r="J444" s="3"/>
      <c r="K444" s="3"/>
      <c r="L444" s="3"/>
      <c r="M444" s="3"/>
    </row>
    <row r="445" spans="2:13" ht="107.25" customHeight="1">
      <c r="B445" s="430"/>
      <c r="C445" s="430"/>
      <c r="D445" s="430"/>
      <c r="E445" s="4" t="s">
        <v>314</v>
      </c>
      <c r="F445" s="3">
        <f>H445</f>
        <v>110</v>
      </c>
      <c r="G445" s="7"/>
      <c r="H445" s="60">
        <v>110</v>
      </c>
      <c r="I445" s="3"/>
      <c r="J445" s="3"/>
      <c r="K445" s="3"/>
      <c r="L445" s="3"/>
      <c r="M445" s="3"/>
    </row>
    <row r="446" spans="2:13" ht="31.5" customHeight="1">
      <c r="B446" s="430"/>
      <c r="C446" s="430"/>
      <c r="D446" s="430"/>
      <c r="E446" s="4" t="s">
        <v>17</v>
      </c>
      <c r="F446" s="17"/>
      <c r="G446" s="7"/>
      <c r="H446" s="18"/>
      <c r="I446" s="3"/>
      <c r="J446" s="3"/>
      <c r="K446" s="3"/>
      <c r="L446" s="3"/>
      <c r="M446" s="3"/>
    </row>
    <row r="447" spans="2:13" ht="47.25" customHeight="1">
      <c r="B447" s="431"/>
      <c r="C447" s="431"/>
      <c r="D447" s="431"/>
      <c r="E447" s="4" t="s">
        <v>18</v>
      </c>
      <c r="F447" s="17"/>
      <c r="G447" s="7"/>
      <c r="H447" s="54"/>
      <c r="I447" s="3"/>
      <c r="J447" s="3"/>
      <c r="K447" s="3"/>
      <c r="L447" s="3"/>
      <c r="M447" s="3"/>
    </row>
    <row r="448" spans="2:13" ht="15.75" customHeight="1">
      <c r="B448" s="429" t="s">
        <v>241</v>
      </c>
      <c r="C448" s="429" t="s">
        <v>248</v>
      </c>
      <c r="D448" s="429" t="s">
        <v>319</v>
      </c>
      <c r="E448" s="4" t="s">
        <v>21</v>
      </c>
      <c r="F448" s="17">
        <v>91</v>
      </c>
      <c r="G448" s="7"/>
      <c r="H448" s="18">
        <v>91</v>
      </c>
      <c r="I448" s="3"/>
      <c r="J448" s="3"/>
      <c r="K448" s="3"/>
      <c r="L448" s="3"/>
      <c r="M448" s="3"/>
    </row>
    <row r="449" spans="2:13" ht="31.5" customHeight="1">
      <c r="B449" s="430"/>
      <c r="C449" s="430"/>
      <c r="D449" s="430"/>
      <c r="E449" s="4" t="s">
        <v>14</v>
      </c>
      <c r="F449" s="17"/>
      <c r="G449" s="7"/>
      <c r="H449" s="18"/>
      <c r="I449" s="3"/>
      <c r="J449" s="3"/>
      <c r="K449" s="3"/>
      <c r="L449" s="3"/>
      <c r="M449" s="3"/>
    </row>
    <row r="450" spans="2:13" ht="47.25" customHeight="1">
      <c r="B450" s="430"/>
      <c r="C450" s="430"/>
      <c r="D450" s="430"/>
      <c r="E450" s="4" t="s">
        <v>15</v>
      </c>
      <c r="F450" s="17"/>
      <c r="G450" s="7"/>
      <c r="H450" s="18"/>
      <c r="I450" s="3"/>
      <c r="J450" s="3"/>
      <c r="K450" s="3"/>
      <c r="L450" s="3"/>
      <c r="M450" s="3"/>
    </row>
    <row r="451" spans="2:13" ht="31.5" customHeight="1">
      <c r="B451" s="430"/>
      <c r="C451" s="430"/>
      <c r="D451" s="430"/>
      <c r="E451" s="4" t="s">
        <v>16</v>
      </c>
      <c r="F451" s="3">
        <v>91</v>
      </c>
      <c r="G451" s="7"/>
      <c r="H451" s="3">
        <v>91</v>
      </c>
      <c r="I451" s="3"/>
      <c r="J451" s="3"/>
      <c r="K451" s="3"/>
      <c r="L451" s="3"/>
      <c r="M451" s="3"/>
    </row>
    <row r="452" spans="2:13" ht="106.5" customHeight="1">
      <c r="B452" s="430"/>
      <c r="C452" s="430"/>
      <c r="D452" s="430"/>
      <c r="E452" s="4" t="s">
        <v>314</v>
      </c>
      <c r="F452" s="3">
        <v>91</v>
      </c>
      <c r="G452" s="7"/>
      <c r="H452" s="3">
        <v>91</v>
      </c>
      <c r="I452" s="3"/>
      <c r="J452" s="3"/>
      <c r="K452" s="3"/>
      <c r="L452" s="3"/>
      <c r="M452" s="3"/>
    </row>
    <row r="453" spans="2:13" ht="133.5" customHeight="1">
      <c r="B453" s="430"/>
      <c r="C453" s="430"/>
      <c r="D453" s="430"/>
      <c r="E453" s="4" t="s">
        <v>317</v>
      </c>
      <c r="F453" s="3">
        <v>41.5</v>
      </c>
      <c r="G453" s="7"/>
      <c r="H453" s="3">
        <v>41.5</v>
      </c>
      <c r="I453" s="3"/>
      <c r="J453" s="3"/>
      <c r="K453" s="3"/>
      <c r="L453" s="3"/>
      <c r="M453" s="3"/>
    </row>
    <row r="454" spans="2:13" ht="129.75" customHeight="1">
      <c r="B454" s="430"/>
      <c r="C454" s="430"/>
      <c r="D454" s="430"/>
      <c r="E454" s="4" t="s">
        <v>318</v>
      </c>
      <c r="F454" s="3">
        <v>0.5</v>
      </c>
      <c r="G454" s="7"/>
      <c r="H454" s="3">
        <v>0.5</v>
      </c>
      <c r="I454" s="3"/>
      <c r="J454" s="3"/>
      <c r="K454" s="3"/>
      <c r="L454" s="3"/>
      <c r="M454" s="3"/>
    </row>
    <row r="455" spans="2:13" ht="31.5" customHeight="1">
      <c r="B455" s="430"/>
      <c r="C455" s="430"/>
      <c r="D455" s="430"/>
      <c r="E455" s="4" t="s">
        <v>17</v>
      </c>
      <c r="F455" s="3"/>
      <c r="G455" s="7"/>
      <c r="H455" s="3"/>
      <c r="I455" s="3"/>
      <c r="J455" s="3"/>
      <c r="K455" s="3"/>
      <c r="L455" s="3"/>
      <c r="M455" s="3"/>
    </row>
    <row r="456" spans="2:13" ht="47.25" customHeight="1">
      <c r="B456" s="431"/>
      <c r="C456" s="431"/>
      <c r="D456" s="431"/>
      <c r="E456" s="4" t="s">
        <v>18</v>
      </c>
      <c r="F456" s="7"/>
      <c r="G456" s="7"/>
      <c r="H456" s="7"/>
      <c r="I456" s="3"/>
      <c r="J456" s="3"/>
      <c r="K456" s="3"/>
      <c r="L456" s="3"/>
      <c r="M456" s="3"/>
    </row>
    <row r="457" spans="2:13" ht="13.5" customHeight="1">
      <c r="B457" s="429" t="s">
        <v>242</v>
      </c>
      <c r="C457" s="429" t="s">
        <v>249</v>
      </c>
      <c r="D457" s="429" t="s">
        <v>256</v>
      </c>
      <c r="E457" s="4" t="s">
        <v>21</v>
      </c>
      <c r="F457" s="17">
        <f>F460</f>
        <v>160.62</v>
      </c>
      <c r="G457" s="7"/>
      <c r="H457" s="18">
        <f>H460</f>
        <v>160.62</v>
      </c>
      <c r="I457" s="3"/>
      <c r="J457" s="3"/>
      <c r="K457" s="3"/>
      <c r="L457" s="3"/>
      <c r="M457" s="3"/>
    </row>
    <row r="458" spans="2:13" ht="31.5" customHeight="1">
      <c r="B458" s="430"/>
      <c r="C458" s="430"/>
      <c r="D458" s="430"/>
      <c r="E458" s="4" t="s">
        <v>14</v>
      </c>
      <c r="F458" s="17"/>
      <c r="G458" s="7"/>
      <c r="H458" s="18"/>
      <c r="I458" s="3"/>
      <c r="J458" s="3"/>
      <c r="K458" s="3"/>
      <c r="L458" s="3"/>
      <c r="M458" s="3"/>
    </row>
    <row r="459" spans="2:13" ht="47.25" customHeight="1">
      <c r="B459" s="430"/>
      <c r="C459" s="430"/>
      <c r="D459" s="430"/>
      <c r="E459" s="4" t="s">
        <v>15</v>
      </c>
      <c r="F459" s="17"/>
      <c r="G459" s="7"/>
      <c r="H459" s="18"/>
      <c r="I459" s="3"/>
      <c r="J459" s="3"/>
      <c r="K459" s="3"/>
      <c r="L459" s="3"/>
      <c r="M459" s="3"/>
    </row>
    <row r="460" spans="2:13" s="30" customFormat="1" ht="31.5" customHeight="1">
      <c r="B460" s="430"/>
      <c r="C460" s="430"/>
      <c r="D460" s="430"/>
      <c r="E460" s="4" t="s">
        <v>16</v>
      </c>
      <c r="F460" s="17">
        <v>160.62</v>
      </c>
      <c r="G460" s="28"/>
      <c r="H460" s="18">
        <v>160.62</v>
      </c>
      <c r="I460" s="29"/>
      <c r="J460" s="29"/>
      <c r="K460" s="29"/>
      <c r="L460" s="29"/>
      <c r="M460" s="29"/>
    </row>
    <row r="461" spans="2:13" s="30" customFormat="1" ht="103.5" customHeight="1">
      <c r="B461" s="430"/>
      <c r="C461" s="430"/>
      <c r="D461" s="430"/>
      <c r="E461" s="4" t="s">
        <v>314</v>
      </c>
      <c r="F461" s="3">
        <v>160.62</v>
      </c>
      <c r="G461" s="28"/>
      <c r="H461" s="3">
        <v>160.62</v>
      </c>
      <c r="I461" s="29"/>
      <c r="J461" s="29"/>
      <c r="K461" s="29"/>
      <c r="L461" s="29"/>
      <c r="M461" s="29"/>
    </row>
    <row r="462" spans="2:13" ht="31.5" customHeight="1">
      <c r="B462" s="430"/>
      <c r="C462" s="430"/>
      <c r="D462" s="430"/>
      <c r="E462" s="4" t="s">
        <v>17</v>
      </c>
      <c r="F462" s="3"/>
      <c r="G462" s="7"/>
      <c r="H462" s="3"/>
      <c r="I462" s="3"/>
      <c r="J462" s="3"/>
      <c r="K462" s="3"/>
      <c r="L462" s="3"/>
      <c r="M462" s="3"/>
    </row>
    <row r="463" spans="2:13" ht="47.25" customHeight="1">
      <c r="B463" s="431"/>
      <c r="C463" s="431"/>
      <c r="D463" s="431"/>
      <c r="E463" s="4" t="s">
        <v>18</v>
      </c>
      <c r="F463" s="7"/>
      <c r="G463" s="7"/>
      <c r="H463" s="7"/>
      <c r="I463" s="3"/>
      <c r="J463" s="3"/>
      <c r="K463" s="3"/>
      <c r="L463" s="3"/>
      <c r="M463" s="3"/>
    </row>
    <row r="464" spans="2:13" ht="15.75" customHeight="1">
      <c r="B464" s="429" t="s">
        <v>243</v>
      </c>
      <c r="C464" s="497" t="s">
        <v>255</v>
      </c>
      <c r="D464" s="429" t="s">
        <v>257</v>
      </c>
      <c r="E464" s="4" t="s">
        <v>21</v>
      </c>
      <c r="F464" s="61">
        <f>F470+F471+F472+F473+F474+F475+F476+F477+F478</f>
        <v>1618.124</v>
      </c>
      <c r="G464" s="7"/>
      <c r="H464" s="61">
        <f>H470+H471+H472+H473+H474+H475+H476+H477+H478</f>
        <v>1618.124</v>
      </c>
      <c r="I464" s="3"/>
      <c r="J464" s="3"/>
      <c r="K464" s="3"/>
      <c r="L464" s="3"/>
      <c r="M464" s="3"/>
    </row>
    <row r="465" spans="2:13" ht="129" customHeight="1">
      <c r="B465" s="430"/>
      <c r="C465" s="498"/>
      <c r="D465" s="430"/>
      <c r="E465" s="4" t="s">
        <v>314</v>
      </c>
      <c r="F465" s="61">
        <f>F470+F471+F472+F473+F474+F475+F476+F477+F478</f>
        <v>1618.124</v>
      </c>
      <c r="G465" s="7"/>
      <c r="H465" s="61">
        <f>H470+H471+H472+H473+H474+H475+H476+H477+H478</f>
        <v>1618.124</v>
      </c>
      <c r="I465" s="3"/>
      <c r="J465" s="3"/>
      <c r="K465" s="3"/>
      <c r="L465" s="3"/>
      <c r="M465" s="3"/>
    </row>
    <row r="466" spans="2:13" ht="31.5" customHeight="1">
      <c r="B466" s="430"/>
      <c r="C466" s="498"/>
      <c r="D466" s="430"/>
      <c r="E466" s="4" t="s">
        <v>14</v>
      </c>
      <c r="F466" s="17"/>
      <c r="G466" s="7"/>
      <c r="H466" s="18"/>
      <c r="I466" s="3"/>
      <c r="J466" s="3"/>
      <c r="K466" s="3"/>
      <c r="L466" s="3"/>
      <c r="M466" s="3"/>
    </row>
    <row r="467" spans="2:13" ht="47.25" customHeight="1">
      <c r="B467" s="430"/>
      <c r="C467" s="498"/>
      <c r="D467" s="430"/>
      <c r="E467" s="4" t="s">
        <v>15</v>
      </c>
      <c r="F467" s="17"/>
      <c r="G467" s="7"/>
      <c r="H467" s="18"/>
      <c r="I467" s="3"/>
      <c r="J467" s="3"/>
      <c r="K467" s="3"/>
      <c r="L467" s="3"/>
      <c r="M467" s="3"/>
    </row>
    <row r="468" spans="2:13" ht="31.5" customHeight="1">
      <c r="B468" s="430"/>
      <c r="C468" s="498"/>
      <c r="D468" s="430"/>
      <c r="E468" s="4" t="s">
        <v>16</v>
      </c>
      <c r="F468" s="7"/>
      <c r="G468" s="7"/>
      <c r="H468" s="7"/>
      <c r="I468" s="3"/>
      <c r="J468" s="3"/>
      <c r="K468" s="3"/>
      <c r="L468" s="3"/>
      <c r="M468" s="3"/>
    </row>
    <row r="469" spans="2:13" ht="31.5" customHeight="1">
      <c r="B469" s="430"/>
      <c r="C469" s="498"/>
      <c r="D469" s="430"/>
      <c r="E469" s="4" t="s">
        <v>17</v>
      </c>
      <c r="F469" s="17"/>
      <c r="G469" s="7"/>
      <c r="H469" s="18"/>
      <c r="I469" s="3"/>
      <c r="J469" s="3"/>
      <c r="K469" s="3"/>
      <c r="L469" s="3"/>
      <c r="M469" s="3"/>
    </row>
    <row r="470" spans="2:13" ht="97.5" customHeight="1">
      <c r="B470" s="430"/>
      <c r="C470" s="498"/>
      <c r="D470" s="431"/>
      <c r="E470" s="4" t="s">
        <v>314</v>
      </c>
      <c r="F470" s="48">
        <f>H470</f>
        <v>154.13</v>
      </c>
      <c r="G470" s="7"/>
      <c r="H470" s="63">
        <v>154.13</v>
      </c>
      <c r="I470" s="3"/>
      <c r="J470" s="3"/>
      <c r="K470" s="3"/>
      <c r="L470" s="3"/>
      <c r="M470" s="3"/>
    </row>
    <row r="471" spans="2:14" ht="125.25" customHeight="1">
      <c r="B471" s="438"/>
      <c r="C471" s="499"/>
      <c r="D471" s="35" t="s">
        <v>258</v>
      </c>
      <c r="E471" s="4" t="s">
        <v>314</v>
      </c>
      <c r="F471" s="19">
        <v>140.481</v>
      </c>
      <c r="G471" s="7"/>
      <c r="H471" s="19">
        <v>140.481</v>
      </c>
      <c r="I471" s="3"/>
      <c r="J471" s="3"/>
      <c r="K471" s="3"/>
      <c r="L471" s="3"/>
      <c r="M471" s="3"/>
      <c r="N471" s="42">
        <f>H471+H472+H473+H474+H475+H476+H477+H478</f>
        <v>1463.994</v>
      </c>
    </row>
    <row r="472" spans="2:13" ht="123" customHeight="1">
      <c r="B472" s="438"/>
      <c r="C472" s="499"/>
      <c r="D472" s="35" t="s">
        <v>259</v>
      </c>
      <c r="E472" s="4" t="s">
        <v>314</v>
      </c>
      <c r="F472" s="19">
        <v>209.654</v>
      </c>
      <c r="G472" s="21"/>
      <c r="H472" s="19">
        <v>209.654</v>
      </c>
      <c r="I472" s="3"/>
      <c r="J472" s="3"/>
      <c r="K472" s="3"/>
      <c r="L472" s="3"/>
      <c r="M472" s="3"/>
    </row>
    <row r="473" spans="2:13" ht="72.75" customHeight="1">
      <c r="B473" s="438"/>
      <c r="C473" s="499"/>
      <c r="D473" s="35" t="s">
        <v>260</v>
      </c>
      <c r="E473" s="4" t="s">
        <v>314</v>
      </c>
      <c r="F473" s="19">
        <v>26.871</v>
      </c>
      <c r="G473" s="21"/>
      <c r="H473" s="19">
        <v>26.871</v>
      </c>
      <c r="I473" s="3"/>
      <c r="J473" s="3"/>
      <c r="K473" s="3"/>
      <c r="L473" s="3"/>
      <c r="M473" s="3"/>
    </row>
    <row r="474" spans="2:13" ht="63" customHeight="1">
      <c r="B474" s="438"/>
      <c r="C474" s="499"/>
      <c r="D474" s="35" t="s">
        <v>261</v>
      </c>
      <c r="E474" s="4" t="s">
        <v>314</v>
      </c>
      <c r="F474" s="17">
        <v>81</v>
      </c>
      <c r="G474" s="7"/>
      <c r="H474" s="18">
        <v>81</v>
      </c>
      <c r="I474" s="3"/>
      <c r="J474" s="3"/>
      <c r="K474" s="3"/>
      <c r="L474" s="3"/>
      <c r="M474" s="3"/>
    </row>
    <row r="475" spans="2:13" ht="102" customHeight="1">
      <c r="B475" s="438"/>
      <c r="C475" s="499"/>
      <c r="D475" s="35" t="s">
        <v>262</v>
      </c>
      <c r="E475" s="4" t="s">
        <v>314</v>
      </c>
      <c r="F475" s="20">
        <v>50.109</v>
      </c>
      <c r="G475" s="21"/>
      <c r="H475" s="20">
        <v>50.109</v>
      </c>
      <c r="I475" s="3"/>
      <c r="J475" s="3"/>
      <c r="K475" s="3"/>
      <c r="L475" s="3"/>
      <c r="M475" s="3"/>
    </row>
    <row r="476" spans="2:13" ht="111" customHeight="1">
      <c r="B476" s="438"/>
      <c r="C476" s="499"/>
      <c r="D476" s="35" t="s">
        <v>263</v>
      </c>
      <c r="E476" s="4" t="s">
        <v>314</v>
      </c>
      <c r="F476" s="20">
        <v>182.403</v>
      </c>
      <c r="G476" s="21"/>
      <c r="H476" s="20">
        <v>182.403</v>
      </c>
      <c r="I476" s="3"/>
      <c r="J476" s="3"/>
      <c r="K476" s="3"/>
      <c r="L476" s="3"/>
      <c r="M476" s="3"/>
    </row>
    <row r="477" spans="2:13" ht="110.25" customHeight="1">
      <c r="B477" s="438"/>
      <c r="C477" s="499"/>
      <c r="D477" s="35" t="s">
        <v>264</v>
      </c>
      <c r="E477" s="4" t="s">
        <v>314</v>
      </c>
      <c r="F477" s="20">
        <v>449.929</v>
      </c>
      <c r="G477" s="21"/>
      <c r="H477" s="20">
        <v>449.929</v>
      </c>
      <c r="I477" s="3"/>
      <c r="J477" s="3"/>
      <c r="K477" s="3"/>
      <c r="L477" s="3"/>
      <c r="M477" s="3"/>
    </row>
    <row r="478" spans="2:13" ht="111.75" customHeight="1">
      <c r="B478" s="438"/>
      <c r="C478" s="499"/>
      <c r="D478" s="35" t="s">
        <v>265</v>
      </c>
      <c r="E478" s="4" t="s">
        <v>314</v>
      </c>
      <c r="F478" s="20">
        <v>323.547</v>
      </c>
      <c r="G478" s="21"/>
      <c r="H478" s="20">
        <v>323.547</v>
      </c>
      <c r="I478" s="3"/>
      <c r="J478" s="3"/>
      <c r="K478" s="3"/>
      <c r="L478" s="3"/>
      <c r="M478" s="3"/>
    </row>
    <row r="479" spans="2:13" ht="15.75" customHeight="1">
      <c r="B479" s="509" t="s">
        <v>297</v>
      </c>
      <c r="C479" s="437" t="s">
        <v>296</v>
      </c>
      <c r="D479" s="429" t="s">
        <v>30</v>
      </c>
      <c r="E479" s="4" t="s">
        <v>21</v>
      </c>
      <c r="F479" s="20">
        <f>F484</f>
        <v>0</v>
      </c>
      <c r="G479" s="21"/>
      <c r="H479" s="55">
        <f>H484</f>
        <v>0</v>
      </c>
      <c r="I479" s="3"/>
      <c r="J479" s="3"/>
      <c r="K479" s="3"/>
      <c r="L479" s="3"/>
      <c r="M479" s="3"/>
    </row>
    <row r="480" spans="2:13" ht="31.5" customHeight="1">
      <c r="B480" s="510"/>
      <c r="C480" s="438"/>
      <c r="D480" s="430"/>
      <c r="E480" s="4" t="s">
        <v>14</v>
      </c>
      <c r="F480" s="20"/>
      <c r="G480" s="21"/>
      <c r="H480" s="55"/>
      <c r="I480" s="3"/>
      <c r="J480" s="3"/>
      <c r="K480" s="3"/>
      <c r="L480" s="3"/>
      <c r="M480" s="3"/>
    </row>
    <row r="481" spans="2:13" ht="47.25" customHeight="1">
      <c r="B481" s="510"/>
      <c r="C481" s="438"/>
      <c r="D481" s="430"/>
      <c r="E481" s="4" t="s">
        <v>15</v>
      </c>
      <c r="F481" s="20">
        <v>100</v>
      </c>
      <c r="G481" s="21"/>
      <c r="H481" s="55">
        <v>100</v>
      </c>
      <c r="I481" s="3"/>
      <c r="J481" s="3"/>
      <c r="K481" s="3"/>
      <c r="L481" s="3"/>
      <c r="M481" s="3"/>
    </row>
    <row r="482" spans="2:13" ht="31.5" customHeight="1">
      <c r="B482" s="510"/>
      <c r="C482" s="438"/>
      <c r="D482" s="430"/>
      <c r="E482" s="4" t="s">
        <v>16</v>
      </c>
      <c r="F482" s="20"/>
      <c r="G482" s="21"/>
      <c r="H482" s="55"/>
      <c r="I482" s="3"/>
      <c r="J482" s="3"/>
      <c r="K482" s="3"/>
      <c r="L482" s="3"/>
      <c r="M482" s="3"/>
    </row>
    <row r="483" spans="2:13" ht="31.5" customHeight="1">
      <c r="B483" s="510"/>
      <c r="C483" s="438"/>
      <c r="D483" s="430"/>
      <c r="E483" s="4" t="s">
        <v>17</v>
      </c>
      <c r="F483" s="20"/>
      <c r="G483" s="21"/>
      <c r="H483" s="55"/>
      <c r="I483" s="3"/>
      <c r="J483" s="3"/>
      <c r="K483" s="3"/>
      <c r="L483" s="3"/>
      <c r="M483" s="3"/>
    </row>
    <row r="484" spans="2:13" ht="47.25" customHeight="1">
      <c r="B484" s="510"/>
      <c r="C484" s="439"/>
      <c r="D484" s="431"/>
      <c r="E484" s="4" t="s">
        <v>18</v>
      </c>
      <c r="F484" s="20"/>
      <c r="G484" s="21"/>
      <c r="H484" s="55"/>
      <c r="I484" s="3"/>
      <c r="J484" s="3"/>
      <c r="K484" s="3"/>
      <c r="L484" s="3"/>
      <c r="M484" s="3"/>
    </row>
    <row r="485" spans="2:13" ht="15.75" customHeight="1">
      <c r="B485" s="474" t="s">
        <v>250</v>
      </c>
      <c r="C485" s="483"/>
      <c r="D485" s="475"/>
      <c r="E485" s="4" t="s">
        <v>21</v>
      </c>
      <c r="F485" s="17">
        <f>F487+F488+F491</f>
        <v>6152.244</v>
      </c>
      <c r="G485" s="7"/>
      <c r="H485" s="18">
        <f>H487+H488</f>
        <v>3752.2439999999997</v>
      </c>
      <c r="I485" s="3"/>
      <c r="J485" s="3"/>
      <c r="K485" s="3"/>
      <c r="L485" s="3"/>
      <c r="M485" s="3">
        <v>2400</v>
      </c>
    </row>
    <row r="486" spans="2:13" ht="31.5" customHeight="1">
      <c r="B486" s="476"/>
      <c r="C486" s="511"/>
      <c r="D486" s="477"/>
      <c r="E486" s="4" t="s">
        <v>14</v>
      </c>
      <c r="F486" s="17"/>
      <c r="G486" s="7"/>
      <c r="H486" s="18"/>
      <c r="I486" s="3"/>
      <c r="J486" s="3"/>
      <c r="K486" s="3"/>
      <c r="L486" s="3"/>
      <c r="M486" s="3"/>
    </row>
    <row r="487" spans="2:13" ht="47.25" customHeight="1">
      <c r="B487" s="476"/>
      <c r="C487" s="511"/>
      <c r="D487" s="477"/>
      <c r="E487" s="4" t="s">
        <v>15</v>
      </c>
      <c r="F487" s="17">
        <v>100</v>
      </c>
      <c r="G487" s="7"/>
      <c r="H487" s="18">
        <f>H481</f>
        <v>100</v>
      </c>
      <c r="I487" s="3"/>
      <c r="J487" s="3"/>
      <c r="K487" s="3"/>
      <c r="L487" s="3"/>
      <c r="M487" s="3"/>
    </row>
    <row r="488" spans="2:13" ht="31.5" customHeight="1">
      <c r="B488" s="476"/>
      <c r="C488" s="511"/>
      <c r="D488" s="477"/>
      <c r="E488" s="4" t="s">
        <v>16</v>
      </c>
      <c r="F488" s="17">
        <f>H488+M488</f>
        <v>6052.244</v>
      </c>
      <c r="G488" s="7"/>
      <c r="H488" s="18">
        <f>H417+H424+H430+H437+H444+H451+H460+H464+H482</f>
        <v>3652.2439999999997</v>
      </c>
      <c r="I488" s="3"/>
      <c r="J488" s="3"/>
      <c r="K488" s="3"/>
      <c r="L488" s="3"/>
      <c r="M488" s="3">
        <v>2400</v>
      </c>
    </row>
    <row r="489" spans="2:13" ht="115.5" customHeight="1">
      <c r="B489" s="476"/>
      <c r="C489" s="511"/>
      <c r="D489" s="477"/>
      <c r="E489" s="4" t="s">
        <v>314</v>
      </c>
      <c r="F489" s="18">
        <f>F418+F431+F438+F445+F451+F461+F465</f>
        <v>3652.2439999999997</v>
      </c>
      <c r="G489" s="7"/>
      <c r="H489" s="18">
        <f>H418+H431+H438+H445+H451+H461+H465</f>
        <v>3652.2439999999997</v>
      </c>
      <c r="I489" s="3"/>
      <c r="J489" s="3"/>
      <c r="K489" s="3"/>
      <c r="L489" s="3"/>
      <c r="M489" s="3"/>
    </row>
    <row r="490" spans="2:13" ht="31.5" customHeight="1">
      <c r="B490" s="476"/>
      <c r="C490" s="511"/>
      <c r="D490" s="477"/>
      <c r="E490" s="4" t="s">
        <v>17</v>
      </c>
      <c r="F490" s="17"/>
      <c r="G490" s="7"/>
      <c r="H490" s="18"/>
      <c r="I490" s="3"/>
      <c r="J490" s="3"/>
      <c r="K490" s="3"/>
      <c r="L490" s="3"/>
      <c r="M490" s="3"/>
    </row>
    <row r="491" spans="2:13" ht="47.25" customHeight="1">
      <c r="B491" s="478"/>
      <c r="C491" s="484"/>
      <c r="D491" s="479"/>
      <c r="E491" s="4" t="s">
        <v>18</v>
      </c>
      <c r="F491" s="17"/>
      <c r="G491" s="7"/>
      <c r="H491" s="17"/>
      <c r="I491" s="3"/>
      <c r="J491" s="3"/>
      <c r="K491" s="3"/>
      <c r="L491" s="3"/>
      <c r="M491" s="3"/>
    </row>
    <row r="492" spans="2:14" ht="15">
      <c r="B492" s="500" t="s">
        <v>54</v>
      </c>
      <c r="C492" s="501"/>
      <c r="D492" s="502"/>
      <c r="E492" s="4" t="s">
        <v>21</v>
      </c>
      <c r="F492" s="2">
        <f>H492+I492+J492+K492+M492+L492+G492</f>
        <v>160363.72427411767</v>
      </c>
      <c r="G492" s="1">
        <f aca="true" t="shared" si="11" ref="G492:L492">G494+G495+G493</f>
        <v>59761.75966000001</v>
      </c>
      <c r="H492" s="2">
        <f>H493+H494+H495+H498</f>
        <v>53345.429319999996</v>
      </c>
      <c r="I492" s="1">
        <f t="shared" si="11"/>
        <v>6148.335294117647</v>
      </c>
      <c r="J492" s="1">
        <f t="shared" si="11"/>
        <v>7458.2</v>
      </c>
      <c r="K492" s="1">
        <f t="shared" si="11"/>
        <v>12600</v>
      </c>
      <c r="L492" s="1">
        <f t="shared" si="11"/>
        <v>8550</v>
      </c>
      <c r="M492" s="1">
        <f>M495</f>
        <v>12500</v>
      </c>
      <c r="N492" s="39"/>
    </row>
    <row r="493" spans="2:13" ht="30.75">
      <c r="B493" s="503"/>
      <c r="C493" s="504"/>
      <c r="D493" s="505"/>
      <c r="E493" s="4" t="s">
        <v>14</v>
      </c>
      <c r="F493" s="1">
        <f>H493+I493+J493+K493+L493+M493+G493</f>
        <v>328.40000000000003</v>
      </c>
      <c r="G493" s="1">
        <f>G60+G87+G157+G214+G248+G262+G315+G367</f>
        <v>0</v>
      </c>
      <c r="H493" s="2">
        <f>H60+H388</f>
        <v>308.8</v>
      </c>
      <c r="I493" s="1">
        <f>I60+I87+I157+I214+I248+I262+I315+I367</f>
        <v>9.8</v>
      </c>
      <c r="J493" s="1">
        <f>J60+J87+J157+J214+J248+J262+J315+J367</f>
        <v>9.8</v>
      </c>
      <c r="K493" s="1">
        <f>K60+K87+K157+K214+K248+K262+K315+K367</f>
        <v>0</v>
      </c>
      <c r="L493" s="1">
        <f>L60+L87+L157+L214+L248+L262+L315+L367</f>
        <v>0</v>
      </c>
      <c r="M493" s="1">
        <f>M60+M87+M157+M214+M248+M262+M315+M367</f>
        <v>0</v>
      </c>
    </row>
    <row r="494" spans="2:15" ht="46.5">
      <c r="B494" s="503"/>
      <c r="C494" s="504"/>
      <c r="D494" s="505"/>
      <c r="E494" s="4" t="s">
        <v>15</v>
      </c>
      <c r="F494" s="1">
        <f>H494+I494+J494+G494</f>
        <v>34231.831000000006</v>
      </c>
      <c r="G494" s="1">
        <f>G61+G88+G158+G215+G249+G263+G316+G368</f>
        <v>16870.88</v>
      </c>
      <c r="H494" s="2">
        <f>H61+H88+H158+H215+H249+H263+H316+H389+H408+H487</f>
        <v>12174.051</v>
      </c>
      <c r="I494" s="1">
        <f>I61+I88+I158+I215+I249+I263+I316+I368</f>
        <v>2238.5</v>
      </c>
      <c r="J494" s="1">
        <f>J61+J88+J158+J215+J249+J263+J316+J368</f>
        <v>2948.4</v>
      </c>
      <c r="K494" s="1"/>
      <c r="L494" s="1"/>
      <c r="M494" s="1"/>
      <c r="N494" s="39"/>
      <c r="O494" s="39"/>
    </row>
    <row r="495" spans="2:13" ht="31.5" customHeight="1">
      <c r="B495" s="503"/>
      <c r="C495" s="504"/>
      <c r="D495" s="505"/>
      <c r="E495" s="4" t="s">
        <v>16</v>
      </c>
      <c r="F495" s="1">
        <f>G495+H495+I495+J495+K495+L495+M495</f>
        <v>125803.49327411766</v>
      </c>
      <c r="G495" s="1">
        <f>G62+G89+G159+G216+G250+G264+G317+G390+G409+G488</f>
        <v>42890.879660000006</v>
      </c>
      <c r="H495" s="2">
        <f>H62+H89+H159+H216+H250+H264+H317+H390+H409+H488</f>
        <v>40862.57832</v>
      </c>
      <c r="I495" s="2">
        <f>SUM(I62+I89+I159+I216+I250+I264+I317+I390+I409)</f>
        <v>3900.035294117647</v>
      </c>
      <c r="J495" s="1">
        <f>SUM(J62+J89+J159+J216+J250+J264+J317+J390+J409)</f>
        <v>4500</v>
      </c>
      <c r="K495" s="1">
        <f>SUM(K62+K89+K159+K216+K250+K264+K317+K390+K409)</f>
        <v>12600</v>
      </c>
      <c r="L495" s="1">
        <f>SUM(L62+L89+L159+L216+L250+L264+L317+L390+L409)</f>
        <v>8550</v>
      </c>
      <c r="M495" s="1">
        <f>M62+M89+M159+M216+M250+M264+M317+M390+M409+M488</f>
        <v>12500</v>
      </c>
    </row>
    <row r="496" spans="2:13" ht="93.75" customHeight="1">
      <c r="B496" s="503"/>
      <c r="C496" s="504"/>
      <c r="D496" s="505"/>
      <c r="E496" s="4" t="s">
        <v>314</v>
      </c>
      <c r="F496" s="2">
        <f>F63+F160+F318+F391+F410+F489</f>
        <v>9539.923999999999</v>
      </c>
      <c r="G496" s="1"/>
      <c r="H496" s="2">
        <f>H63+H160+H318+H391+H410+H489</f>
        <v>9539.923999999999</v>
      </c>
      <c r="I496" s="2"/>
      <c r="J496" s="1"/>
      <c r="K496" s="1"/>
      <c r="L496" s="1"/>
      <c r="M496" s="1"/>
    </row>
    <row r="497" spans="2:14" ht="30.75">
      <c r="B497" s="503"/>
      <c r="C497" s="504"/>
      <c r="D497" s="505"/>
      <c r="E497" s="4" t="s">
        <v>17</v>
      </c>
      <c r="F497" s="3"/>
      <c r="G497" s="1">
        <f>SUM(G64+G90+G161+G217+G251+G265+G319+G392+G411)</f>
        <v>0</v>
      </c>
      <c r="H497" s="25"/>
      <c r="I497" s="3"/>
      <c r="J497" s="3"/>
      <c r="K497" s="3"/>
      <c r="L497" s="3"/>
      <c r="M497" s="3"/>
      <c r="N497" s="39"/>
    </row>
    <row r="498" spans="2:13" ht="46.5">
      <c r="B498" s="506"/>
      <c r="C498" s="507"/>
      <c r="D498" s="508"/>
      <c r="E498" s="4" t="s">
        <v>18</v>
      </c>
      <c r="F498" s="3">
        <f>H498</f>
        <v>0</v>
      </c>
      <c r="G498" s="3"/>
      <c r="H498" s="25">
        <f>H65+H91+H162+H218+H252+H266+H320+H393+H412+H491</f>
        <v>0</v>
      </c>
      <c r="I498" s="3"/>
      <c r="J498" s="3"/>
      <c r="K498" s="3"/>
      <c r="L498" s="3"/>
      <c r="M498" s="3"/>
    </row>
    <row r="499" spans="2:13" ht="14.25">
      <c r="B499" s="445" t="s">
        <v>55</v>
      </c>
      <c r="C499" s="445"/>
      <c r="D499" s="445"/>
      <c r="E499" s="445"/>
      <c r="F499" s="445"/>
      <c r="G499" s="445"/>
      <c r="H499" s="445"/>
      <c r="I499" s="445"/>
      <c r="J499" s="445"/>
      <c r="K499" s="445"/>
      <c r="L499" s="445"/>
      <c r="M499" s="445"/>
    </row>
    <row r="500" spans="2:13" ht="14.25">
      <c r="B500" s="445"/>
      <c r="C500" s="445"/>
      <c r="D500" s="445"/>
      <c r="E500" s="445"/>
      <c r="F500" s="445"/>
      <c r="G500" s="445"/>
      <c r="H500" s="445"/>
      <c r="I500" s="445"/>
      <c r="J500" s="445"/>
      <c r="K500" s="445"/>
      <c r="L500" s="445"/>
      <c r="M500" s="445"/>
    </row>
    <row r="501" spans="2:13" ht="14.25">
      <c r="B501" s="445" t="s">
        <v>56</v>
      </c>
      <c r="C501" s="445"/>
      <c r="D501" s="445"/>
      <c r="E501" s="445"/>
      <c r="F501" s="445"/>
      <c r="G501" s="445"/>
      <c r="H501" s="445"/>
      <c r="I501" s="445"/>
      <c r="J501" s="445"/>
      <c r="K501" s="445"/>
      <c r="L501" s="445"/>
      <c r="M501" s="445"/>
    </row>
    <row r="502" spans="2:13" ht="14.25">
      <c r="B502" s="445"/>
      <c r="C502" s="445"/>
      <c r="D502" s="445"/>
      <c r="E502" s="445"/>
      <c r="F502" s="445"/>
      <c r="G502" s="445"/>
      <c r="H502" s="445"/>
      <c r="I502" s="445"/>
      <c r="J502" s="445"/>
      <c r="K502" s="445"/>
      <c r="L502" s="445"/>
      <c r="M502" s="445"/>
    </row>
    <row r="503" spans="2:13" ht="14.25">
      <c r="B503" s="445" t="s">
        <v>57</v>
      </c>
      <c r="C503" s="445"/>
      <c r="D503" s="445"/>
      <c r="E503" s="445"/>
      <c r="F503" s="445"/>
      <c r="G503" s="445"/>
      <c r="H503" s="445"/>
      <c r="I503" s="445"/>
      <c r="J503" s="445"/>
      <c r="K503" s="445"/>
      <c r="L503" s="445"/>
      <c r="M503" s="445"/>
    </row>
    <row r="504" spans="2:13" ht="14.25">
      <c r="B504" s="445"/>
      <c r="C504" s="445"/>
      <c r="D504" s="445"/>
      <c r="E504" s="445"/>
      <c r="F504" s="445"/>
      <c r="G504" s="445"/>
      <c r="H504" s="445"/>
      <c r="I504" s="445"/>
      <c r="J504" s="445"/>
      <c r="K504" s="445"/>
      <c r="L504" s="445"/>
      <c r="M504" s="445"/>
    </row>
    <row r="505" spans="2:13" ht="15">
      <c r="B505" s="442" t="s">
        <v>186</v>
      </c>
      <c r="C505" s="424" t="s">
        <v>94</v>
      </c>
      <c r="D505" s="424" t="s">
        <v>58</v>
      </c>
      <c r="E505" s="4" t="s">
        <v>21</v>
      </c>
      <c r="F505" s="1">
        <f>F507+F508+F510</f>
        <v>527685.0163499999</v>
      </c>
      <c r="G505" s="1">
        <f>G508+G510</f>
        <v>77246.4</v>
      </c>
      <c r="H505" s="1">
        <f>H507+H508+H510</f>
        <v>55922.516350000005</v>
      </c>
      <c r="I505" s="1">
        <f>I508</f>
        <v>71933.8</v>
      </c>
      <c r="J505" s="1">
        <f>J508</f>
        <v>72910.3</v>
      </c>
      <c r="K505" s="1">
        <f>K508</f>
        <v>79488</v>
      </c>
      <c r="L505" s="1">
        <f>L508</f>
        <v>83065</v>
      </c>
      <c r="M505" s="1">
        <f>M508</f>
        <v>87119</v>
      </c>
    </row>
    <row r="506" spans="2:14" ht="30.75">
      <c r="B506" s="443"/>
      <c r="C506" s="425"/>
      <c r="D506" s="425"/>
      <c r="E506" s="4" t="s">
        <v>14</v>
      </c>
      <c r="F506" s="1"/>
      <c r="G506" s="1"/>
      <c r="H506" s="1"/>
      <c r="I506" s="1"/>
      <c r="J506" s="3"/>
      <c r="K506" s="3"/>
      <c r="L506" s="3"/>
      <c r="M506" s="3"/>
      <c r="N506" s="39"/>
    </row>
    <row r="507" spans="2:14" ht="46.5">
      <c r="B507" s="443"/>
      <c r="C507" s="425"/>
      <c r="D507" s="425"/>
      <c r="E507" s="4" t="s">
        <v>15</v>
      </c>
      <c r="F507" s="1">
        <f>H507</f>
        <v>5800</v>
      </c>
      <c r="G507" s="1"/>
      <c r="H507" s="1">
        <v>5800</v>
      </c>
      <c r="I507" s="1"/>
      <c r="J507" s="1"/>
      <c r="K507" s="1"/>
      <c r="L507" s="1"/>
      <c r="M507" s="1"/>
      <c r="N507" s="39"/>
    </row>
    <row r="508" spans="2:13" ht="31.5" customHeight="1">
      <c r="B508" s="443"/>
      <c r="C508" s="425"/>
      <c r="D508" s="425"/>
      <c r="E508" s="4" t="s">
        <v>16</v>
      </c>
      <c r="F508" s="1">
        <f>H508+I508+J508+K508+L508+M508+G508</f>
        <v>521779.97000000003</v>
      </c>
      <c r="G508" s="1">
        <v>77208</v>
      </c>
      <c r="H508" s="1">
        <v>50055.87</v>
      </c>
      <c r="I508" s="1">
        <v>71933.8</v>
      </c>
      <c r="J508" s="1">
        <v>72910.3</v>
      </c>
      <c r="K508" s="1">
        <v>79488</v>
      </c>
      <c r="L508" s="1">
        <v>83065</v>
      </c>
      <c r="M508" s="1">
        <v>87119</v>
      </c>
    </row>
    <row r="509" spans="2:13" ht="30.75">
      <c r="B509" s="443"/>
      <c r="C509" s="425"/>
      <c r="D509" s="425"/>
      <c r="E509" s="4" t="s">
        <v>17</v>
      </c>
      <c r="F509" s="3"/>
      <c r="G509" s="3"/>
      <c r="H509" s="3"/>
      <c r="I509" s="3"/>
      <c r="J509" s="3"/>
      <c r="K509" s="3"/>
      <c r="L509" s="3"/>
      <c r="M509" s="3"/>
    </row>
    <row r="510" spans="2:14" ht="47.25" customHeight="1">
      <c r="B510" s="444"/>
      <c r="C510" s="426"/>
      <c r="D510" s="426"/>
      <c r="E510" s="4" t="s">
        <v>18</v>
      </c>
      <c r="F510" s="3">
        <f>G510+H510</f>
        <v>105.04634999999999</v>
      </c>
      <c r="G510" s="3">
        <v>38.4</v>
      </c>
      <c r="H510" s="3">
        <v>66.64635</v>
      </c>
      <c r="I510" s="3"/>
      <c r="J510" s="3"/>
      <c r="K510" s="3"/>
      <c r="L510" s="3"/>
      <c r="M510" s="3"/>
      <c r="N510" s="39"/>
    </row>
    <row r="511" spans="2:13" ht="15">
      <c r="B511" s="442" t="s">
        <v>187</v>
      </c>
      <c r="C511" s="424" t="s">
        <v>96</v>
      </c>
      <c r="D511" s="424" t="s">
        <v>58</v>
      </c>
      <c r="E511" s="4" t="s">
        <v>21</v>
      </c>
      <c r="F511" s="1">
        <f>F514+F516</f>
        <v>3611.43295</v>
      </c>
      <c r="G511" s="1">
        <f>G514+G516</f>
        <v>476.7</v>
      </c>
      <c r="H511" s="1">
        <f>H514+H516</f>
        <v>515.03295</v>
      </c>
      <c r="I511" s="1">
        <f>I514</f>
        <v>559.6</v>
      </c>
      <c r="J511" s="1">
        <f>J514</f>
        <v>600.1</v>
      </c>
      <c r="K511" s="1">
        <f>K514</f>
        <v>497</v>
      </c>
      <c r="L511" s="1">
        <f>L514</f>
        <v>480</v>
      </c>
      <c r="M511" s="1">
        <f>M514</f>
        <v>483</v>
      </c>
    </row>
    <row r="512" spans="2:13" ht="31.5" customHeight="1">
      <c r="B512" s="443"/>
      <c r="C512" s="425"/>
      <c r="D512" s="425"/>
      <c r="E512" s="4" t="s">
        <v>14</v>
      </c>
      <c r="F512" s="1"/>
      <c r="G512" s="1"/>
      <c r="H512" s="1"/>
      <c r="I512" s="1"/>
      <c r="J512" s="3"/>
      <c r="K512" s="3"/>
      <c r="L512" s="3"/>
      <c r="M512" s="3"/>
    </row>
    <row r="513" spans="2:14" ht="46.5">
      <c r="B513" s="443"/>
      <c r="C513" s="425"/>
      <c r="D513" s="425"/>
      <c r="E513" s="4" t="s">
        <v>15</v>
      </c>
      <c r="F513" s="1"/>
      <c r="G513" s="1"/>
      <c r="H513" s="1"/>
      <c r="I513" s="1"/>
      <c r="J513" s="1"/>
      <c r="K513" s="1"/>
      <c r="L513" s="1"/>
      <c r="M513" s="1"/>
      <c r="N513" s="5" t="s">
        <v>323</v>
      </c>
    </row>
    <row r="514" spans="2:13" ht="31.5" customHeight="1">
      <c r="B514" s="443"/>
      <c r="C514" s="425"/>
      <c r="D514" s="425"/>
      <c r="E514" s="4" t="s">
        <v>16</v>
      </c>
      <c r="F514" s="1">
        <f>G514+H514+I514+J514+K514+L514+M514</f>
        <v>3541.658</v>
      </c>
      <c r="G514" s="1">
        <v>458.5</v>
      </c>
      <c r="H514" s="1">
        <v>463.458</v>
      </c>
      <c r="I514" s="1">
        <v>559.6</v>
      </c>
      <c r="J514" s="1">
        <v>600.1</v>
      </c>
      <c r="K514" s="1">
        <v>497</v>
      </c>
      <c r="L514" s="1">
        <v>480</v>
      </c>
      <c r="M514" s="1">
        <v>483</v>
      </c>
    </row>
    <row r="515" spans="2:13" ht="30.75">
      <c r="B515" s="443"/>
      <c r="C515" s="425"/>
      <c r="D515" s="425"/>
      <c r="E515" s="4" t="s">
        <v>17</v>
      </c>
      <c r="F515" s="3"/>
      <c r="G515" s="3"/>
      <c r="H515" s="3"/>
      <c r="I515" s="3"/>
      <c r="J515" s="3"/>
      <c r="K515" s="3"/>
      <c r="L515" s="3"/>
      <c r="M515" s="3"/>
    </row>
    <row r="516" spans="2:13" ht="46.5">
      <c r="B516" s="444"/>
      <c r="C516" s="426"/>
      <c r="D516" s="426"/>
      <c r="E516" s="4" t="s">
        <v>18</v>
      </c>
      <c r="F516" s="1">
        <f>G516+H516</f>
        <v>69.77495</v>
      </c>
      <c r="G516" s="1">
        <v>18.2</v>
      </c>
      <c r="H516" s="3">
        <v>51.57495</v>
      </c>
      <c r="I516" s="3"/>
      <c r="J516" s="3"/>
      <c r="K516" s="3"/>
      <c r="L516" s="3"/>
      <c r="M516" s="3"/>
    </row>
    <row r="517" spans="2:13" ht="15">
      <c r="B517" s="442" t="s">
        <v>188</v>
      </c>
      <c r="C517" s="424" t="s">
        <v>95</v>
      </c>
      <c r="D517" s="424" t="s">
        <v>58</v>
      </c>
      <c r="E517" s="4" t="s">
        <v>21</v>
      </c>
      <c r="F517" s="1">
        <f>F520+F522</f>
        <v>48254.087700000004</v>
      </c>
      <c r="G517" s="1">
        <f>G520+G522</f>
        <v>7033.200000000001</v>
      </c>
      <c r="H517" s="1">
        <f>H520+H522</f>
        <v>7182.787700000001</v>
      </c>
      <c r="I517" s="1">
        <f>I520</f>
        <v>4889.3</v>
      </c>
      <c r="J517" s="1">
        <f>J520</f>
        <v>4475.1</v>
      </c>
      <c r="K517" s="1">
        <f>K520</f>
        <v>7829</v>
      </c>
      <c r="L517" s="1">
        <f>L520</f>
        <v>8225.9</v>
      </c>
      <c r="M517" s="1">
        <f>M520</f>
        <v>8618.8</v>
      </c>
    </row>
    <row r="518" spans="2:13" ht="30.75">
      <c r="B518" s="443"/>
      <c r="C518" s="425"/>
      <c r="D518" s="425"/>
      <c r="E518" s="4" t="s">
        <v>14</v>
      </c>
      <c r="F518" s="1"/>
      <c r="G518" s="1"/>
      <c r="H518" s="1"/>
      <c r="I518" s="1"/>
      <c r="J518" s="3"/>
      <c r="K518" s="3"/>
      <c r="L518" s="3"/>
      <c r="M518" s="3"/>
    </row>
    <row r="519" spans="2:13" ht="46.5">
      <c r="B519" s="443"/>
      <c r="C519" s="425"/>
      <c r="D519" s="425"/>
      <c r="E519" s="4" t="s">
        <v>15</v>
      </c>
      <c r="F519" s="1"/>
      <c r="G519" s="1"/>
      <c r="H519" s="1"/>
      <c r="I519" s="1"/>
      <c r="J519" s="1"/>
      <c r="K519" s="1"/>
      <c r="L519" s="1"/>
      <c r="M519" s="1"/>
    </row>
    <row r="520" spans="2:13" ht="31.5" customHeight="1">
      <c r="B520" s="443"/>
      <c r="C520" s="425"/>
      <c r="D520" s="425"/>
      <c r="E520" s="4" t="s">
        <v>16</v>
      </c>
      <c r="F520" s="1">
        <f>G520+H520+I520+J520+K520+L520+M520</f>
        <v>48249.769</v>
      </c>
      <c r="G520" s="1">
        <v>7030.1</v>
      </c>
      <c r="H520" s="1">
        <v>7181.569</v>
      </c>
      <c r="I520" s="1">
        <v>4889.3</v>
      </c>
      <c r="J520" s="1">
        <v>4475.1</v>
      </c>
      <c r="K520" s="1">
        <v>7829</v>
      </c>
      <c r="L520" s="1">
        <v>8225.9</v>
      </c>
      <c r="M520" s="1">
        <v>8618.8</v>
      </c>
    </row>
    <row r="521" spans="2:13" ht="30.75">
      <c r="B521" s="443"/>
      <c r="C521" s="425"/>
      <c r="D521" s="425"/>
      <c r="E521" s="4" t="s">
        <v>17</v>
      </c>
      <c r="F521" s="3"/>
      <c r="G521" s="3"/>
      <c r="H521" s="3"/>
      <c r="I521" s="3"/>
      <c r="J521" s="3"/>
      <c r="K521" s="3"/>
      <c r="L521" s="3"/>
      <c r="M521" s="3"/>
    </row>
    <row r="522" spans="2:13" ht="75" customHeight="1">
      <c r="B522" s="444"/>
      <c r="C522" s="426"/>
      <c r="D522" s="426"/>
      <c r="E522" s="4" t="s">
        <v>18</v>
      </c>
      <c r="F522" s="3">
        <f>G522+H522</f>
        <v>4.3187</v>
      </c>
      <c r="G522" s="3">
        <v>3.1</v>
      </c>
      <c r="H522" s="3">
        <v>1.2187</v>
      </c>
      <c r="I522" s="3"/>
      <c r="J522" s="3"/>
      <c r="K522" s="3"/>
      <c r="L522" s="3"/>
      <c r="M522" s="3"/>
    </row>
    <row r="523" spans="2:13" ht="15">
      <c r="B523" s="457" t="s">
        <v>59</v>
      </c>
      <c r="C523" s="458"/>
      <c r="D523" s="424" t="s">
        <v>58</v>
      </c>
      <c r="E523" s="4" t="s">
        <v>21</v>
      </c>
      <c r="F523" s="1">
        <f>F525+F526+F528</f>
        <v>579550.5370000001</v>
      </c>
      <c r="G523" s="1">
        <f>G526+G528</f>
        <v>84756.3</v>
      </c>
      <c r="H523" s="1">
        <f>H525+H526+H528</f>
        <v>63620.33700000001</v>
      </c>
      <c r="I523" s="1">
        <f>I525+I526</f>
        <v>77382.70000000001</v>
      </c>
      <c r="J523" s="1">
        <f>J525+J526</f>
        <v>77985.50000000001</v>
      </c>
      <c r="K523" s="1">
        <f>K525+K526</f>
        <v>87814</v>
      </c>
      <c r="L523" s="1">
        <f>L525+L526</f>
        <v>91770.9</v>
      </c>
      <c r="M523" s="1">
        <f>M525+M526</f>
        <v>96220.8</v>
      </c>
    </row>
    <row r="524" spans="2:13" ht="30.75">
      <c r="B524" s="459"/>
      <c r="C524" s="460"/>
      <c r="D524" s="425"/>
      <c r="E524" s="4" t="s">
        <v>14</v>
      </c>
      <c r="F524" s="1"/>
      <c r="G524" s="1"/>
      <c r="H524" s="1"/>
      <c r="I524" s="1"/>
      <c r="J524" s="3"/>
      <c r="K524" s="3"/>
      <c r="L524" s="3"/>
      <c r="M524" s="3"/>
    </row>
    <row r="525" spans="2:14" ht="46.5">
      <c r="B525" s="459"/>
      <c r="C525" s="460"/>
      <c r="D525" s="425"/>
      <c r="E525" s="4" t="s">
        <v>15</v>
      </c>
      <c r="F525" s="1">
        <f>F507</f>
        <v>5800</v>
      </c>
      <c r="G525" s="1"/>
      <c r="H525" s="1">
        <f>H507</f>
        <v>5800</v>
      </c>
      <c r="I525" s="1"/>
      <c r="J525" s="1"/>
      <c r="K525" s="1"/>
      <c r="L525" s="1"/>
      <c r="M525" s="1"/>
      <c r="N525" s="39"/>
    </row>
    <row r="526" spans="2:13" ht="31.5" customHeight="1">
      <c r="B526" s="459"/>
      <c r="C526" s="460"/>
      <c r="D526" s="425"/>
      <c r="E526" s="4" t="s">
        <v>16</v>
      </c>
      <c r="F526" s="1">
        <f>G526+H526+I526+J526+K526+L526+M526</f>
        <v>573571.3970000001</v>
      </c>
      <c r="G526" s="1">
        <f aca="true" t="shared" si="12" ref="G526:M526">G508+G514+G520</f>
        <v>84696.6</v>
      </c>
      <c r="H526" s="1">
        <f>H508+H514+H520</f>
        <v>57700.897000000004</v>
      </c>
      <c r="I526" s="1">
        <f>I508+I514+I520</f>
        <v>77382.70000000001</v>
      </c>
      <c r="J526" s="1">
        <f>J508+J514+J520</f>
        <v>77985.50000000001</v>
      </c>
      <c r="K526" s="1">
        <f>K508+K514+K520</f>
        <v>87814</v>
      </c>
      <c r="L526" s="1">
        <f t="shared" si="12"/>
        <v>91770.9</v>
      </c>
      <c r="M526" s="1">
        <f t="shared" si="12"/>
        <v>96220.8</v>
      </c>
    </row>
    <row r="527" spans="2:13" ht="30.75">
      <c r="B527" s="459"/>
      <c r="C527" s="460"/>
      <c r="D527" s="425"/>
      <c r="E527" s="4" t="s">
        <v>17</v>
      </c>
      <c r="F527" s="3"/>
      <c r="G527" s="3"/>
      <c r="H527" s="3"/>
      <c r="I527" s="3"/>
      <c r="J527" s="3"/>
      <c r="K527" s="3"/>
      <c r="L527" s="3"/>
      <c r="M527" s="3"/>
    </row>
    <row r="528" spans="2:13" ht="46.5">
      <c r="B528" s="461"/>
      <c r="C528" s="462"/>
      <c r="D528" s="426"/>
      <c r="E528" s="4" t="s">
        <v>18</v>
      </c>
      <c r="F528" s="1">
        <f>H528+G528</f>
        <v>179.14</v>
      </c>
      <c r="G528" s="1">
        <f>G510+G516+G522</f>
        <v>59.699999999999996</v>
      </c>
      <c r="H528" s="3">
        <f>H510+H516+H522</f>
        <v>119.44</v>
      </c>
      <c r="I528" s="3"/>
      <c r="J528" s="3"/>
      <c r="K528" s="3"/>
      <c r="L528" s="3"/>
      <c r="M528" s="3"/>
    </row>
    <row r="529" spans="2:13" ht="14.25">
      <c r="B529" s="445" t="s">
        <v>60</v>
      </c>
      <c r="C529" s="445"/>
      <c r="D529" s="445"/>
      <c r="E529" s="445"/>
      <c r="F529" s="445"/>
      <c r="G529" s="445"/>
      <c r="H529" s="445"/>
      <c r="I529" s="445"/>
      <c r="J529" s="445"/>
      <c r="K529" s="445"/>
      <c r="L529" s="445"/>
      <c r="M529" s="445"/>
    </row>
    <row r="530" spans="2:13" ht="14.25">
      <c r="B530" s="445"/>
      <c r="C530" s="445"/>
      <c r="D530" s="445"/>
      <c r="E530" s="445"/>
      <c r="F530" s="445"/>
      <c r="G530" s="445"/>
      <c r="H530" s="445"/>
      <c r="I530" s="445"/>
      <c r="J530" s="445"/>
      <c r="K530" s="445"/>
      <c r="L530" s="445"/>
      <c r="M530" s="445"/>
    </row>
    <row r="531" spans="2:14" ht="15">
      <c r="B531" s="442" t="s">
        <v>189</v>
      </c>
      <c r="C531" s="424" t="s">
        <v>61</v>
      </c>
      <c r="D531" s="424" t="s">
        <v>19</v>
      </c>
      <c r="E531" s="4" t="s">
        <v>21</v>
      </c>
      <c r="F531" s="1">
        <f>F533+F534</f>
        <v>213478.35</v>
      </c>
      <c r="G531" s="1">
        <f>G534</f>
        <v>39074.5</v>
      </c>
      <c r="H531" s="1">
        <f>H533+H534</f>
        <v>22221.05</v>
      </c>
      <c r="I531" s="1">
        <f>I534</f>
        <v>27468.9</v>
      </c>
      <c r="J531" s="1">
        <f>J534</f>
        <v>27468.9</v>
      </c>
      <c r="K531" s="1">
        <f>K534</f>
        <v>30705</v>
      </c>
      <c r="L531" s="1">
        <f>L534</f>
        <v>32693</v>
      </c>
      <c r="M531" s="1">
        <f>M534</f>
        <v>33847</v>
      </c>
      <c r="N531" s="39"/>
    </row>
    <row r="532" spans="2:16" ht="31.5" customHeight="1">
      <c r="B532" s="443"/>
      <c r="C532" s="425"/>
      <c r="D532" s="425"/>
      <c r="E532" s="4" t="s">
        <v>14</v>
      </c>
      <c r="F532" s="1"/>
      <c r="G532" s="1"/>
      <c r="H532" s="1"/>
      <c r="I532" s="1"/>
      <c r="J532" s="3"/>
      <c r="K532" s="3"/>
      <c r="L532" s="3"/>
      <c r="M532" s="3"/>
      <c r="N532" s="39"/>
      <c r="P532" s="39"/>
    </row>
    <row r="533" spans="2:14" ht="46.5">
      <c r="B533" s="443"/>
      <c r="C533" s="425"/>
      <c r="D533" s="425"/>
      <c r="E533" s="4" t="s">
        <v>15</v>
      </c>
      <c r="F533" s="1"/>
      <c r="G533" s="1"/>
      <c r="H533" s="1"/>
      <c r="I533" s="1"/>
      <c r="J533" s="1"/>
      <c r="K533" s="1"/>
      <c r="L533" s="1"/>
      <c r="M533" s="1"/>
      <c r="N533" s="39"/>
    </row>
    <row r="534" spans="2:14" ht="15">
      <c r="B534" s="443"/>
      <c r="C534" s="425"/>
      <c r="D534" s="425"/>
      <c r="E534" s="4" t="s">
        <v>16</v>
      </c>
      <c r="F534" s="1">
        <f>G534+H534+I534+J534+K534+L534+M534</f>
        <v>213478.35</v>
      </c>
      <c r="G534" s="1">
        <v>39074.5</v>
      </c>
      <c r="H534" s="1">
        <v>22221.05</v>
      </c>
      <c r="I534" s="1">
        <v>27468.9</v>
      </c>
      <c r="J534" s="1">
        <v>27468.9</v>
      </c>
      <c r="K534" s="1">
        <v>30705</v>
      </c>
      <c r="L534" s="1">
        <v>32693</v>
      </c>
      <c r="M534" s="1">
        <v>33847</v>
      </c>
      <c r="N534" s="39"/>
    </row>
    <row r="535" spans="2:13" ht="30.75">
      <c r="B535" s="443"/>
      <c r="C535" s="425"/>
      <c r="D535" s="425"/>
      <c r="E535" s="4" t="s">
        <v>17</v>
      </c>
      <c r="F535" s="3"/>
      <c r="G535" s="3"/>
      <c r="H535" s="3"/>
      <c r="I535" s="3"/>
      <c r="J535" s="3"/>
      <c r="K535" s="3"/>
      <c r="L535" s="3"/>
      <c r="M535" s="3"/>
    </row>
    <row r="536" spans="2:13" ht="46.5">
      <c r="B536" s="444"/>
      <c r="C536" s="426"/>
      <c r="D536" s="426"/>
      <c r="E536" s="4" t="s">
        <v>18</v>
      </c>
      <c r="F536" s="3"/>
      <c r="G536" s="3"/>
      <c r="H536" s="3"/>
      <c r="I536" s="3"/>
      <c r="J536" s="3"/>
      <c r="K536" s="3"/>
      <c r="L536" s="3"/>
      <c r="M536" s="3"/>
    </row>
    <row r="537" spans="2:14" ht="15">
      <c r="B537" s="442" t="s">
        <v>190</v>
      </c>
      <c r="C537" s="424" t="s">
        <v>97</v>
      </c>
      <c r="D537" s="424" t="s">
        <v>19</v>
      </c>
      <c r="E537" s="4" t="s">
        <v>21</v>
      </c>
      <c r="F537" s="1">
        <f>F540+F542</f>
        <v>4186.23841</v>
      </c>
      <c r="G537" s="1">
        <f>G540+G542</f>
        <v>600.3</v>
      </c>
      <c r="H537" s="1">
        <f>H540+H542</f>
        <v>506.58840999999995</v>
      </c>
      <c r="I537" s="1">
        <f>I540</f>
        <v>540.4</v>
      </c>
      <c r="J537" s="1">
        <f>J540</f>
        <v>611</v>
      </c>
      <c r="K537" s="1">
        <f>K540</f>
        <v>637.65</v>
      </c>
      <c r="L537" s="1">
        <f>L540</f>
        <v>642.65</v>
      </c>
      <c r="M537" s="1">
        <f>M540</f>
        <v>647.65</v>
      </c>
      <c r="N537" s="39"/>
    </row>
    <row r="538" spans="2:13" ht="31.5" customHeight="1">
      <c r="B538" s="443"/>
      <c r="C538" s="425"/>
      <c r="D538" s="425"/>
      <c r="E538" s="4" t="s">
        <v>14</v>
      </c>
      <c r="F538" s="1"/>
      <c r="G538" s="1"/>
      <c r="H538" s="1"/>
      <c r="I538" s="1"/>
      <c r="J538" s="3"/>
      <c r="K538" s="3"/>
      <c r="L538" s="3"/>
      <c r="M538" s="3"/>
    </row>
    <row r="539" spans="2:13" ht="46.5">
      <c r="B539" s="443"/>
      <c r="C539" s="425"/>
      <c r="D539" s="425"/>
      <c r="E539" s="4" t="s">
        <v>15</v>
      </c>
      <c r="F539" s="1"/>
      <c r="G539" s="1"/>
      <c r="H539" s="1"/>
      <c r="I539" s="1"/>
      <c r="J539" s="1"/>
      <c r="K539" s="1"/>
      <c r="L539" s="1"/>
      <c r="M539" s="1"/>
    </row>
    <row r="540" spans="2:14" ht="31.5" customHeight="1">
      <c r="B540" s="443"/>
      <c r="C540" s="425"/>
      <c r="D540" s="425"/>
      <c r="E540" s="4" t="s">
        <v>16</v>
      </c>
      <c r="F540" s="1">
        <f>G540+H540+I540+J540+K540+L540+M540</f>
        <v>4171.75241</v>
      </c>
      <c r="G540" s="1">
        <v>596.5</v>
      </c>
      <c r="H540" s="1">
        <v>495.90241</v>
      </c>
      <c r="I540" s="1">
        <v>540.4</v>
      </c>
      <c r="J540" s="1">
        <v>611</v>
      </c>
      <c r="K540" s="1">
        <v>637.65</v>
      </c>
      <c r="L540" s="1">
        <v>642.65</v>
      </c>
      <c r="M540" s="1">
        <v>647.65</v>
      </c>
      <c r="N540" s="39"/>
    </row>
    <row r="541" spans="2:14" ht="30.75">
      <c r="B541" s="443"/>
      <c r="C541" s="425"/>
      <c r="D541" s="425"/>
      <c r="E541" s="4" t="s">
        <v>17</v>
      </c>
      <c r="F541" s="3"/>
      <c r="G541" s="3"/>
      <c r="H541" s="3"/>
      <c r="I541" s="3"/>
      <c r="J541" s="3"/>
      <c r="K541" s="3"/>
      <c r="L541" s="3"/>
      <c r="M541" s="3"/>
      <c r="N541" s="39"/>
    </row>
    <row r="542" spans="2:13" ht="46.5">
      <c r="B542" s="444"/>
      <c r="C542" s="426"/>
      <c r="D542" s="426"/>
      <c r="E542" s="4" t="s">
        <v>18</v>
      </c>
      <c r="F542" s="3">
        <f>G542+H542</f>
        <v>14.486</v>
      </c>
      <c r="G542" s="24">
        <v>3.8</v>
      </c>
      <c r="H542" s="3">
        <v>10.686</v>
      </c>
      <c r="I542" s="3"/>
      <c r="J542" s="3"/>
      <c r="K542" s="3"/>
      <c r="L542" s="3"/>
      <c r="M542" s="3"/>
    </row>
    <row r="543" spans="2:14" ht="15">
      <c r="B543" s="442" t="s">
        <v>191</v>
      </c>
      <c r="C543" s="424" t="s">
        <v>98</v>
      </c>
      <c r="D543" s="424" t="s">
        <v>19</v>
      </c>
      <c r="E543" s="4" t="s">
        <v>21</v>
      </c>
      <c r="F543" s="1">
        <f>F546+F548</f>
        <v>21192.4465</v>
      </c>
      <c r="G543" s="1">
        <f>G546+G548</f>
        <v>2997.11</v>
      </c>
      <c r="H543" s="1">
        <f>H546+H548</f>
        <v>2738.8565</v>
      </c>
      <c r="I543" s="1">
        <f>I546</f>
        <v>2378.04</v>
      </c>
      <c r="J543" s="1">
        <f>J546</f>
        <v>2681.14</v>
      </c>
      <c r="K543" s="1">
        <f>K546</f>
        <v>3289</v>
      </c>
      <c r="L543" s="1">
        <f>L546</f>
        <v>3463</v>
      </c>
      <c r="M543" s="1">
        <f>M546</f>
        <v>3645.3</v>
      </c>
      <c r="N543" s="39"/>
    </row>
    <row r="544" spans="2:13" ht="30.75">
      <c r="B544" s="443"/>
      <c r="C544" s="425"/>
      <c r="D544" s="425"/>
      <c r="E544" s="4" t="s">
        <v>14</v>
      </c>
      <c r="F544" s="1"/>
      <c r="G544" s="1"/>
      <c r="H544" s="1"/>
      <c r="I544" s="1"/>
      <c r="J544" s="3"/>
      <c r="K544" s="3"/>
      <c r="L544" s="3"/>
      <c r="M544" s="3"/>
    </row>
    <row r="545" spans="2:13" ht="46.5">
      <c r="B545" s="443"/>
      <c r="C545" s="425"/>
      <c r="D545" s="425"/>
      <c r="E545" s="4" t="s">
        <v>15</v>
      </c>
      <c r="F545" s="1"/>
      <c r="G545" s="1"/>
      <c r="H545" s="1"/>
      <c r="I545" s="1"/>
      <c r="J545" s="1"/>
      <c r="K545" s="1"/>
      <c r="L545" s="1"/>
      <c r="M545" s="1"/>
    </row>
    <row r="546" spans="2:14" ht="31.5" customHeight="1">
      <c r="B546" s="443"/>
      <c r="C546" s="425"/>
      <c r="D546" s="425"/>
      <c r="E546" s="4" t="s">
        <v>16</v>
      </c>
      <c r="F546" s="1">
        <f>G546+H546+I546+J546+K546+L546+M546</f>
        <v>21168.6325</v>
      </c>
      <c r="G546" s="1">
        <v>2978.61</v>
      </c>
      <c r="H546" s="1">
        <v>2733.5425</v>
      </c>
      <c r="I546" s="1">
        <v>2378.04</v>
      </c>
      <c r="J546" s="1">
        <v>2681.14</v>
      </c>
      <c r="K546" s="1">
        <v>3289</v>
      </c>
      <c r="L546" s="1">
        <v>3463</v>
      </c>
      <c r="M546" s="1">
        <v>3645.3</v>
      </c>
      <c r="N546" s="39"/>
    </row>
    <row r="547" spans="2:13" ht="30.75">
      <c r="B547" s="443"/>
      <c r="C547" s="425"/>
      <c r="D547" s="425"/>
      <c r="E547" s="4" t="s">
        <v>17</v>
      </c>
      <c r="F547" s="3"/>
      <c r="G547" s="3"/>
      <c r="H547" s="3"/>
      <c r="I547" s="3"/>
      <c r="J547" s="3"/>
      <c r="K547" s="3"/>
      <c r="L547" s="3"/>
      <c r="M547" s="3"/>
    </row>
    <row r="548" spans="2:13" ht="46.5">
      <c r="B548" s="444"/>
      <c r="C548" s="426"/>
      <c r="D548" s="426"/>
      <c r="E548" s="4" t="s">
        <v>18</v>
      </c>
      <c r="F548" s="3">
        <f>G548+H548</f>
        <v>23.814</v>
      </c>
      <c r="G548" s="3">
        <v>18.5</v>
      </c>
      <c r="H548" s="3">
        <v>5.314</v>
      </c>
      <c r="I548" s="3"/>
      <c r="J548" s="3"/>
      <c r="K548" s="3"/>
      <c r="L548" s="3"/>
      <c r="M548" s="3"/>
    </row>
    <row r="549" spans="2:14" ht="15">
      <c r="B549" s="457" t="s">
        <v>65</v>
      </c>
      <c r="C549" s="458"/>
      <c r="D549" s="424" t="s">
        <v>19</v>
      </c>
      <c r="E549" s="4" t="s">
        <v>21</v>
      </c>
      <c r="F549" s="1">
        <f>F551+F552+F554</f>
        <v>238857.03491</v>
      </c>
      <c r="G549" s="1">
        <f>G552+G554</f>
        <v>42671.91</v>
      </c>
      <c r="H549" s="1">
        <f>H551+H552+H554</f>
        <v>25466.494909999998</v>
      </c>
      <c r="I549" s="1">
        <f>I551+I552</f>
        <v>30387.340000000004</v>
      </c>
      <c r="J549" s="1">
        <f>J551+J552</f>
        <v>30761.04</v>
      </c>
      <c r="K549" s="1">
        <f>K551+K552</f>
        <v>34631.65</v>
      </c>
      <c r="L549" s="1">
        <f>L551+L552</f>
        <v>36798.65</v>
      </c>
      <c r="M549" s="1">
        <f>M551+M552</f>
        <v>38139.950000000004</v>
      </c>
      <c r="N549" s="39"/>
    </row>
    <row r="550" spans="2:13" ht="30.75">
      <c r="B550" s="459"/>
      <c r="C550" s="460"/>
      <c r="D550" s="425"/>
      <c r="E550" s="4" t="s">
        <v>14</v>
      </c>
      <c r="F550" s="1"/>
      <c r="G550" s="1"/>
      <c r="H550" s="1"/>
      <c r="I550" s="1"/>
      <c r="J550" s="3"/>
      <c r="K550" s="3"/>
      <c r="L550" s="3"/>
      <c r="M550" s="3"/>
    </row>
    <row r="551" spans="2:14" ht="46.5">
      <c r="B551" s="459"/>
      <c r="C551" s="460"/>
      <c r="D551" s="425"/>
      <c r="E551" s="4" t="s">
        <v>15</v>
      </c>
      <c r="F551" s="1">
        <f>H551</f>
        <v>0</v>
      </c>
      <c r="G551" s="1"/>
      <c r="H551" s="1">
        <f>H533</f>
        <v>0</v>
      </c>
      <c r="I551" s="1"/>
      <c r="J551" s="1"/>
      <c r="K551" s="1"/>
      <c r="L551" s="1"/>
      <c r="M551" s="1"/>
      <c r="N551" s="39">
        <f>H551+H552</f>
        <v>25450.494909999998</v>
      </c>
    </row>
    <row r="552" spans="2:14" ht="31.5" customHeight="1">
      <c r="B552" s="459"/>
      <c r="C552" s="460"/>
      <c r="D552" s="425"/>
      <c r="E552" s="4" t="s">
        <v>16</v>
      </c>
      <c r="F552" s="1">
        <f>G552+H552+I552+J552+K552+L552+M552</f>
        <v>238818.73491</v>
      </c>
      <c r="G552" s="2">
        <f aca="true" t="shared" si="13" ref="G552:M552">G534+G540+G546</f>
        <v>42649.61</v>
      </c>
      <c r="H552" s="2">
        <f t="shared" si="13"/>
        <v>25450.494909999998</v>
      </c>
      <c r="I552" s="1">
        <f t="shared" si="13"/>
        <v>30387.340000000004</v>
      </c>
      <c r="J552" s="1">
        <f t="shared" si="13"/>
        <v>30761.04</v>
      </c>
      <c r="K552" s="1">
        <f t="shared" si="13"/>
        <v>34631.65</v>
      </c>
      <c r="L552" s="1">
        <f t="shared" si="13"/>
        <v>36798.65</v>
      </c>
      <c r="M552" s="1">
        <f t="shared" si="13"/>
        <v>38139.950000000004</v>
      </c>
      <c r="N552" s="39"/>
    </row>
    <row r="553" spans="2:13" ht="30.75">
      <c r="B553" s="459"/>
      <c r="C553" s="460"/>
      <c r="D553" s="425"/>
      <c r="E553" s="4" t="s">
        <v>17</v>
      </c>
      <c r="F553" s="3"/>
      <c r="G553" s="3"/>
      <c r="H553" s="3"/>
      <c r="I553" s="3"/>
      <c r="J553" s="3"/>
      <c r="K553" s="3"/>
      <c r="L553" s="3"/>
      <c r="M553" s="3"/>
    </row>
    <row r="554" spans="2:13" ht="46.5">
      <c r="B554" s="461"/>
      <c r="C554" s="462"/>
      <c r="D554" s="426"/>
      <c r="E554" s="4" t="s">
        <v>18</v>
      </c>
      <c r="F554" s="1">
        <f>G554+H554+I554+J554+K554+L554+M554</f>
        <v>38.3</v>
      </c>
      <c r="G554" s="1">
        <f>G536+G542+G548</f>
        <v>22.3</v>
      </c>
      <c r="H554" s="3">
        <f>H536+H542+H548</f>
        <v>16</v>
      </c>
      <c r="I554" s="3"/>
      <c r="J554" s="3"/>
      <c r="K554" s="3"/>
      <c r="L554" s="3"/>
      <c r="M554" s="3"/>
    </row>
    <row r="555" spans="2:13" ht="14.25">
      <c r="B555" s="445" t="s">
        <v>62</v>
      </c>
      <c r="C555" s="445"/>
      <c r="D555" s="445"/>
      <c r="E555" s="445"/>
      <c r="F555" s="445"/>
      <c r="G555" s="445"/>
      <c r="H555" s="445"/>
      <c r="I555" s="445"/>
      <c r="J555" s="445"/>
      <c r="K555" s="445"/>
      <c r="L555" s="445"/>
      <c r="M555" s="445"/>
    </row>
    <row r="556" spans="2:13" ht="14.25">
      <c r="B556" s="445"/>
      <c r="C556" s="445"/>
      <c r="D556" s="445"/>
      <c r="E556" s="445"/>
      <c r="F556" s="445"/>
      <c r="G556" s="445"/>
      <c r="H556" s="445"/>
      <c r="I556" s="445"/>
      <c r="J556" s="445"/>
      <c r="K556" s="445"/>
      <c r="L556" s="445"/>
      <c r="M556" s="445"/>
    </row>
    <row r="557" spans="2:14" ht="15">
      <c r="B557" s="442" t="s">
        <v>192</v>
      </c>
      <c r="C557" s="424" t="s">
        <v>99</v>
      </c>
      <c r="D557" s="424" t="s">
        <v>63</v>
      </c>
      <c r="E557" s="4" t="s">
        <v>21</v>
      </c>
      <c r="F557" s="1">
        <f>F559+F560+F562</f>
        <v>322863.69891</v>
      </c>
      <c r="G557" s="1">
        <f>G560+G562</f>
        <v>66133.9</v>
      </c>
      <c r="H557" s="1">
        <f>H559+H560+H562</f>
        <v>44244.09891</v>
      </c>
      <c r="I557" s="1">
        <f>I560+I562</f>
        <v>37036.4</v>
      </c>
      <c r="J557" s="1">
        <f>J560+J562</f>
        <v>37573.9</v>
      </c>
      <c r="K557" s="1">
        <f>K560+K562</f>
        <v>43860.4</v>
      </c>
      <c r="L557" s="1">
        <f>L560+L562</f>
        <v>45833</v>
      </c>
      <c r="M557" s="1">
        <f>M560+M562</f>
        <v>48182</v>
      </c>
      <c r="N557" s="39"/>
    </row>
    <row r="558" spans="2:14" ht="31.5" customHeight="1">
      <c r="B558" s="443"/>
      <c r="C558" s="425"/>
      <c r="D558" s="425"/>
      <c r="E558" s="4" t="s">
        <v>14</v>
      </c>
      <c r="F558" s="1"/>
      <c r="G558" s="1"/>
      <c r="H558" s="1"/>
      <c r="I558" s="1"/>
      <c r="J558" s="3"/>
      <c r="K558" s="3"/>
      <c r="L558" s="3"/>
      <c r="M558" s="3"/>
      <c r="N558" s="39"/>
    </row>
    <row r="559" spans="2:13" ht="46.5">
      <c r="B559" s="443"/>
      <c r="C559" s="425"/>
      <c r="D559" s="425"/>
      <c r="E559" s="4" t="s">
        <v>15</v>
      </c>
      <c r="F559" s="1">
        <f>H559</f>
        <v>1483.5</v>
      </c>
      <c r="G559" s="1"/>
      <c r="H559" s="5">
        <v>1483.5</v>
      </c>
      <c r="I559" s="1"/>
      <c r="J559" s="1"/>
      <c r="K559" s="1"/>
      <c r="L559" s="1"/>
      <c r="M559" s="1"/>
    </row>
    <row r="560" spans="2:14" ht="15">
      <c r="B560" s="443"/>
      <c r="C560" s="425"/>
      <c r="D560" s="425"/>
      <c r="E560" s="4" t="s">
        <v>16</v>
      </c>
      <c r="F560" s="1">
        <f>G560+H560+I560+J560+K560+L560+M560</f>
        <v>320261.39891</v>
      </c>
      <c r="G560" s="1">
        <v>65533.9</v>
      </c>
      <c r="H560" s="1">
        <v>42341.79891</v>
      </c>
      <c r="I560" s="1">
        <v>37016.4</v>
      </c>
      <c r="J560" s="1">
        <v>37553.9</v>
      </c>
      <c r="K560" s="1">
        <v>43840.4</v>
      </c>
      <c r="L560" s="1">
        <v>45813</v>
      </c>
      <c r="M560" s="1">
        <v>48162</v>
      </c>
      <c r="N560" s="39"/>
    </row>
    <row r="561" spans="2:13" ht="30.75">
      <c r="B561" s="443"/>
      <c r="C561" s="425"/>
      <c r="D561" s="425"/>
      <c r="E561" s="4" t="s">
        <v>17</v>
      </c>
      <c r="F561" s="3"/>
      <c r="G561" s="3"/>
      <c r="H561" s="3"/>
      <c r="I561" s="3"/>
      <c r="J561" s="3"/>
      <c r="K561" s="3"/>
      <c r="L561" s="3"/>
      <c r="M561" s="3"/>
    </row>
    <row r="562" spans="2:13" ht="46.5">
      <c r="B562" s="444"/>
      <c r="C562" s="426"/>
      <c r="D562" s="426"/>
      <c r="E562" s="4" t="s">
        <v>18</v>
      </c>
      <c r="F562" s="1">
        <f>H562+I562+J562+K562+L562+M562+G562</f>
        <v>1118.8</v>
      </c>
      <c r="G562" s="1">
        <v>600</v>
      </c>
      <c r="H562" s="1">
        <v>418.8</v>
      </c>
      <c r="I562" s="1">
        <v>20</v>
      </c>
      <c r="J562" s="1">
        <v>20</v>
      </c>
      <c r="K562" s="1">
        <v>20</v>
      </c>
      <c r="L562" s="1">
        <v>20</v>
      </c>
      <c r="M562" s="1">
        <v>20</v>
      </c>
    </row>
    <row r="563" spans="2:14" ht="15.75" customHeight="1">
      <c r="B563" s="442" t="s">
        <v>193</v>
      </c>
      <c r="C563" s="424" t="s">
        <v>100</v>
      </c>
      <c r="D563" s="424" t="s">
        <v>63</v>
      </c>
      <c r="E563" s="4" t="s">
        <v>21</v>
      </c>
      <c r="F563" s="1">
        <f>F566+F568</f>
        <v>69287.93277000001</v>
      </c>
      <c r="G563" s="1">
        <f>G566+G568</f>
        <v>9846.699999999999</v>
      </c>
      <c r="H563" s="1">
        <f aca="true" t="shared" si="14" ref="H563:M563">H566+H568</f>
        <v>12198.21277</v>
      </c>
      <c r="I563" s="1">
        <f t="shared" si="14"/>
        <v>7624.26</v>
      </c>
      <c r="J563" s="1">
        <f t="shared" si="14"/>
        <v>7624.26</v>
      </c>
      <c r="K563" s="1">
        <f t="shared" si="14"/>
        <v>10207</v>
      </c>
      <c r="L563" s="1">
        <f t="shared" si="14"/>
        <v>10658.2</v>
      </c>
      <c r="M563" s="1">
        <f t="shared" si="14"/>
        <v>11129.3</v>
      </c>
      <c r="N563" s="39"/>
    </row>
    <row r="564" spans="2:13" ht="31.5" customHeight="1">
      <c r="B564" s="443"/>
      <c r="C564" s="425"/>
      <c r="D564" s="425"/>
      <c r="E564" s="4" t="s">
        <v>14</v>
      </c>
      <c r="F564" s="1"/>
      <c r="G564" s="1"/>
      <c r="H564" s="1"/>
      <c r="I564" s="1"/>
      <c r="J564" s="3"/>
      <c r="K564" s="3"/>
      <c r="L564" s="3"/>
      <c r="M564" s="3"/>
    </row>
    <row r="565" spans="2:13" ht="46.5">
      <c r="B565" s="443"/>
      <c r="C565" s="425"/>
      <c r="D565" s="425"/>
      <c r="E565" s="4" t="s">
        <v>15</v>
      </c>
      <c r="F565" s="1"/>
      <c r="G565" s="1"/>
      <c r="H565" s="1"/>
      <c r="I565" s="1"/>
      <c r="J565" s="1"/>
      <c r="K565" s="1"/>
      <c r="L565" s="1"/>
      <c r="M565" s="1"/>
    </row>
    <row r="566" spans="2:15" ht="31.5" customHeight="1">
      <c r="B566" s="443"/>
      <c r="C566" s="425"/>
      <c r="D566" s="425"/>
      <c r="E566" s="4" t="s">
        <v>16</v>
      </c>
      <c r="F566" s="1">
        <f>G566+H566+I566+J566+K566+L566+M566</f>
        <v>61418.14635000001</v>
      </c>
      <c r="G566" s="1">
        <v>8197.8</v>
      </c>
      <c r="H566" s="1">
        <v>10577.32635</v>
      </c>
      <c r="I566" s="1">
        <v>6704.26</v>
      </c>
      <c r="J566" s="1">
        <v>6704.26</v>
      </c>
      <c r="K566" s="1">
        <v>9287</v>
      </c>
      <c r="L566" s="1">
        <v>9738.2</v>
      </c>
      <c r="M566" s="1">
        <v>10209.3</v>
      </c>
      <c r="N566" s="39"/>
      <c r="O566" s="39"/>
    </row>
    <row r="567" spans="2:13" ht="30.75">
      <c r="B567" s="443"/>
      <c r="C567" s="425"/>
      <c r="D567" s="425"/>
      <c r="E567" s="4" t="s">
        <v>17</v>
      </c>
      <c r="F567" s="3"/>
      <c r="G567" s="3"/>
      <c r="H567" s="3"/>
      <c r="I567" s="3"/>
      <c r="J567" s="3"/>
      <c r="K567" s="3"/>
      <c r="L567" s="3"/>
      <c r="M567" s="3"/>
    </row>
    <row r="568" spans="2:15" ht="46.5">
      <c r="B568" s="444"/>
      <c r="C568" s="426"/>
      <c r="D568" s="426"/>
      <c r="E568" s="4" t="s">
        <v>18</v>
      </c>
      <c r="F568" s="1">
        <f>G568+H568+I568+J568+K568+L568+M568</f>
        <v>7869.78642</v>
      </c>
      <c r="G568" s="10">
        <v>1648.9</v>
      </c>
      <c r="H568" s="1">
        <v>1620.88642</v>
      </c>
      <c r="I568" s="1">
        <v>920</v>
      </c>
      <c r="J568" s="1">
        <v>920</v>
      </c>
      <c r="K568" s="1">
        <v>920</v>
      </c>
      <c r="L568" s="1">
        <v>920</v>
      </c>
      <c r="M568" s="1">
        <v>920</v>
      </c>
      <c r="N568" s="57"/>
      <c r="O568" s="57"/>
    </row>
    <row r="569" spans="2:13" ht="15">
      <c r="B569" s="442" t="s">
        <v>194</v>
      </c>
      <c r="C569" s="424" t="s">
        <v>101</v>
      </c>
      <c r="D569" s="424" t="s">
        <v>63</v>
      </c>
      <c r="E569" s="4" t="s">
        <v>21</v>
      </c>
      <c r="F569" s="1">
        <f>F572+F574</f>
        <v>16393.872450000003</v>
      </c>
      <c r="G569" s="1">
        <f>G572+G574</f>
        <v>1548.6</v>
      </c>
      <c r="H569" s="1">
        <f aca="true" t="shared" si="15" ref="H569:M569">H572+H574</f>
        <v>1685.67245</v>
      </c>
      <c r="I569" s="1">
        <f t="shared" si="15"/>
        <v>2534.8</v>
      </c>
      <c r="J569" s="1">
        <f t="shared" si="15"/>
        <v>2534.8</v>
      </c>
      <c r="K569" s="1">
        <f t="shared" si="15"/>
        <v>2695</v>
      </c>
      <c r="L569" s="1">
        <f t="shared" si="15"/>
        <v>2696.5</v>
      </c>
      <c r="M569" s="1">
        <f t="shared" si="15"/>
        <v>2698.5</v>
      </c>
    </row>
    <row r="570" spans="2:13" ht="30.75">
      <c r="B570" s="443"/>
      <c r="C570" s="425"/>
      <c r="D570" s="425"/>
      <c r="E570" s="4" t="s">
        <v>14</v>
      </c>
      <c r="F570" s="1"/>
      <c r="G570" s="1"/>
      <c r="H570" s="1"/>
      <c r="I570" s="1"/>
      <c r="J570" s="3"/>
      <c r="K570" s="3"/>
      <c r="L570" s="3"/>
      <c r="M570" s="3"/>
    </row>
    <row r="571" spans="2:13" ht="46.5">
      <c r="B571" s="443"/>
      <c r="C571" s="425"/>
      <c r="D571" s="425"/>
      <c r="E571" s="4" t="s">
        <v>15</v>
      </c>
      <c r="F571" s="1"/>
      <c r="G571" s="1"/>
      <c r="H571" s="1"/>
      <c r="I571" s="1"/>
      <c r="J571" s="1"/>
      <c r="K571" s="1"/>
      <c r="L571" s="1"/>
      <c r="M571" s="1"/>
    </row>
    <row r="572" spans="2:14" ht="31.5" customHeight="1">
      <c r="B572" s="443"/>
      <c r="C572" s="425"/>
      <c r="D572" s="425"/>
      <c r="E572" s="4" t="s">
        <v>16</v>
      </c>
      <c r="F572" s="1">
        <f>G572+H572+I572+J572+K572+L572+M572</f>
        <v>5047.1</v>
      </c>
      <c r="G572" s="1">
        <v>665.5</v>
      </c>
      <c r="H572" s="1">
        <v>835</v>
      </c>
      <c r="I572" s="1">
        <v>612.3</v>
      </c>
      <c r="J572" s="1">
        <v>612.3</v>
      </c>
      <c r="K572" s="1">
        <v>772</v>
      </c>
      <c r="L572" s="1">
        <v>774</v>
      </c>
      <c r="M572" s="1">
        <v>776</v>
      </c>
      <c r="N572" s="39"/>
    </row>
    <row r="573" spans="2:13" ht="30.75">
      <c r="B573" s="443"/>
      <c r="C573" s="425"/>
      <c r="D573" s="425"/>
      <c r="E573" s="4" t="s">
        <v>17</v>
      </c>
      <c r="F573" s="3"/>
      <c r="G573" s="3"/>
      <c r="H573" s="3"/>
      <c r="I573" s="3"/>
      <c r="J573" s="3"/>
      <c r="K573" s="3"/>
      <c r="L573" s="3"/>
      <c r="M573" s="3"/>
    </row>
    <row r="574" spans="2:14" ht="69" customHeight="1">
      <c r="B574" s="444"/>
      <c r="C574" s="426"/>
      <c r="D574" s="426"/>
      <c r="E574" s="4" t="s">
        <v>18</v>
      </c>
      <c r="F574" s="1">
        <f>G574+H574+I574+J574+K574+L574+M574</f>
        <v>11346.77245</v>
      </c>
      <c r="G574" s="1">
        <v>883.1</v>
      </c>
      <c r="H574" s="1">
        <v>850.67245</v>
      </c>
      <c r="I574" s="1">
        <v>1922.5</v>
      </c>
      <c r="J574" s="1">
        <v>1922.5</v>
      </c>
      <c r="K574" s="1">
        <v>1923</v>
      </c>
      <c r="L574" s="1">
        <v>1922.5</v>
      </c>
      <c r="M574" s="1">
        <v>1922.5</v>
      </c>
      <c r="N574" s="39"/>
    </row>
    <row r="575" spans="2:14" ht="15">
      <c r="B575" s="457" t="s">
        <v>64</v>
      </c>
      <c r="C575" s="458"/>
      <c r="D575" s="424" t="s">
        <v>63</v>
      </c>
      <c r="E575" s="4" t="s">
        <v>21</v>
      </c>
      <c r="F575" s="1">
        <f>F577+F578+F580</f>
        <v>408545.50413</v>
      </c>
      <c r="G575" s="1">
        <f>G578+G580</f>
        <v>77529.2</v>
      </c>
      <c r="H575" s="1">
        <f>H577+H578+H580</f>
        <v>58127.98413</v>
      </c>
      <c r="I575" s="1">
        <f>I578+I580</f>
        <v>47195.46000000001</v>
      </c>
      <c r="J575" s="1">
        <f>J578+J580</f>
        <v>47732.96000000001</v>
      </c>
      <c r="K575" s="1">
        <f>K578+K580</f>
        <v>56762.4</v>
      </c>
      <c r="L575" s="1">
        <f>L578+L580</f>
        <v>59187.7</v>
      </c>
      <c r="M575" s="1">
        <f>M578+M580</f>
        <v>62009.8</v>
      </c>
      <c r="N575" s="39"/>
    </row>
    <row r="576" spans="2:13" ht="30.75">
      <c r="B576" s="459"/>
      <c r="C576" s="460"/>
      <c r="D576" s="425"/>
      <c r="E576" s="4" t="s">
        <v>14</v>
      </c>
      <c r="F576" s="1"/>
      <c r="G576" s="1"/>
      <c r="H576" s="1"/>
      <c r="I576" s="1"/>
      <c r="J576" s="3"/>
      <c r="K576" s="3"/>
      <c r="L576" s="3"/>
      <c r="M576" s="3"/>
    </row>
    <row r="577" spans="2:14" ht="46.5">
      <c r="B577" s="459"/>
      <c r="C577" s="460"/>
      <c r="D577" s="425"/>
      <c r="E577" s="4" t="s">
        <v>15</v>
      </c>
      <c r="F577" s="1">
        <f>H577</f>
        <v>1483.5</v>
      </c>
      <c r="G577" s="1"/>
      <c r="H577" s="1">
        <f>H559+H565+H571</f>
        <v>1483.5</v>
      </c>
      <c r="I577" s="1"/>
      <c r="J577" s="1"/>
      <c r="K577" s="1"/>
      <c r="L577" s="1"/>
      <c r="M577" s="1"/>
      <c r="N577" s="39"/>
    </row>
    <row r="578" spans="2:13" ht="31.5" customHeight="1">
      <c r="B578" s="459"/>
      <c r="C578" s="460"/>
      <c r="D578" s="425"/>
      <c r="E578" s="4" t="s">
        <v>16</v>
      </c>
      <c r="F578" s="1">
        <f>G578+H578+I578+J578+K578+L578+M578</f>
        <v>386726.64526</v>
      </c>
      <c r="G578" s="1">
        <f aca="true" t="shared" si="16" ref="G578:M578">G560+G566+G572</f>
        <v>74397.2</v>
      </c>
      <c r="H578" s="1">
        <f>H560+H566+H572</f>
        <v>53754.12526</v>
      </c>
      <c r="I578" s="1">
        <f t="shared" si="16"/>
        <v>44332.96000000001</v>
      </c>
      <c r="J578" s="1">
        <f t="shared" si="16"/>
        <v>44870.46000000001</v>
      </c>
      <c r="K578" s="1">
        <f t="shared" si="16"/>
        <v>53899.4</v>
      </c>
      <c r="L578" s="1">
        <f t="shared" si="16"/>
        <v>56325.2</v>
      </c>
      <c r="M578" s="1">
        <f t="shared" si="16"/>
        <v>59147.3</v>
      </c>
    </row>
    <row r="579" spans="2:13" ht="30.75">
      <c r="B579" s="459"/>
      <c r="C579" s="460"/>
      <c r="D579" s="425"/>
      <c r="E579" s="4" t="s">
        <v>17</v>
      </c>
      <c r="F579" s="3"/>
      <c r="G579" s="3"/>
      <c r="H579" s="3"/>
      <c r="I579" s="3"/>
      <c r="J579" s="3"/>
      <c r="K579" s="3"/>
      <c r="L579" s="3"/>
      <c r="M579" s="3"/>
    </row>
    <row r="580" spans="2:13" ht="46.5">
      <c r="B580" s="461"/>
      <c r="C580" s="462"/>
      <c r="D580" s="426"/>
      <c r="E580" s="4" t="s">
        <v>18</v>
      </c>
      <c r="F580" s="1">
        <f>G580+H580+I580+J580+K580+L580+M580</f>
        <v>20335.35887</v>
      </c>
      <c r="G580" s="2">
        <f>G562+G568+G574</f>
        <v>3132</v>
      </c>
      <c r="H580" s="1">
        <f aca="true" t="shared" si="17" ref="H580:M580">H562+H568+H574</f>
        <v>2890.35887</v>
      </c>
      <c r="I580" s="1">
        <f t="shared" si="17"/>
        <v>2862.5</v>
      </c>
      <c r="J580" s="1">
        <f t="shared" si="17"/>
        <v>2862.5</v>
      </c>
      <c r="K580" s="1">
        <f t="shared" si="17"/>
        <v>2863</v>
      </c>
      <c r="L580" s="1">
        <f t="shared" si="17"/>
        <v>2862.5</v>
      </c>
      <c r="M580" s="1">
        <f t="shared" si="17"/>
        <v>2862.5</v>
      </c>
    </row>
    <row r="581" spans="2:13" ht="14.25">
      <c r="B581" s="445" t="s">
        <v>66</v>
      </c>
      <c r="C581" s="445"/>
      <c r="D581" s="445"/>
      <c r="E581" s="445"/>
      <c r="F581" s="445"/>
      <c r="G581" s="445"/>
      <c r="H581" s="445"/>
      <c r="I581" s="445"/>
      <c r="J581" s="445"/>
      <c r="K581" s="445"/>
      <c r="L581" s="445"/>
      <c r="M581" s="445"/>
    </row>
    <row r="582" spans="2:13" ht="14.25">
      <c r="B582" s="445"/>
      <c r="C582" s="445"/>
      <c r="D582" s="445"/>
      <c r="E582" s="445"/>
      <c r="F582" s="445"/>
      <c r="G582" s="445"/>
      <c r="H582" s="445"/>
      <c r="I582" s="445"/>
      <c r="J582" s="445"/>
      <c r="K582" s="445"/>
      <c r="L582" s="445"/>
      <c r="M582" s="445"/>
    </row>
    <row r="583" spans="2:14" ht="15">
      <c r="B583" s="442" t="s">
        <v>195</v>
      </c>
      <c r="C583" s="424" t="s">
        <v>102</v>
      </c>
      <c r="D583" s="424" t="s">
        <v>26</v>
      </c>
      <c r="E583" s="4" t="s">
        <v>21</v>
      </c>
      <c r="F583" s="1">
        <f>F585+F586+F588</f>
        <v>58506.91</v>
      </c>
      <c r="G583" s="1">
        <f aca="true" t="shared" si="18" ref="G583:M583">G586+G588</f>
        <v>10162.51</v>
      </c>
      <c r="H583" s="1">
        <f>H585+H586+H588</f>
        <v>6072.3</v>
      </c>
      <c r="I583" s="1">
        <f t="shared" si="18"/>
        <v>6973.4</v>
      </c>
      <c r="J583" s="1">
        <f t="shared" si="18"/>
        <v>6973.4</v>
      </c>
      <c r="K583" s="1">
        <f t="shared" si="18"/>
        <v>8932</v>
      </c>
      <c r="L583" s="1">
        <f t="shared" si="18"/>
        <v>9330</v>
      </c>
      <c r="M583" s="1">
        <f t="shared" si="18"/>
        <v>10063.3</v>
      </c>
      <c r="N583" s="39"/>
    </row>
    <row r="584" spans="2:13" ht="31.5" customHeight="1">
      <c r="B584" s="443"/>
      <c r="C584" s="425"/>
      <c r="D584" s="425"/>
      <c r="E584" s="4" t="s">
        <v>14</v>
      </c>
      <c r="F584" s="1"/>
      <c r="G584" s="1"/>
      <c r="H584" s="1"/>
      <c r="I584" s="1"/>
      <c r="J584" s="3"/>
      <c r="K584" s="3"/>
      <c r="L584" s="3"/>
      <c r="M584" s="3"/>
    </row>
    <row r="585" spans="2:13" ht="46.5">
      <c r="B585" s="443"/>
      <c r="C585" s="425"/>
      <c r="D585" s="425"/>
      <c r="E585" s="4" t="s">
        <v>15</v>
      </c>
      <c r="F585" s="1"/>
      <c r="G585" s="1"/>
      <c r="H585" s="1"/>
      <c r="I585" s="1"/>
      <c r="J585" s="1"/>
      <c r="K585" s="1"/>
      <c r="L585" s="1"/>
      <c r="M585" s="1"/>
    </row>
    <row r="586" spans="2:14" ht="15">
      <c r="B586" s="443"/>
      <c r="C586" s="425"/>
      <c r="D586" s="425"/>
      <c r="E586" s="4" t="s">
        <v>16</v>
      </c>
      <c r="F586" s="1">
        <f>G586+H586+I586+J586+K586+L586+M586</f>
        <v>57679.21000000001</v>
      </c>
      <c r="G586" s="1">
        <v>9948.81</v>
      </c>
      <c r="H586" s="1">
        <v>5858.3</v>
      </c>
      <c r="I586" s="1">
        <v>6893.4</v>
      </c>
      <c r="J586" s="1">
        <v>6893.4</v>
      </c>
      <c r="K586" s="1">
        <v>8852</v>
      </c>
      <c r="L586" s="1">
        <v>9250</v>
      </c>
      <c r="M586" s="1">
        <v>9983.3</v>
      </c>
      <c r="N586" s="39"/>
    </row>
    <row r="587" spans="2:13" ht="30.75">
      <c r="B587" s="443"/>
      <c r="C587" s="425"/>
      <c r="D587" s="425"/>
      <c r="E587" s="4" t="s">
        <v>17</v>
      </c>
      <c r="F587" s="3"/>
      <c r="G587" s="3"/>
      <c r="H587" s="3"/>
      <c r="I587" s="3"/>
      <c r="J587" s="3"/>
      <c r="K587" s="3"/>
      <c r="L587" s="3"/>
      <c r="M587" s="3"/>
    </row>
    <row r="588" spans="2:14" ht="46.5">
      <c r="B588" s="444"/>
      <c r="C588" s="426"/>
      <c r="D588" s="426"/>
      <c r="E588" s="4" t="s">
        <v>18</v>
      </c>
      <c r="F588" s="1">
        <f>G588+H588+I588+J588+K588+L588+M588</f>
        <v>827.7</v>
      </c>
      <c r="G588" s="1">
        <v>213.7</v>
      </c>
      <c r="H588" s="1">
        <v>214</v>
      </c>
      <c r="I588" s="1">
        <v>80</v>
      </c>
      <c r="J588" s="1">
        <v>80</v>
      </c>
      <c r="K588" s="1">
        <v>80</v>
      </c>
      <c r="L588" s="1">
        <v>80</v>
      </c>
      <c r="M588" s="1">
        <v>80</v>
      </c>
      <c r="N588" s="39"/>
    </row>
    <row r="589" spans="2:14" ht="15.75" customHeight="1">
      <c r="B589" s="442" t="s">
        <v>196</v>
      </c>
      <c r="C589" s="424" t="s">
        <v>103</v>
      </c>
      <c r="D589" s="424" t="s">
        <v>26</v>
      </c>
      <c r="E589" s="4" t="s">
        <v>21</v>
      </c>
      <c r="F589" s="1">
        <f>F592+F594</f>
        <v>6328.663</v>
      </c>
      <c r="G589" s="1">
        <f>G592+G594</f>
        <v>802.19</v>
      </c>
      <c r="H589" s="1">
        <f aca="true" t="shared" si="19" ref="H589:M589">H592+H594</f>
        <v>822.973</v>
      </c>
      <c r="I589" s="1">
        <f t="shared" si="19"/>
        <v>850</v>
      </c>
      <c r="J589" s="1">
        <f t="shared" si="19"/>
        <v>850</v>
      </c>
      <c r="K589" s="1">
        <f t="shared" si="19"/>
        <v>971</v>
      </c>
      <c r="L589" s="1">
        <f t="shared" si="19"/>
        <v>1000</v>
      </c>
      <c r="M589" s="1">
        <f t="shared" si="19"/>
        <v>1032.5</v>
      </c>
      <c r="N589" s="39"/>
    </row>
    <row r="590" spans="2:13" ht="31.5" customHeight="1">
      <c r="B590" s="443"/>
      <c r="C590" s="425"/>
      <c r="D590" s="425"/>
      <c r="E590" s="4" t="s">
        <v>14</v>
      </c>
      <c r="F590" s="1"/>
      <c r="G590" s="1"/>
      <c r="H590" s="1"/>
      <c r="I590" s="1"/>
      <c r="J590" s="3"/>
      <c r="K590" s="3"/>
      <c r="L590" s="3"/>
      <c r="M590" s="3"/>
    </row>
    <row r="591" spans="2:13" ht="46.5">
      <c r="B591" s="443"/>
      <c r="C591" s="425"/>
      <c r="D591" s="425"/>
      <c r="E591" s="4" t="s">
        <v>15</v>
      </c>
      <c r="F591" s="1"/>
      <c r="G591" s="1"/>
      <c r="H591" s="1"/>
      <c r="I591" s="1"/>
      <c r="J591" s="1"/>
      <c r="K591" s="1"/>
      <c r="L591" s="1"/>
      <c r="M591" s="1"/>
    </row>
    <row r="592" spans="2:14" ht="31.5" customHeight="1">
      <c r="B592" s="443"/>
      <c r="C592" s="425"/>
      <c r="D592" s="425"/>
      <c r="E592" s="4" t="s">
        <v>16</v>
      </c>
      <c r="F592" s="1">
        <f>G592+H592+I592+J592+K592+L592+M592</f>
        <v>4336.49</v>
      </c>
      <c r="G592" s="1">
        <v>620.99</v>
      </c>
      <c r="H592" s="1">
        <v>512</v>
      </c>
      <c r="I592" s="1">
        <v>550</v>
      </c>
      <c r="J592" s="1">
        <v>550</v>
      </c>
      <c r="K592" s="1">
        <v>671</v>
      </c>
      <c r="L592" s="1">
        <v>700</v>
      </c>
      <c r="M592" s="1">
        <v>732.5</v>
      </c>
      <c r="N592" s="39"/>
    </row>
    <row r="593" spans="2:13" ht="30.75">
      <c r="B593" s="443"/>
      <c r="C593" s="425"/>
      <c r="D593" s="425"/>
      <c r="E593" s="4" t="s">
        <v>17</v>
      </c>
      <c r="F593" s="3"/>
      <c r="G593" s="3"/>
      <c r="H593" s="3"/>
      <c r="I593" s="3"/>
      <c r="J593" s="3"/>
      <c r="K593" s="3"/>
      <c r="L593" s="3"/>
      <c r="M593" s="3"/>
    </row>
    <row r="594" spans="2:14" ht="46.5">
      <c r="B594" s="444"/>
      <c r="C594" s="426"/>
      <c r="D594" s="426"/>
      <c r="E594" s="4" t="s">
        <v>18</v>
      </c>
      <c r="F594" s="1">
        <f>G594+H594+I594+J594+K594+L594+M594</f>
        <v>1992.173</v>
      </c>
      <c r="G594" s="1">
        <v>181.2</v>
      </c>
      <c r="H594" s="1">
        <v>310.973</v>
      </c>
      <c r="I594" s="1">
        <v>300</v>
      </c>
      <c r="J594" s="1">
        <v>300</v>
      </c>
      <c r="K594" s="1">
        <v>300</v>
      </c>
      <c r="L594" s="1">
        <v>300</v>
      </c>
      <c r="M594" s="1">
        <v>300</v>
      </c>
      <c r="N594" s="39"/>
    </row>
    <row r="595" spans="2:14" ht="15">
      <c r="B595" s="442" t="s">
        <v>197</v>
      </c>
      <c r="C595" s="424" t="s">
        <v>104</v>
      </c>
      <c r="D595" s="424" t="s">
        <v>26</v>
      </c>
      <c r="E595" s="4" t="s">
        <v>21</v>
      </c>
      <c r="F595" s="1">
        <f>F598+F600</f>
        <v>2340.55575</v>
      </c>
      <c r="G595" s="1">
        <f>G598+G600</f>
        <v>330.1</v>
      </c>
      <c r="H595" s="1">
        <f aca="true" t="shared" si="20" ref="H595:M595">H598+H600</f>
        <v>345.45575</v>
      </c>
      <c r="I595" s="1">
        <f t="shared" si="20"/>
        <v>330</v>
      </c>
      <c r="J595" s="1">
        <f t="shared" si="20"/>
        <v>330</v>
      </c>
      <c r="K595" s="1">
        <f t="shared" si="20"/>
        <v>335</v>
      </c>
      <c r="L595" s="1">
        <f t="shared" si="20"/>
        <v>335</v>
      </c>
      <c r="M595" s="1">
        <f t="shared" si="20"/>
        <v>335</v>
      </c>
      <c r="N595" s="39"/>
    </row>
    <row r="596" spans="2:13" ht="30.75">
      <c r="B596" s="443"/>
      <c r="C596" s="425"/>
      <c r="D596" s="425"/>
      <c r="E596" s="4" t="s">
        <v>14</v>
      </c>
      <c r="F596" s="1"/>
      <c r="G596" s="1"/>
      <c r="H596" s="1"/>
      <c r="I596" s="1"/>
      <c r="J596" s="3"/>
      <c r="K596" s="3"/>
      <c r="L596" s="3"/>
      <c r="M596" s="3"/>
    </row>
    <row r="597" spans="2:13" ht="46.5">
      <c r="B597" s="443"/>
      <c r="C597" s="425"/>
      <c r="D597" s="425"/>
      <c r="E597" s="4" t="s">
        <v>15</v>
      </c>
      <c r="F597" s="1"/>
      <c r="G597" s="1"/>
      <c r="H597" s="1"/>
      <c r="I597" s="1"/>
      <c r="J597" s="1"/>
      <c r="K597" s="1"/>
      <c r="L597" s="1"/>
      <c r="M597" s="1"/>
    </row>
    <row r="598" spans="2:14" ht="31.5" customHeight="1">
      <c r="B598" s="443"/>
      <c r="C598" s="425"/>
      <c r="D598" s="425"/>
      <c r="E598" s="4" t="s">
        <v>16</v>
      </c>
      <c r="F598" s="1">
        <f>G598+H598+I598+J598+K598+L598+M598</f>
        <v>92</v>
      </c>
      <c r="G598" s="1">
        <v>25</v>
      </c>
      <c r="H598" s="1">
        <v>2</v>
      </c>
      <c r="I598" s="1">
        <v>10</v>
      </c>
      <c r="J598" s="1">
        <v>10</v>
      </c>
      <c r="K598" s="1">
        <v>15</v>
      </c>
      <c r="L598" s="1">
        <v>15</v>
      </c>
      <c r="M598" s="1">
        <v>15</v>
      </c>
      <c r="N598" s="39"/>
    </row>
    <row r="599" spans="2:13" ht="30.75">
      <c r="B599" s="443"/>
      <c r="C599" s="425"/>
      <c r="D599" s="425"/>
      <c r="E599" s="4" t="s">
        <v>17</v>
      </c>
      <c r="F599" s="3"/>
      <c r="G599" s="3"/>
      <c r="H599" s="3"/>
      <c r="I599" s="3"/>
      <c r="J599" s="3"/>
      <c r="K599" s="3"/>
      <c r="L599" s="3"/>
      <c r="M599" s="3"/>
    </row>
    <row r="600" spans="2:14" ht="46.5">
      <c r="B600" s="444"/>
      <c r="C600" s="426"/>
      <c r="D600" s="426"/>
      <c r="E600" s="4" t="s">
        <v>18</v>
      </c>
      <c r="F600" s="1">
        <f>G600+H600+I600+J600+K600+L600+M600</f>
        <v>2248.55575</v>
      </c>
      <c r="G600" s="1">
        <v>305.1</v>
      </c>
      <c r="H600" s="1">
        <v>343.45575</v>
      </c>
      <c r="I600" s="1">
        <v>320</v>
      </c>
      <c r="J600" s="1">
        <v>320</v>
      </c>
      <c r="K600" s="1">
        <v>320</v>
      </c>
      <c r="L600" s="1">
        <v>320</v>
      </c>
      <c r="M600" s="1">
        <v>320</v>
      </c>
      <c r="N600" s="39"/>
    </row>
    <row r="601" spans="2:14" ht="15">
      <c r="B601" s="457" t="s">
        <v>67</v>
      </c>
      <c r="C601" s="458"/>
      <c r="D601" s="424" t="s">
        <v>26</v>
      </c>
      <c r="E601" s="4" t="s">
        <v>21</v>
      </c>
      <c r="F601" s="1">
        <f>F603+F604+F606</f>
        <v>67176.12875</v>
      </c>
      <c r="G601" s="1">
        <f aca="true" t="shared" si="21" ref="G601:M601">G604+G606</f>
        <v>11294.8</v>
      </c>
      <c r="H601" s="1">
        <f t="shared" si="21"/>
        <v>7240.72875</v>
      </c>
      <c r="I601" s="1">
        <f t="shared" si="21"/>
        <v>8153.4</v>
      </c>
      <c r="J601" s="1">
        <f t="shared" si="21"/>
        <v>8153.4</v>
      </c>
      <c r="K601" s="1">
        <f t="shared" si="21"/>
        <v>10238</v>
      </c>
      <c r="L601" s="1">
        <f t="shared" si="21"/>
        <v>10665</v>
      </c>
      <c r="M601" s="1">
        <f t="shared" si="21"/>
        <v>11430.8</v>
      </c>
      <c r="N601" s="39"/>
    </row>
    <row r="602" spans="2:13" ht="30.75">
      <c r="B602" s="459"/>
      <c r="C602" s="460"/>
      <c r="D602" s="425"/>
      <c r="E602" s="4" t="s">
        <v>14</v>
      </c>
      <c r="F602" s="1"/>
      <c r="G602" s="1"/>
      <c r="H602" s="1"/>
      <c r="I602" s="1"/>
      <c r="J602" s="3"/>
      <c r="K602" s="3"/>
      <c r="L602" s="3"/>
      <c r="M602" s="3"/>
    </row>
    <row r="603" spans="2:14" ht="46.5">
      <c r="B603" s="459"/>
      <c r="C603" s="460"/>
      <c r="D603" s="425"/>
      <c r="E603" s="4" t="s">
        <v>15</v>
      </c>
      <c r="F603" s="1">
        <f>H603</f>
        <v>0</v>
      </c>
      <c r="G603" s="1"/>
      <c r="H603" s="1">
        <f>H585</f>
        <v>0</v>
      </c>
      <c r="I603" s="1"/>
      <c r="J603" s="1"/>
      <c r="K603" s="1"/>
      <c r="L603" s="1"/>
      <c r="M603" s="1"/>
      <c r="N603" s="39"/>
    </row>
    <row r="604" spans="2:14" ht="31.5" customHeight="1">
      <c r="B604" s="459"/>
      <c r="C604" s="460"/>
      <c r="D604" s="425"/>
      <c r="E604" s="4" t="s">
        <v>16</v>
      </c>
      <c r="F604" s="1">
        <f>G604+H604+I604+J604+K604+L604+M604</f>
        <v>62107.7</v>
      </c>
      <c r="G604" s="1">
        <f aca="true" t="shared" si="22" ref="G604:M604">G586+G592+G598</f>
        <v>10594.8</v>
      </c>
      <c r="H604" s="1">
        <f t="shared" si="22"/>
        <v>6372.3</v>
      </c>
      <c r="I604" s="1">
        <f t="shared" si="22"/>
        <v>7453.4</v>
      </c>
      <c r="J604" s="1">
        <f t="shared" si="22"/>
        <v>7453.4</v>
      </c>
      <c r="K604" s="1">
        <f t="shared" si="22"/>
        <v>9538</v>
      </c>
      <c r="L604" s="1">
        <f t="shared" si="22"/>
        <v>9965</v>
      </c>
      <c r="M604" s="1">
        <f t="shared" si="22"/>
        <v>10730.8</v>
      </c>
      <c r="N604" s="39"/>
    </row>
    <row r="605" spans="2:13" ht="30.75">
      <c r="B605" s="459"/>
      <c r="C605" s="460"/>
      <c r="D605" s="425"/>
      <c r="E605" s="4" t="s">
        <v>17</v>
      </c>
      <c r="F605" s="3"/>
      <c r="G605" s="3"/>
      <c r="H605" s="3"/>
      <c r="I605" s="3"/>
      <c r="J605" s="3"/>
      <c r="K605" s="3"/>
      <c r="L605" s="3"/>
      <c r="M605" s="3"/>
    </row>
    <row r="606" spans="2:14" ht="46.5">
      <c r="B606" s="461"/>
      <c r="C606" s="462"/>
      <c r="D606" s="426"/>
      <c r="E606" s="4" t="s">
        <v>18</v>
      </c>
      <c r="F606" s="1">
        <f>F588+F594+F600</f>
        <v>5068.42875</v>
      </c>
      <c r="G606" s="1">
        <f aca="true" t="shared" si="23" ref="G606:M606">G588+G594+G600</f>
        <v>700</v>
      </c>
      <c r="H606" s="1">
        <f t="shared" si="23"/>
        <v>868.42875</v>
      </c>
      <c r="I606" s="1">
        <f t="shared" si="23"/>
        <v>700</v>
      </c>
      <c r="J606" s="1">
        <f t="shared" si="23"/>
        <v>700</v>
      </c>
      <c r="K606" s="1">
        <f t="shared" si="23"/>
        <v>700</v>
      </c>
      <c r="L606" s="1">
        <f t="shared" si="23"/>
        <v>700</v>
      </c>
      <c r="M606" s="1">
        <f t="shared" si="23"/>
        <v>700</v>
      </c>
      <c r="N606" s="39"/>
    </row>
    <row r="607" spans="2:13" s="47" customFormat="1" ht="35.25" customHeight="1">
      <c r="B607" s="445" t="s">
        <v>233</v>
      </c>
      <c r="C607" s="456"/>
      <c r="D607" s="456"/>
      <c r="E607" s="456"/>
      <c r="F607" s="456"/>
      <c r="G607" s="456"/>
      <c r="H607" s="456"/>
      <c r="I607" s="456"/>
      <c r="J607" s="456"/>
      <c r="K607" s="456"/>
      <c r="L607" s="456"/>
      <c r="M607" s="456"/>
    </row>
    <row r="608" spans="2:13" s="47" customFormat="1" ht="15">
      <c r="B608" s="431" t="s">
        <v>225</v>
      </c>
      <c r="C608" s="424" t="s">
        <v>230</v>
      </c>
      <c r="D608" s="424" t="s">
        <v>229</v>
      </c>
      <c r="E608" s="4" t="s">
        <v>21</v>
      </c>
      <c r="F608" s="1">
        <f>G608+H608+I608+J608+K608+L608+M608</f>
        <v>82447.8</v>
      </c>
      <c r="G608" s="12">
        <f>G609+G610+G611+G612+G613</f>
        <v>3135</v>
      </c>
      <c r="H608" s="12">
        <f aca="true" t="shared" si="24" ref="H608:M608">H611</f>
        <v>13007.5</v>
      </c>
      <c r="I608" s="12">
        <f t="shared" si="24"/>
        <v>13007.5</v>
      </c>
      <c r="J608" s="12">
        <f t="shared" si="24"/>
        <v>13007.5</v>
      </c>
      <c r="K608" s="12">
        <f t="shared" si="24"/>
        <v>13430.1</v>
      </c>
      <c r="L608" s="12">
        <f t="shared" si="24"/>
        <v>13430.1</v>
      </c>
      <c r="M608" s="12">
        <f t="shared" si="24"/>
        <v>13430.1</v>
      </c>
    </row>
    <row r="609" spans="2:13" s="47" customFormat="1" ht="30.75">
      <c r="B609" s="454"/>
      <c r="C609" s="425"/>
      <c r="D609" s="425"/>
      <c r="E609" s="4" t="s">
        <v>14</v>
      </c>
      <c r="F609" s="13"/>
      <c r="G609" s="13"/>
      <c r="H609" s="13"/>
      <c r="I609" s="13"/>
      <c r="J609" s="13"/>
      <c r="K609" s="13"/>
      <c r="L609" s="13"/>
      <c r="M609" s="13"/>
    </row>
    <row r="610" spans="2:13" s="47" customFormat="1" ht="47.25" customHeight="1">
      <c r="B610" s="454"/>
      <c r="C610" s="425"/>
      <c r="D610" s="425"/>
      <c r="E610" s="4" t="s">
        <v>15</v>
      </c>
      <c r="F610" s="13"/>
      <c r="G610" s="13"/>
      <c r="H610" s="13"/>
      <c r="I610" s="13"/>
      <c r="J610" s="13"/>
      <c r="K610" s="13"/>
      <c r="L610" s="13"/>
      <c r="M610" s="13"/>
    </row>
    <row r="611" spans="2:13" s="47" customFormat="1" ht="15">
      <c r="B611" s="454"/>
      <c r="C611" s="425"/>
      <c r="D611" s="425"/>
      <c r="E611" s="4" t="s">
        <v>16</v>
      </c>
      <c r="F611" s="1">
        <f>G611+H611+I611+J611+K611+L611+M611</f>
        <v>82447.8</v>
      </c>
      <c r="G611" s="13">
        <v>3135</v>
      </c>
      <c r="H611" s="12">
        <v>13007.5</v>
      </c>
      <c r="I611" s="12">
        <v>13007.5</v>
      </c>
      <c r="J611" s="12">
        <v>13007.5</v>
      </c>
      <c r="K611" s="12">
        <v>13430.1</v>
      </c>
      <c r="L611" s="12">
        <v>13430.1</v>
      </c>
      <c r="M611" s="12">
        <v>13430.1</v>
      </c>
    </row>
    <row r="612" spans="2:13" s="47" customFormat="1" ht="30.75">
      <c r="B612" s="454"/>
      <c r="C612" s="425"/>
      <c r="D612" s="425"/>
      <c r="E612" s="4" t="s">
        <v>17</v>
      </c>
      <c r="F612" s="13"/>
      <c r="G612" s="13"/>
      <c r="H612" s="13"/>
      <c r="I612" s="13"/>
      <c r="J612" s="13"/>
      <c r="K612" s="13"/>
      <c r="L612" s="13"/>
      <c r="M612" s="13"/>
    </row>
    <row r="613" spans="2:13" s="47" customFormat="1" ht="46.5">
      <c r="B613" s="454"/>
      <c r="C613" s="426"/>
      <c r="D613" s="425"/>
      <c r="E613" s="4" t="s">
        <v>18</v>
      </c>
      <c r="F613" s="13"/>
      <c r="G613" s="13"/>
      <c r="H613" s="13"/>
      <c r="I613" s="13"/>
      <c r="J613" s="13"/>
      <c r="K613" s="13"/>
      <c r="L613" s="13"/>
      <c r="M613" s="13"/>
    </row>
    <row r="614" spans="2:13" s="47" customFormat="1" ht="15">
      <c r="B614" s="429" t="s">
        <v>226</v>
      </c>
      <c r="C614" s="424" t="s">
        <v>231</v>
      </c>
      <c r="D614" s="425"/>
      <c r="E614" s="4" t="s">
        <v>21</v>
      </c>
      <c r="F614" s="1">
        <f>G614+H614+I614+J614+K614+L614+M614</f>
        <v>576</v>
      </c>
      <c r="G614" s="13">
        <f aca="true" t="shared" si="25" ref="G614:M614">G617</f>
        <v>12</v>
      </c>
      <c r="H614" s="13">
        <f t="shared" si="25"/>
        <v>94</v>
      </c>
      <c r="I614" s="13">
        <f t="shared" si="25"/>
        <v>94</v>
      </c>
      <c r="J614" s="13">
        <f t="shared" si="25"/>
        <v>94</v>
      </c>
      <c r="K614" s="13">
        <f t="shared" si="25"/>
        <v>94</v>
      </c>
      <c r="L614" s="13">
        <f t="shared" si="25"/>
        <v>94</v>
      </c>
      <c r="M614" s="13">
        <f t="shared" si="25"/>
        <v>94</v>
      </c>
    </row>
    <row r="615" spans="2:13" s="47" customFormat="1" ht="30.75">
      <c r="B615" s="430"/>
      <c r="C615" s="425"/>
      <c r="D615" s="425"/>
      <c r="E615" s="4" t="s">
        <v>14</v>
      </c>
      <c r="F615" s="13"/>
      <c r="G615" s="13"/>
      <c r="H615" s="13"/>
      <c r="I615" s="13"/>
      <c r="J615" s="13"/>
      <c r="K615" s="13"/>
      <c r="L615" s="13"/>
      <c r="M615" s="13"/>
    </row>
    <row r="616" spans="2:13" s="47" customFormat="1" ht="47.25" customHeight="1">
      <c r="B616" s="430"/>
      <c r="C616" s="425"/>
      <c r="D616" s="425"/>
      <c r="E616" s="4" t="s">
        <v>15</v>
      </c>
      <c r="F616" s="13"/>
      <c r="G616" s="13"/>
      <c r="H616" s="13"/>
      <c r="I616" s="13"/>
      <c r="J616" s="13"/>
      <c r="K616" s="13"/>
      <c r="L616" s="13"/>
      <c r="M616" s="13"/>
    </row>
    <row r="617" spans="2:13" s="47" customFormat="1" ht="31.5" customHeight="1">
      <c r="B617" s="430"/>
      <c r="C617" s="425"/>
      <c r="D617" s="425"/>
      <c r="E617" s="4" t="s">
        <v>16</v>
      </c>
      <c r="F617" s="1">
        <f>G617+H617+I617+J617+K617+L617+M617</f>
        <v>576</v>
      </c>
      <c r="G617" s="13">
        <v>12</v>
      </c>
      <c r="H617" s="13">
        <v>94</v>
      </c>
      <c r="I617" s="13">
        <v>94</v>
      </c>
      <c r="J617" s="13">
        <v>94</v>
      </c>
      <c r="K617" s="13">
        <v>94</v>
      </c>
      <c r="L617" s="13">
        <v>94</v>
      </c>
      <c r="M617" s="13">
        <v>94</v>
      </c>
    </row>
    <row r="618" spans="2:13" s="47" customFormat="1" ht="30.75">
      <c r="B618" s="430"/>
      <c r="C618" s="425"/>
      <c r="D618" s="425"/>
      <c r="E618" s="4" t="s">
        <v>17</v>
      </c>
      <c r="F618" s="13"/>
      <c r="G618" s="13"/>
      <c r="H618" s="13"/>
      <c r="I618" s="13"/>
      <c r="J618" s="13"/>
      <c r="K618" s="13"/>
      <c r="L618" s="13"/>
      <c r="M618" s="13"/>
    </row>
    <row r="619" spans="2:13" s="47" customFormat="1" ht="46.5">
      <c r="B619" s="430"/>
      <c r="C619" s="426"/>
      <c r="D619" s="425"/>
      <c r="E619" s="4" t="s">
        <v>18</v>
      </c>
      <c r="F619" s="13"/>
      <c r="G619" s="13"/>
      <c r="H619" s="13"/>
      <c r="I619" s="13"/>
      <c r="J619" s="13"/>
      <c r="K619" s="13"/>
      <c r="L619" s="13"/>
      <c r="M619" s="13"/>
    </row>
    <row r="620" spans="2:13" s="47" customFormat="1" ht="15">
      <c r="B620" s="454" t="s">
        <v>227</v>
      </c>
      <c r="C620" s="424" t="s">
        <v>232</v>
      </c>
      <c r="D620" s="425"/>
      <c r="E620" s="4" t="s">
        <v>21</v>
      </c>
      <c r="F620" s="1">
        <f>G620+H620+I620+J620+K620+L620+M620</f>
        <v>508.9000000000001</v>
      </c>
      <c r="G620" s="13">
        <f aca="true" t="shared" si="26" ref="G620:M620">G623</f>
        <v>23.5</v>
      </c>
      <c r="H620" s="13">
        <f t="shared" si="26"/>
        <v>47.35</v>
      </c>
      <c r="I620" s="13">
        <f t="shared" si="26"/>
        <v>148</v>
      </c>
      <c r="J620" s="13">
        <f t="shared" si="26"/>
        <v>148</v>
      </c>
      <c r="K620" s="13">
        <f t="shared" si="26"/>
        <v>47.35</v>
      </c>
      <c r="L620" s="13">
        <f t="shared" si="26"/>
        <v>47.35</v>
      </c>
      <c r="M620" s="13">
        <f t="shared" si="26"/>
        <v>47.35</v>
      </c>
    </row>
    <row r="621" spans="2:13" s="47" customFormat="1" ht="30.75">
      <c r="B621" s="454"/>
      <c r="C621" s="425"/>
      <c r="D621" s="425"/>
      <c r="E621" s="4" t="s">
        <v>14</v>
      </c>
      <c r="F621" s="13"/>
      <c r="G621" s="13"/>
      <c r="H621" s="13"/>
      <c r="I621" s="13"/>
      <c r="J621" s="13"/>
      <c r="K621" s="13"/>
      <c r="L621" s="13"/>
      <c r="M621" s="13"/>
    </row>
    <row r="622" spans="2:13" s="47" customFormat="1" ht="46.5">
      <c r="B622" s="454"/>
      <c r="C622" s="425"/>
      <c r="D622" s="425"/>
      <c r="E622" s="4" t="s">
        <v>15</v>
      </c>
      <c r="F622" s="13"/>
      <c r="G622" s="13"/>
      <c r="H622" s="13"/>
      <c r="I622" s="13"/>
      <c r="J622" s="13"/>
      <c r="K622" s="13"/>
      <c r="L622" s="13"/>
      <c r="M622" s="13"/>
    </row>
    <row r="623" spans="2:13" s="47" customFormat="1" ht="31.5" customHeight="1">
      <c r="B623" s="454"/>
      <c r="C623" s="425"/>
      <c r="D623" s="425"/>
      <c r="E623" s="4" t="s">
        <v>16</v>
      </c>
      <c r="F623" s="1">
        <f>G623+H623+I623+J623+K623+L623+M623</f>
        <v>508.9000000000001</v>
      </c>
      <c r="G623" s="13">
        <v>23.5</v>
      </c>
      <c r="H623" s="13">
        <v>47.35</v>
      </c>
      <c r="I623" s="13">
        <v>148</v>
      </c>
      <c r="J623" s="13">
        <v>148</v>
      </c>
      <c r="K623" s="13">
        <v>47.35</v>
      </c>
      <c r="L623" s="13">
        <v>47.35</v>
      </c>
      <c r="M623" s="13">
        <v>47.35</v>
      </c>
    </row>
    <row r="624" spans="2:13" s="47" customFormat="1" ht="30.75">
      <c r="B624" s="454"/>
      <c r="C624" s="425"/>
      <c r="D624" s="425"/>
      <c r="E624" s="4" t="s">
        <v>17</v>
      </c>
      <c r="F624" s="13"/>
      <c r="G624" s="13"/>
      <c r="H624" s="13"/>
      <c r="I624" s="13"/>
      <c r="J624" s="13"/>
      <c r="K624" s="13"/>
      <c r="L624" s="13"/>
      <c r="M624" s="13"/>
    </row>
    <row r="625" spans="2:13" s="47" customFormat="1" ht="46.5">
      <c r="B625" s="454"/>
      <c r="C625" s="426"/>
      <c r="D625" s="425"/>
      <c r="E625" s="4" t="s">
        <v>18</v>
      </c>
      <c r="F625" s="13"/>
      <c r="G625" s="13"/>
      <c r="H625" s="13"/>
      <c r="I625" s="13"/>
      <c r="J625" s="13"/>
      <c r="K625" s="13"/>
      <c r="L625" s="13"/>
      <c r="M625" s="13"/>
    </row>
    <row r="626" spans="2:13" s="47" customFormat="1" ht="15">
      <c r="B626" s="474" t="s">
        <v>228</v>
      </c>
      <c r="C626" s="475"/>
      <c r="D626" s="425"/>
      <c r="E626" s="4" t="s">
        <v>21</v>
      </c>
      <c r="F626" s="1">
        <f>G626+H626+I626+J626+K626+L626+M626</f>
        <v>83532.7</v>
      </c>
      <c r="G626" s="14">
        <f aca="true" t="shared" si="27" ref="G626:M626">G629</f>
        <v>3170.5</v>
      </c>
      <c r="H626" s="14">
        <f t="shared" si="27"/>
        <v>13148.85</v>
      </c>
      <c r="I626" s="14">
        <f t="shared" si="27"/>
        <v>13249.5</v>
      </c>
      <c r="J626" s="14">
        <f t="shared" si="27"/>
        <v>13249.5</v>
      </c>
      <c r="K626" s="13">
        <f t="shared" si="27"/>
        <v>13571.45</v>
      </c>
      <c r="L626" s="13">
        <f t="shared" si="27"/>
        <v>13571.45</v>
      </c>
      <c r="M626" s="13">
        <f t="shared" si="27"/>
        <v>13571.45</v>
      </c>
    </row>
    <row r="627" spans="2:13" s="47" customFormat="1" ht="30.75">
      <c r="B627" s="476"/>
      <c r="C627" s="477"/>
      <c r="D627" s="425"/>
      <c r="E627" s="4" t="s">
        <v>14</v>
      </c>
      <c r="F627" s="13"/>
      <c r="G627" s="13"/>
      <c r="H627" s="13"/>
      <c r="I627" s="14"/>
      <c r="J627" s="14"/>
      <c r="K627" s="13"/>
      <c r="L627" s="13"/>
      <c r="M627" s="13"/>
    </row>
    <row r="628" spans="2:13" s="47" customFormat="1" ht="46.5">
      <c r="B628" s="476"/>
      <c r="C628" s="477"/>
      <c r="D628" s="425"/>
      <c r="E628" s="4" t="s">
        <v>15</v>
      </c>
      <c r="F628" s="13"/>
      <c r="G628" s="13"/>
      <c r="H628" s="13"/>
      <c r="I628" s="14"/>
      <c r="J628" s="14"/>
      <c r="K628" s="13"/>
      <c r="L628" s="13"/>
      <c r="M628" s="13"/>
    </row>
    <row r="629" spans="2:13" s="47" customFormat="1" ht="31.5" customHeight="1">
      <c r="B629" s="476"/>
      <c r="C629" s="477"/>
      <c r="D629" s="425"/>
      <c r="E629" s="4" t="s">
        <v>16</v>
      </c>
      <c r="F629" s="1">
        <f>G629+H629+I629+J629+K629+L629+M629</f>
        <v>83532.7</v>
      </c>
      <c r="G629" s="14">
        <f aca="true" t="shared" si="28" ref="G629:M629">G611+G617+G623</f>
        <v>3170.5</v>
      </c>
      <c r="H629" s="14">
        <f t="shared" si="28"/>
        <v>13148.85</v>
      </c>
      <c r="I629" s="14">
        <f t="shared" si="28"/>
        <v>13249.5</v>
      </c>
      <c r="J629" s="14">
        <f t="shared" si="28"/>
        <v>13249.5</v>
      </c>
      <c r="K629" s="13">
        <f t="shared" si="28"/>
        <v>13571.45</v>
      </c>
      <c r="L629" s="13">
        <f t="shared" si="28"/>
        <v>13571.45</v>
      </c>
      <c r="M629" s="13">
        <f t="shared" si="28"/>
        <v>13571.45</v>
      </c>
    </row>
    <row r="630" spans="2:13" s="47" customFormat="1" ht="30.75">
      <c r="B630" s="476"/>
      <c r="C630" s="477"/>
      <c r="D630" s="425"/>
      <c r="E630" s="4" t="s">
        <v>17</v>
      </c>
      <c r="F630" s="13"/>
      <c r="G630" s="13"/>
      <c r="H630" s="13"/>
      <c r="I630" s="13"/>
      <c r="J630" s="13"/>
      <c r="K630" s="13"/>
      <c r="L630" s="13"/>
      <c r="M630" s="13"/>
    </row>
    <row r="631" spans="2:13" s="47" customFormat="1" ht="46.5">
      <c r="B631" s="478"/>
      <c r="C631" s="479"/>
      <c r="D631" s="426"/>
      <c r="E631" s="4" t="s">
        <v>18</v>
      </c>
      <c r="F631" s="13"/>
      <c r="G631" s="13"/>
      <c r="H631" s="13"/>
      <c r="I631" s="13"/>
      <c r="J631" s="13"/>
      <c r="K631" s="13"/>
      <c r="L631" s="13"/>
      <c r="M631" s="13"/>
    </row>
    <row r="632" spans="2:13" s="47" customFormat="1" ht="14.25">
      <c r="B632" s="474" t="s">
        <v>291</v>
      </c>
      <c r="C632" s="526"/>
      <c r="D632" s="526"/>
      <c r="E632" s="526"/>
      <c r="F632" s="526"/>
      <c r="G632" s="526"/>
      <c r="H632" s="526"/>
      <c r="I632" s="526"/>
      <c r="J632" s="526"/>
      <c r="K632" s="526"/>
      <c r="L632" s="526"/>
      <c r="M632" s="527"/>
    </row>
    <row r="633" spans="2:13" s="47" customFormat="1" ht="15">
      <c r="B633" s="454" t="s">
        <v>289</v>
      </c>
      <c r="C633" s="454" t="s">
        <v>290</v>
      </c>
      <c r="D633" s="455" t="s">
        <v>293</v>
      </c>
      <c r="E633" s="4" t="s">
        <v>21</v>
      </c>
      <c r="F633" s="13"/>
      <c r="G633" s="13"/>
      <c r="H633" s="13"/>
      <c r="I633" s="13"/>
      <c r="J633" s="13"/>
      <c r="K633" s="13"/>
      <c r="L633" s="13"/>
      <c r="M633" s="13"/>
    </row>
    <row r="634" spans="2:13" s="47" customFormat="1" ht="30.75">
      <c r="B634" s="454"/>
      <c r="C634" s="454"/>
      <c r="D634" s="455"/>
      <c r="E634" s="4" t="s">
        <v>14</v>
      </c>
      <c r="F634" s="13"/>
      <c r="G634" s="13"/>
      <c r="H634" s="13"/>
      <c r="I634" s="13"/>
      <c r="J634" s="13"/>
      <c r="K634" s="13"/>
      <c r="L634" s="13"/>
      <c r="M634" s="13"/>
    </row>
    <row r="635" spans="2:13" s="47" customFormat="1" ht="46.5">
      <c r="B635" s="454"/>
      <c r="C635" s="454"/>
      <c r="D635" s="455"/>
      <c r="E635" s="4" t="s">
        <v>15</v>
      </c>
      <c r="F635" s="13"/>
      <c r="G635" s="13"/>
      <c r="H635" s="13"/>
      <c r="I635" s="13"/>
      <c r="J635" s="13"/>
      <c r="K635" s="13"/>
      <c r="L635" s="13"/>
      <c r="M635" s="13"/>
    </row>
    <row r="636" spans="2:13" s="47" customFormat="1" ht="15">
      <c r="B636" s="454"/>
      <c r="C636" s="454"/>
      <c r="D636" s="455"/>
      <c r="E636" s="4" t="s">
        <v>16</v>
      </c>
      <c r="F636" s="13"/>
      <c r="G636" s="13"/>
      <c r="H636" s="13"/>
      <c r="I636" s="13"/>
      <c r="J636" s="13"/>
      <c r="K636" s="13"/>
      <c r="L636" s="13"/>
      <c r="M636" s="13"/>
    </row>
    <row r="637" spans="2:13" s="47" customFormat="1" ht="30.75">
      <c r="B637" s="454"/>
      <c r="C637" s="454"/>
      <c r="D637" s="455"/>
      <c r="E637" s="4" t="s">
        <v>17</v>
      </c>
      <c r="F637" s="13"/>
      <c r="G637" s="13"/>
      <c r="H637" s="13"/>
      <c r="I637" s="13"/>
      <c r="J637" s="13"/>
      <c r="K637" s="13"/>
      <c r="L637" s="13"/>
      <c r="M637" s="13"/>
    </row>
    <row r="638" spans="2:13" s="47" customFormat="1" ht="46.5">
      <c r="B638" s="454"/>
      <c r="C638" s="454"/>
      <c r="D638" s="455"/>
      <c r="E638" s="4" t="s">
        <v>18</v>
      </c>
      <c r="F638" s="13"/>
      <c r="G638" s="13"/>
      <c r="H638" s="13"/>
      <c r="I638" s="13"/>
      <c r="J638" s="13"/>
      <c r="K638" s="13"/>
      <c r="L638" s="13"/>
      <c r="M638" s="13"/>
    </row>
    <row r="639" spans="2:13" s="47" customFormat="1" ht="15">
      <c r="B639" s="454" t="s">
        <v>292</v>
      </c>
      <c r="C639" s="528"/>
      <c r="D639" s="455"/>
      <c r="E639" s="4" t="s">
        <v>21</v>
      </c>
      <c r="F639" s="13"/>
      <c r="G639" s="13"/>
      <c r="H639" s="13"/>
      <c r="I639" s="13"/>
      <c r="J639" s="13"/>
      <c r="K639" s="13"/>
      <c r="L639" s="13"/>
      <c r="M639" s="13"/>
    </row>
    <row r="640" spans="2:13" s="47" customFormat="1" ht="30.75">
      <c r="B640" s="528"/>
      <c r="C640" s="528"/>
      <c r="D640" s="455"/>
      <c r="E640" s="4" t="s">
        <v>14</v>
      </c>
      <c r="F640" s="13"/>
      <c r="G640" s="13"/>
      <c r="H640" s="13"/>
      <c r="I640" s="13"/>
      <c r="J640" s="13"/>
      <c r="K640" s="13"/>
      <c r="L640" s="13"/>
      <c r="M640" s="13"/>
    </row>
    <row r="641" spans="2:13" s="47" customFormat="1" ht="46.5">
      <c r="B641" s="528"/>
      <c r="C641" s="528"/>
      <c r="D641" s="455"/>
      <c r="E641" s="4" t="s">
        <v>15</v>
      </c>
      <c r="F641" s="13"/>
      <c r="G641" s="13"/>
      <c r="H641" s="13"/>
      <c r="I641" s="13"/>
      <c r="J641" s="13"/>
      <c r="K641" s="13"/>
      <c r="L641" s="13"/>
      <c r="M641" s="13"/>
    </row>
    <row r="642" spans="2:13" s="47" customFormat="1" ht="15">
      <c r="B642" s="528"/>
      <c r="C642" s="528"/>
      <c r="D642" s="455"/>
      <c r="E642" s="4" t="s">
        <v>16</v>
      </c>
      <c r="F642" s="13"/>
      <c r="G642" s="13"/>
      <c r="H642" s="13"/>
      <c r="I642" s="13"/>
      <c r="J642" s="13"/>
      <c r="K642" s="13"/>
      <c r="L642" s="13"/>
      <c r="M642" s="13"/>
    </row>
    <row r="643" spans="2:13" s="47" customFormat="1" ht="30.75">
      <c r="B643" s="528"/>
      <c r="C643" s="528"/>
      <c r="D643" s="455"/>
      <c r="E643" s="4" t="s">
        <v>17</v>
      </c>
      <c r="F643" s="13"/>
      <c r="G643" s="13"/>
      <c r="H643" s="13"/>
      <c r="I643" s="13"/>
      <c r="J643" s="13"/>
      <c r="K643" s="13"/>
      <c r="L643" s="13"/>
      <c r="M643" s="13"/>
    </row>
    <row r="644" spans="2:13" s="47" customFormat="1" ht="46.5">
      <c r="B644" s="528"/>
      <c r="C644" s="528"/>
      <c r="D644" s="455"/>
      <c r="E644" s="4" t="s">
        <v>18</v>
      </c>
      <c r="F644" s="13"/>
      <c r="G644" s="13"/>
      <c r="H644" s="13"/>
      <c r="I644" s="13"/>
      <c r="J644" s="13"/>
      <c r="K644" s="13"/>
      <c r="L644" s="13"/>
      <c r="M644" s="13"/>
    </row>
    <row r="645" spans="2:14" ht="15.75" customHeight="1">
      <c r="B645" s="457" t="s">
        <v>68</v>
      </c>
      <c r="C645" s="469"/>
      <c r="D645" s="424" t="s">
        <v>26</v>
      </c>
      <c r="E645" s="4" t="s">
        <v>21</v>
      </c>
      <c r="F645" s="1">
        <f>F647+F648+F650</f>
        <v>1377661.90479</v>
      </c>
      <c r="G645" s="1">
        <f aca="true" t="shared" si="29" ref="G645:M645">G648+G650</f>
        <v>219422.71</v>
      </c>
      <c r="H645" s="2">
        <f>H647+H648+H650</f>
        <v>167604.39479</v>
      </c>
      <c r="I645" s="1">
        <f t="shared" si="29"/>
        <v>176368.4</v>
      </c>
      <c r="J645" s="1">
        <f t="shared" si="29"/>
        <v>177882.4</v>
      </c>
      <c r="K645" s="1">
        <f t="shared" si="29"/>
        <v>203017.5</v>
      </c>
      <c r="L645" s="1">
        <f t="shared" si="29"/>
        <v>211993.7</v>
      </c>
      <c r="M645" s="1">
        <f t="shared" si="29"/>
        <v>221372.8</v>
      </c>
      <c r="N645" s="39"/>
    </row>
    <row r="646" spans="2:14" ht="30.75">
      <c r="B646" s="470"/>
      <c r="C646" s="471"/>
      <c r="D646" s="425"/>
      <c r="E646" s="4" t="s">
        <v>14</v>
      </c>
      <c r="F646" s="1"/>
      <c r="G646" s="1"/>
      <c r="H646" s="2"/>
      <c r="I646" s="1"/>
      <c r="J646" s="3"/>
      <c r="K646" s="3"/>
      <c r="L646" s="3"/>
      <c r="M646" s="3"/>
      <c r="N646" s="56"/>
    </row>
    <row r="647" spans="2:15" ht="46.5">
      <c r="B647" s="470"/>
      <c r="C647" s="471"/>
      <c r="D647" s="425"/>
      <c r="E647" s="4" t="s">
        <v>15</v>
      </c>
      <c r="F647" s="2">
        <f>F525+F551+F577+F603</f>
        <v>7283.5</v>
      </c>
      <c r="G647" s="1"/>
      <c r="H647" s="2">
        <f>H525+H551+H577+H603+H628</f>
        <v>7283.5</v>
      </c>
      <c r="I647" s="1"/>
      <c r="J647" s="1"/>
      <c r="K647" s="1"/>
      <c r="L647" s="1"/>
      <c r="M647" s="1"/>
      <c r="N647" s="56"/>
      <c r="O647" s="39"/>
    </row>
    <row r="648" spans="2:14" ht="15">
      <c r="B648" s="470"/>
      <c r="C648" s="471"/>
      <c r="D648" s="425"/>
      <c r="E648" s="4" t="s">
        <v>16</v>
      </c>
      <c r="F648" s="1">
        <f>F526+F552+F578+F604+F629</f>
        <v>1344757.17717</v>
      </c>
      <c r="G648" s="1">
        <f>G526+G552+G578+G604+G629</f>
        <v>215508.71</v>
      </c>
      <c r="H648" s="2">
        <f>H526+H552+H578+H604+H629</f>
        <v>156426.66717</v>
      </c>
      <c r="I648" s="1">
        <f>I526+I552+I578+I604+I629</f>
        <v>172805.9</v>
      </c>
      <c r="J648" s="1">
        <f>J526+J552+J578+J604+J629</f>
        <v>174319.9</v>
      </c>
      <c r="K648" s="15">
        <f>K526+K552+K578+K604+K629</f>
        <v>199454.5</v>
      </c>
      <c r="L648" s="15">
        <f>L526+L552+L578+L604+L629</f>
        <v>208431.2</v>
      </c>
      <c r="M648" s="1">
        <f>M526+M552+M578+M604+M629</f>
        <v>217810.3</v>
      </c>
      <c r="N648" s="39"/>
    </row>
    <row r="649" spans="2:15" ht="30.75">
      <c r="B649" s="470"/>
      <c r="C649" s="471"/>
      <c r="D649" s="425"/>
      <c r="E649" s="4" t="s">
        <v>17</v>
      </c>
      <c r="F649" s="3"/>
      <c r="G649" s="3"/>
      <c r="H649" s="25"/>
      <c r="I649" s="3"/>
      <c r="J649" s="3"/>
      <c r="K649" s="3"/>
      <c r="L649" s="3"/>
      <c r="M649" s="3"/>
      <c r="O649" s="39"/>
    </row>
    <row r="650" spans="2:14" ht="46.5">
      <c r="B650" s="472"/>
      <c r="C650" s="473"/>
      <c r="D650" s="426"/>
      <c r="E650" s="4" t="s">
        <v>18</v>
      </c>
      <c r="F650" s="1">
        <f>F528+F554+F580+F606</f>
        <v>25621.227619999998</v>
      </c>
      <c r="G650" s="2">
        <f aca="true" t="shared" si="30" ref="G650:M650">G528+G554+G580+G606</f>
        <v>3914</v>
      </c>
      <c r="H650" s="2">
        <f>H528+H554+H580+H606</f>
        <v>3894.22762</v>
      </c>
      <c r="I650" s="1">
        <f t="shared" si="30"/>
        <v>3562.5</v>
      </c>
      <c r="J650" s="1">
        <f t="shared" si="30"/>
        <v>3562.5</v>
      </c>
      <c r="K650" s="1">
        <f t="shared" si="30"/>
        <v>3563</v>
      </c>
      <c r="L650" s="1">
        <f t="shared" si="30"/>
        <v>3562.5</v>
      </c>
      <c r="M650" s="1">
        <f t="shared" si="30"/>
        <v>3562.5</v>
      </c>
      <c r="N650" s="39"/>
    </row>
    <row r="651" spans="2:13" ht="15" customHeight="1">
      <c r="B651" s="474" t="s">
        <v>69</v>
      </c>
      <c r="C651" s="483"/>
      <c r="D651" s="483"/>
      <c r="E651" s="483"/>
      <c r="F651" s="483"/>
      <c r="G651" s="483"/>
      <c r="H651" s="483"/>
      <c r="I651" s="483"/>
      <c r="J651" s="483"/>
      <c r="K651" s="483"/>
      <c r="L651" s="483"/>
      <c r="M651" s="475"/>
    </row>
    <row r="652" spans="2:13" ht="14.25">
      <c r="B652" s="478"/>
      <c r="C652" s="484"/>
      <c r="D652" s="484"/>
      <c r="E652" s="484"/>
      <c r="F652" s="484"/>
      <c r="G652" s="484"/>
      <c r="H652" s="484"/>
      <c r="I652" s="484"/>
      <c r="J652" s="484"/>
      <c r="K652" s="484"/>
      <c r="L652" s="484"/>
      <c r="M652" s="479"/>
    </row>
    <row r="653" spans="2:13" ht="15" customHeight="1">
      <c r="B653" s="474" t="s">
        <v>70</v>
      </c>
      <c r="C653" s="483"/>
      <c r="D653" s="483"/>
      <c r="E653" s="483"/>
      <c r="F653" s="483"/>
      <c r="G653" s="483"/>
      <c r="H653" s="483"/>
      <c r="I653" s="483"/>
      <c r="J653" s="483"/>
      <c r="K653" s="483"/>
      <c r="L653" s="483"/>
      <c r="M653" s="475"/>
    </row>
    <row r="654" spans="2:13" ht="15.75" customHeight="1">
      <c r="B654" s="478"/>
      <c r="C654" s="484"/>
      <c r="D654" s="484"/>
      <c r="E654" s="484"/>
      <c r="F654" s="484"/>
      <c r="G654" s="484"/>
      <c r="H654" s="484"/>
      <c r="I654" s="484"/>
      <c r="J654" s="484"/>
      <c r="K654" s="484"/>
      <c r="L654" s="484"/>
      <c r="M654" s="479"/>
    </row>
    <row r="655" spans="2:13" ht="15" customHeight="1">
      <c r="B655" s="474" t="s">
        <v>71</v>
      </c>
      <c r="C655" s="483"/>
      <c r="D655" s="483"/>
      <c r="E655" s="483"/>
      <c r="F655" s="483"/>
      <c r="G655" s="483"/>
      <c r="H655" s="483"/>
      <c r="I655" s="483"/>
      <c r="J655" s="483"/>
      <c r="K655" s="483"/>
      <c r="L655" s="483"/>
      <c r="M655" s="475"/>
    </row>
    <row r="656" spans="2:15" ht="14.25">
      <c r="B656" s="478"/>
      <c r="C656" s="484"/>
      <c r="D656" s="484"/>
      <c r="E656" s="484"/>
      <c r="F656" s="484"/>
      <c r="G656" s="484"/>
      <c r="H656" s="484"/>
      <c r="I656" s="484"/>
      <c r="J656" s="484"/>
      <c r="K656" s="484"/>
      <c r="L656" s="484"/>
      <c r="M656" s="479"/>
      <c r="O656" s="5" t="s">
        <v>106</v>
      </c>
    </row>
    <row r="657" spans="2:13" ht="15.75" customHeight="1">
      <c r="B657" s="442" t="s">
        <v>198</v>
      </c>
      <c r="C657" s="424" t="s">
        <v>310</v>
      </c>
      <c r="D657" s="424" t="s">
        <v>26</v>
      </c>
      <c r="E657" s="4" t="s">
        <v>21</v>
      </c>
      <c r="F657" s="1">
        <f>F660+F663</f>
        <v>3060</v>
      </c>
      <c r="G657" s="1">
        <f>G658+G659+G660+G662+G663</f>
        <v>200</v>
      </c>
      <c r="H657" s="1">
        <f>H663</f>
        <v>0</v>
      </c>
      <c r="I657" s="1">
        <f>I658+I659+I660+I662+I663</f>
        <v>200</v>
      </c>
      <c r="J657" s="1">
        <f>J658+J659+J660+J662+J663</f>
        <v>200</v>
      </c>
      <c r="K657" s="1">
        <f>K658+K659+K660+K662+K663</f>
        <v>710</v>
      </c>
      <c r="L657" s="1">
        <f>L658+L659+L660+L662+L663</f>
        <v>750</v>
      </c>
      <c r="M657" s="1">
        <f>M658+M659+M660+M662+M663</f>
        <v>800</v>
      </c>
    </row>
    <row r="658" spans="2:13" ht="30.75">
      <c r="B658" s="443"/>
      <c r="C658" s="425"/>
      <c r="D658" s="425"/>
      <c r="E658" s="4" t="s">
        <v>14</v>
      </c>
      <c r="F658" s="1"/>
      <c r="G658" s="1"/>
      <c r="H658" s="1"/>
      <c r="I658" s="1"/>
      <c r="J658" s="3"/>
      <c r="K658" s="3"/>
      <c r="L658" s="3"/>
      <c r="M658" s="3"/>
    </row>
    <row r="659" spans="2:13" ht="46.5">
      <c r="B659" s="443"/>
      <c r="C659" s="425"/>
      <c r="D659" s="425"/>
      <c r="E659" s="4" t="s">
        <v>15</v>
      </c>
      <c r="F659" s="1"/>
      <c r="G659" s="1"/>
      <c r="H659" s="1"/>
      <c r="I659" s="1"/>
      <c r="J659" s="1"/>
      <c r="K659" s="1"/>
      <c r="L659" s="1"/>
      <c r="M659" s="1"/>
    </row>
    <row r="660" spans="2:14" ht="31.5" customHeight="1">
      <c r="B660" s="443"/>
      <c r="C660" s="425"/>
      <c r="D660" s="425"/>
      <c r="E660" s="4" t="s">
        <v>16</v>
      </c>
      <c r="F660" s="1">
        <f>H660+I660+J660+K660+L660+M660+G660</f>
        <v>3060</v>
      </c>
      <c r="G660" s="1">
        <v>200</v>
      </c>
      <c r="H660" s="7">
        <v>200</v>
      </c>
      <c r="I660" s="1">
        <v>200</v>
      </c>
      <c r="J660" s="1">
        <v>200</v>
      </c>
      <c r="K660" s="1">
        <v>710</v>
      </c>
      <c r="L660" s="1">
        <v>750</v>
      </c>
      <c r="M660" s="1">
        <v>800</v>
      </c>
      <c r="N660" s="39"/>
    </row>
    <row r="661" spans="2:14" ht="119.25" customHeight="1">
      <c r="B661" s="443"/>
      <c r="C661" s="425"/>
      <c r="D661" s="425"/>
      <c r="E661" s="4" t="s">
        <v>314</v>
      </c>
      <c r="F661" s="1"/>
      <c r="G661" s="1"/>
      <c r="H661" s="7"/>
      <c r="I661" s="1"/>
      <c r="J661" s="1"/>
      <c r="K661" s="1"/>
      <c r="L661" s="1"/>
      <c r="M661" s="1"/>
      <c r="N661" s="39"/>
    </row>
    <row r="662" spans="2:14" ht="30.75">
      <c r="B662" s="443"/>
      <c r="C662" s="425"/>
      <c r="D662" s="425"/>
      <c r="E662" s="4" t="s">
        <v>17</v>
      </c>
      <c r="F662" s="3"/>
      <c r="G662" s="3"/>
      <c r="H662" s="3"/>
      <c r="I662" s="3"/>
      <c r="J662" s="3"/>
      <c r="K662" s="3"/>
      <c r="L662" s="3"/>
      <c r="M662" s="3"/>
      <c r="N662" s="39"/>
    </row>
    <row r="663" spans="2:13" ht="47.25" customHeight="1">
      <c r="B663" s="444"/>
      <c r="C663" s="426"/>
      <c r="D663" s="426"/>
      <c r="E663" s="4" t="s">
        <v>18</v>
      </c>
      <c r="F663" s="1"/>
      <c r="G663" s="1"/>
      <c r="H663" s="1"/>
      <c r="I663" s="1"/>
      <c r="J663" s="1"/>
      <c r="K663" s="1"/>
      <c r="L663" s="1"/>
      <c r="M663" s="1"/>
    </row>
    <row r="664" spans="2:13" ht="15.75" customHeight="1">
      <c r="B664" s="457" t="s">
        <v>72</v>
      </c>
      <c r="C664" s="469"/>
      <c r="D664" s="424" t="s">
        <v>26</v>
      </c>
      <c r="E664" s="4" t="s">
        <v>21</v>
      </c>
      <c r="F664" s="1">
        <f>F667+F670</f>
        <v>3060</v>
      </c>
      <c r="G664" s="1">
        <f>G665+G666+G667+G669+G670</f>
        <v>200</v>
      </c>
      <c r="H664" s="1">
        <f>H670</f>
        <v>0</v>
      </c>
      <c r="I664" s="1">
        <f>I665+I666+I667+I669+I670</f>
        <v>200</v>
      </c>
      <c r="J664" s="1">
        <f>J665+J666+J667+J669+J670</f>
        <v>200</v>
      </c>
      <c r="K664" s="1">
        <f>K665+K666+K667+K669+K670</f>
        <v>710</v>
      </c>
      <c r="L664" s="1">
        <f>L665+L666+L667+L669+L670</f>
        <v>750</v>
      </c>
      <c r="M664" s="1">
        <f>M665+M666+M667+M669+M670</f>
        <v>800</v>
      </c>
    </row>
    <row r="665" spans="2:13" ht="31.5" customHeight="1">
      <c r="B665" s="470"/>
      <c r="C665" s="471"/>
      <c r="D665" s="425"/>
      <c r="E665" s="4" t="s">
        <v>14</v>
      </c>
      <c r="F665" s="1"/>
      <c r="G665" s="1"/>
      <c r="H665" s="1"/>
      <c r="I665" s="1"/>
      <c r="J665" s="3"/>
      <c r="K665" s="3"/>
      <c r="L665" s="3"/>
      <c r="M665" s="3"/>
    </row>
    <row r="666" spans="2:13" ht="46.5">
      <c r="B666" s="470"/>
      <c r="C666" s="471"/>
      <c r="D666" s="425"/>
      <c r="E666" s="4" t="s">
        <v>15</v>
      </c>
      <c r="F666" s="1"/>
      <c r="G666" s="1"/>
      <c r="H666" s="1"/>
      <c r="I666" s="1"/>
      <c r="J666" s="1"/>
      <c r="K666" s="1"/>
      <c r="L666" s="1"/>
      <c r="M666" s="1"/>
    </row>
    <row r="667" spans="2:13" ht="31.5" customHeight="1">
      <c r="B667" s="470"/>
      <c r="C667" s="471"/>
      <c r="D667" s="425"/>
      <c r="E667" s="4" t="s">
        <v>16</v>
      </c>
      <c r="F667" s="1">
        <f>H667+I667+J667+K667+L667+M667+G667</f>
        <v>3060</v>
      </c>
      <c r="G667" s="1">
        <v>200</v>
      </c>
      <c r="H667" s="7">
        <v>200</v>
      </c>
      <c r="I667" s="1">
        <v>200</v>
      </c>
      <c r="J667" s="1">
        <v>200</v>
      </c>
      <c r="K667" s="1">
        <v>710</v>
      </c>
      <c r="L667" s="1">
        <v>750</v>
      </c>
      <c r="M667" s="1">
        <v>800</v>
      </c>
    </row>
    <row r="668" spans="2:13" ht="114" customHeight="1">
      <c r="B668" s="470"/>
      <c r="C668" s="471"/>
      <c r="D668" s="425"/>
      <c r="E668" s="4" t="s">
        <v>314</v>
      </c>
      <c r="F668" s="1"/>
      <c r="G668" s="1"/>
      <c r="H668" s="7"/>
      <c r="I668" s="1"/>
      <c r="J668" s="1"/>
      <c r="K668" s="1"/>
      <c r="L668" s="1"/>
      <c r="M668" s="1"/>
    </row>
    <row r="669" spans="2:13" ht="30.75">
      <c r="B669" s="470"/>
      <c r="C669" s="471"/>
      <c r="D669" s="425"/>
      <c r="E669" s="4" t="s">
        <v>17</v>
      </c>
      <c r="F669" s="3"/>
      <c r="G669" s="3"/>
      <c r="H669" s="3"/>
      <c r="I669" s="3"/>
      <c r="J669" s="3"/>
      <c r="K669" s="3"/>
      <c r="L669" s="3"/>
      <c r="M669" s="3"/>
    </row>
    <row r="670" spans="2:13" ht="46.5">
      <c r="B670" s="472"/>
      <c r="C670" s="473"/>
      <c r="D670" s="426"/>
      <c r="E670" s="4" t="s">
        <v>18</v>
      </c>
      <c r="F670" s="1"/>
      <c r="G670" s="1"/>
      <c r="H670" s="1"/>
      <c r="I670" s="1"/>
      <c r="J670" s="1"/>
      <c r="K670" s="1"/>
      <c r="L670" s="1"/>
      <c r="M670" s="1"/>
    </row>
    <row r="671" spans="2:13" ht="15" customHeight="1">
      <c r="B671" s="474" t="s">
        <v>73</v>
      </c>
      <c r="C671" s="483"/>
      <c r="D671" s="483"/>
      <c r="E671" s="483"/>
      <c r="F671" s="483"/>
      <c r="G671" s="483"/>
      <c r="H671" s="483"/>
      <c r="I671" s="483"/>
      <c r="J671" s="483"/>
      <c r="K671" s="483"/>
      <c r="L671" s="483"/>
      <c r="M671" s="475"/>
    </row>
    <row r="672" spans="2:13" ht="14.25">
      <c r="B672" s="478"/>
      <c r="C672" s="484"/>
      <c r="D672" s="484"/>
      <c r="E672" s="484"/>
      <c r="F672" s="484"/>
      <c r="G672" s="484"/>
      <c r="H672" s="484"/>
      <c r="I672" s="484"/>
      <c r="J672" s="484"/>
      <c r="K672" s="484"/>
      <c r="L672" s="484"/>
      <c r="M672" s="479"/>
    </row>
    <row r="673" spans="2:13" ht="15.75" customHeight="1">
      <c r="B673" s="442" t="s">
        <v>199</v>
      </c>
      <c r="C673" s="424" t="s">
        <v>74</v>
      </c>
      <c r="D673" s="424" t="s">
        <v>26</v>
      </c>
      <c r="E673" s="4" t="s">
        <v>21</v>
      </c>
      <c r="F673" s="2">
        <f>SUM(G673:M673)</f>
        <v>230</v>
      </c>
      <c r="G673" s="2">
        <f>G674+G675+G676+G677+G678</f>
        <v>40</v>
      </c>
      <c r="H673" s="2">
        <f aca="true" t="shared" si="31" ref="H673:M673">H674+H675+H676+H677+H678</f>
        <v>0</v>
      </c>
      <c r="I673" s="2">
        <f t="shared" si="31"/>
        <v>0</v>
      </c>
      <c r="J673" s="2">
        <f t="shared" si="31"/>
        <v>0</v>
      </c>
      <c r="K673" s="2">
        <f t="shared" si="31"/>
        <v>70</v>
      </c>
      <c r="L673" s="2">
        <f t="shared" si="31"/>
        <v>60</v>
      </c>
      <c r="M673" s="2">
        <f t="shared" si="31"/>
        <v>60</v>
      </c>
    </row>
    <row r="674" spans="2:13" ht="31.5" customHeight="1">
      <c r="B674" s="443"/>
      <c r="C674" s="425"/>
      <c r="D674" s="425"/>
      <c r="E674" s="4" t="s">
        <v>14</v>
      </c>
      <c r="F674" s="6"/>
      <c r="G674" s="6"/>
      <c r="H674" s="6"/>
      <c r="I674" s="6"/>
      <c r="J674" s="7"/>
      <c r="K674" s="7"/>
      <c r="L674" s="7"/>
      <c r="M674" s="7"/>
    </row>
    <row r="675" spans="2:13" ht="46.5">
      <c r="B675" s="443"/>
      <c r="C675" s="425"/>
      <c r="D675" s="425"/>
      <c r="E675" s="4" t="s">
        <v>15</v>
      </c>
      <c r="F675" s="2"/>
      <c r="G675" s="2"/>
      <c r="H675" s="2"/>
      <c r="I675" s="2"/>
      <c r="J675" s="2"/>
      <c r="K675" s="2"/>
      <c r="L675" s="2"/>
      <c r="M675" s="2"/>
    </row>
    <row r="676" spans="2:13" ht="15">
      <c r="B676" s="443"/>
      <c r="C676" s="425"/>
      <c r="D676" s="425"/>
      <c r="E676" s="4" t="s">
        <v>16</v>
      </c>
      <c r="F676" s="2">
        <f>G676+H676+I676+J676+K676+L676+M676</f>
        <v>230</v>
      </c>
      <c r="G676" s="2">
        <v>40</v>
      </c>
      <c r="H676" s="2"/>
      <c r="I676" s="2"/>
      <c r="J676" s="2"/>
      <c r="K676" s="2">
        <v>70</v>
      </c>
      <c r="L676" s="2">
        <v>60</v>
      </c>
      <c r="M676" s="2">
        <v>60</v>
      </c>
    </row>
    <row r="677" spans="2:13" ht="30.75">
      <c r="B677" s="443"/>
      <c r="C677" s="425"/>
      <c r="D677" s="425"/>
      <c r="E677" s="4" t="s">
        <v>17</v>
      </c>
      <c r="F677" s="7"/>
      <c r="G677" s="7"/>
      <c r="H677" s="7"/>
      <c r="I677" s="7"/>
      <c r="J677" s="7"/>
      <c r="K677" s="7"/>
      <c r="L677" s="7"/>
      <c r="M677" s="7"/>
    </row>
    <row r="678" spans="2:13" ht="46.5">
      <c r="B678" s="444"/>
      <c r="C678" s="426"/>
      <c r="D678" s="426"/>
      <c r="E678" s="4" t="s">
        <v>18</v>
      </c>
      <c r="F678" s="2"/>
      <c r="G678" s="6"/>
      <c r="H678" s="6"/>
      <c r="I678" s="6"/>
      <c r="J678" s="6"/>
      <c r="K678" s="6"/>
      <c r="L678" s="6"/>
      <c r="M678" s="6"/>
    </row>
    <row r="679" spans="2:13" ht="15">
      <c r="B679" s="457" t="s">
        <v>75</v>
      </c>
      <c r="C679" s="458"/>
      <c r="D679" s="424" t="s">
        <v>26</v>
      </c>
      <c r="E679" s="4" t="s">
        <v>21</v>
      </c>
      <c r="F679" s="2">
        <f>F682+F684</f>
        <v>230</v>
      </c>
      <c r="G679" s="2">
        <v>40</v>
      </c>
      <c r="H679" s="2">
        <f aca="true" t="shared" si="32" ref="H679:M679">H682+H684</f>
        <v>0</v>
      </c>
      <c r="I679" s="2">
        <f t="shared" si="32"/>
        <v>0</v>
      </c>
      <c r="J679" s="2">
        <f t="shared" si="32"/>
        <v>0</v>
      </c>
      <c r="K679" s="2">
        <f t="shared" si="32"/>
        <v>70</v>
      </c>
      <c r="L679" s="2">
        <f t="shared" si="32"/>
        <v>60</v>
      </c>
      <c r="M679" s="2">
        <f t="shared" si="32"/>
        <v>60</v>
      </c>
    </row>
    <row r="680" spans="2:13" ht="31.5" customHeight="1">
      <c r="B680" s="459"/>
      <c r="C680" s="460"/>
      <c r="D680" s="425"/>
      <c r="E680" s="4" t="s">
        <v>14</v>
      </c>
      <c r="F680" s="6"/>
      <c r="G680" s="6"/>
      <c r="H680" s="6"/>
      <c r="I680" s="6"/>
      <c r="J680" s="7"/>
      <c r="K680" s="7"/>
      <c r="L680" s="7"/>
      <c r="M680" s="7"/>
    </row>
    <row r="681" spans="2:13" ht="46.5">
      <c r="B681" s="459"/>
      <c r="C681" s="460"/>
      <c r="D681" s="425"/>
      <c r="E681" s="4" t="s">
        <v>15</v>
      </c>
      <c r="F681" s="2"/>
      <c r="G681" s="2"/>
      <c r="H681" s="2"/>
      <c r="I681" s="2"/>
      <c r="J681" s="2"/>
      <c r="K681" s="2"/>
      <c r="L681" s="2"/>
      <c r="M681" s="2"/>
    </row>
    <row r="682" spans="2:13" ht="31.5" customHeight="1">
      <c r="B682" s="459"/>
      <c r="C682" s="460"/>
      <c r="D682" s="425"/>
      <c r="E682" s="4" t="s">
        <v>16</v>
      </c>
      <c r="F682" s="2">
        <f>G682+H682+I682+J682+K682+L682+M682</f>
        <v>230</v>
      </c>
      <c r="G682" s="2">
        <f>G673</f>
        <v>40</v>
      </c>
      <c r="H682" s="2">
        <f aca="true" t="shared" si="33" ref="H682:M682">H673</f>
        <v>0</v>
      </c>
      <c r="I682" s="2">
        <f t="shared" si="33"/>
        <v>0</v>
      </c>
      <c r="J682" s="2">
        <f t="shared" si="33"/>
        <v>0</v>
      </c>
      <c r="K682" s="2">
        <f t="shared" si="33"/>
        <v>70</v>
      </c>
      <c r="L682" s="2">
        <f t="shared" si="33"/>
        <v>60</v>
      </c>
      <c r="M682" s="2">
        <f t="shared" si="33"/>
        <v>60</v>
      </c>
    </row>
    <row r="683" spans="2:13" ht="30.75">
      <c r="B683" s="459"/>
      <c r="C683" s="460"/>
      <c r="D683" s="425"/>
      <c r="E683" s="4" t="s">
        <v>17</v>
      </c>
      <c r="F683" s="7"/>
      <c r="G683" s="7"/>
      <c r="H683" s="7"/>
      <c r="I683" s="7"/>
      <c r="J683" s="7"/>
      <c r="K683" s="7"/>
      <c r="L683" s="7"/>
      <c r="M683" s="7"/>
    </row>
    <row r="684" spans="2:13" ht="46.5">
      <c r="B684" s="461"/>
      <c r="C684" s="462"/>
      <c r="D684" s="426"/>
      <c r="E684" s="4" t="s">
        <v>18</v>
      </c>
      <c r="F684" s="2"/>
      <c r="G684" s="2"/>
      <c r="H684" s="2"/>
      <c r="I684" s="2"/>
      <c r="J684" s="2"/>
      <c r="K684" s="2"/>
      <c r="L684" s="2"/>
      <c r="M684" s="2"/>
    </row>
    <row r="685" spans="2:13" ht="14.25">
      <c r="B685" s="454" t="s">
        <v>76</v>
      </c>
      <c r="C685" s="454"/>
      <c r="D685" s="454"/>
      <c r="E685" s="454"/>
      <c r="F685" s="454"/>
      <c r="G685" s="454"/>
      <c r="H685" s="454"/>
      <c r="I685" s="454"/>
      <c r="J685" s="454"/>
      <c r="K685" s="454"/>
      <c r="L685" s="454"/>
      <c r="M685" s="454"/>
    </row>
    <row r="686" spans="2:13" ht="14.25">
      <c r="B686" s="454"/>
      <c r="C686" s="454"/>
      <c r="D686" s="454"/>
      <c r="E686" s="454"/>
      <c r="F686" s="454"/>
      <c r="G686" s="454"/>
      <c r="H686" s="454"/>
      <c r="I686" s="454"/>
      <c r="J686" s="454"/>
      <c r="K686" s="454"/>
      <c r="L686" s="454"/>
      <c r="M686" s="454"/>
    </row>
    <row r="687" spans="2:13" ht="15.75" customHeight="1">
      <c r="B687" s="442" t="s">
        <v>200</v>
      </c>
      <c r="C687" s="424" t="s">
        <v>77</v>
      </c>
      <c r="D687" s="424" t="s">
        <v>26</v>
      </c>
      <c r="E687" s="4" t="s">
        <v>21</v>
      </c>
      <c r="F687" s="2">
        <f>SUM(G687:M687)</f>
        <v>330</v>
      </c>
      <c r="G687" s="2">
        <f>G688+G689+G690+G691+G692</f>
        <v>0</v>
      </c>
      <c r="H687" s="2">
        <f aca="true" t="shared" si="34" ref="H687:M687">H688+H689+H690+H691+H692</f>
        <v>0</v>
      </c>
      <c r="I687" s="2">
        <f t="shared" si="34"/>
        <v>0</v>
      </c>
      <c r="J687" s="2">
        <f t="shared" si="34"/>
        <v>0</v>
      </c>
      <c r="K687" s="2">
        <f t="shared" si="34"/>
        <v>110</v>
      </c>
      <c r="L687" s="2">
        <f t="shared" si="34"/>
        <v>110</v>
      </c>
      <c r="M687" s="2">
        <f t="shared" si="34"/>
        <v>110</v>
      </c>
    </row>
    <row r="688" spans="2:13" ht="31.5" customHeight="1">
      <c r="B688" s="443"/>
      <c r="C688" s="425"/>
      <c r="D688" s="425"/>
      <c r="E688" s="4" t="s">
        <v>14</v>
      </c>
      <c r="F688" s="6"/>
      <c r="G688" s="6"/>
      <c r="H688" s="6"/>
      <c r="I688" s="6"/>
      <c r="J688" s="7"/>
      <c r="K688" s="7"/>
      <c r="L688" s="7"/>
      <c r="M688" s="7"/>
    </row>
    <row r="689" spans="2:13" ht="46.5">
      <c r="B689" s="443"/>
      <c r="C689" s="425"/>
      <c r="D689" s="425"/>
      <c r="E689" s="4" t="s">
        <v>15</v>
      </c>
      <c r="F689" s="2"/>
      <c r="G689" s="2"/>
      <c r="H689" s="2"/>
      <c r="I689" s="2"/>
      <c r="J689" s="2"/>
      <c r="K689" s="2"/>
      <c r="L689" s="2"/>
      <c r="M689" s="2"/>
    </row>
    <row r="690" spans="2:13" ht="15">
      <c r="B690" s="443"/>
      <c r="C690" s="425"/>
      <c r="D690" s="425"/>
      <c r="E690" s="4" t="s">
        <v>16</v>
      </c>
      <c r="F690" s="2">
        <f>G690+H690+I690+J690+K690+L690+M690</f>
        <v>330</v>
      </c>
      <c r="G690" s="2"/>
      <c r="H690" s="2">
        <v>0</v>
      </c>
      <c r="I690" s="2">
        <v>0</v>
      </c>
      <c r="J690" s="2">
        <v>0</v>
      </c>
      <c r="K690" s="2">
        <v>110</v>
      </c>
      <c r="L690" s="2">
        <v>110</v>
      </c>
      <c r="M690" s="2">
        <v>110</v>
      </c>
    </row>
    <row r="691" spans="2:13" ht="30.75">
      <c r="B691" s="443"/>
      <c r="C691" s="425"/>
      <c r="D691" s="425"/>
      <c r="E691" s="4" t="s">
        <v>17</v>
      </c>
      <c r="F691" s="7"/>
      <c r="G691" s="7"/>
      <c r="H691" s="7"/>
      <c r="I691" s="7"/>
      <c r="J691" s="7"/>
      <c r="K691" s="7"/>
      <c r="L691" s="7"/>
      <c r="M691" s="7"/>
    </row>
    <row r="692" spans="2:13" ht="84.75" customHeight="1">
      <c r="B692" s="444"/>
      <c r="C692" s="426"/>
      <c r="D692" s="426"/>
      <c r="E692" s="4" t="s">
        <v>18</v>
      </c>
      <c r="F692" s="2"/>
      <c r="G692" s="6"/>
      <c r="H692" s="6"/>
      <c r="I692" s="6"/>
      <c r="J692" s="6"/>
      <c r="K692" s="6"/>
      <c r="L692" s="6"/>
      <c r="M692" s="6"/>
    </row>
    <row r="693" spans="2:13" ht="15">
      <c r="B693" s="442" t="s">
        <v>201</v>
      </c>
      <c r="C693" s="424" t="s">
        <v>105</v>
      </c>
      <c r="D693" s="424" t="s">
        <v>26</v>
      </c>
      <c r="E693" s="4" t="s">
        <v>21</v>
      </c>
      <c r="F693" s="1">
        <f>SUM(G693:M693)</f>
        <v>1062.73</v>
      </c>
      <c r="G693" s="11">
        <f>G694+G695+G696+G697+G698</f>
        <v>32.73</v>
      </c>
      <c r="H693" s="11">
        <f aca="true" t="shared" si="35" ref="H693:M693">H694+H695+H696+H697+H698</f>
        <v>0</v>
      </c>
      <c r="I693" s="11">
        <f t="shared" si="35"/>
        <v>0</v>
      </c>
      <c r="J693" s="11">
        <f t="shared" si="35"/>
        <v>0</v>
      </c>
      <c r="K693" s="11">
        <f t="shared" si="35"/>
        <v>330</v>
      </c>
      <c r="L693" s="11">
        <f t="shared" si="35"/>
        <v>350</v>
      </c>
      <c r="M693" s="11">
        <f t="shared" si="35"/>
        <v>350</v>
      </c>
    </row>
    <row r="694" spans="2:13" ht="31.5" customHeight="1">
      <c r="B694" s="443"/>
      <c r="C694" s="425"/>
      <c r="D694" s="425"/>
      <c r="E694" s="4" t="s">
        <v>14</v>
      </c>
      <c r="F694" s="1"/>
      <c r="G694" s="1"/>
      <c r="H694" s="1"/>
      <c r="I694" s="1"/>
      <c r="J694" s="3"/>
      <c r="K694" s="3"/>
      <c r="L694" s="3"/>
      <c r="M694" s="3"/>
    </row>
    <row r="695" spans="2:13" ht="46.5">
      <c r="B695" s="443"/>
      <c r="C695" s="425"/>
      <c r="D695" s="425"/>
      <c r="E695" s="4" t="s">
        <v>15</v>
      </c>
      <c r="F695" s="1"/>
      <c r="G695" s="1"/>
      <c r="H695" s="1"/>
      <c r="I695" s="1"/>
      <c r="J695" s="1"/>
      <c r="K695" s="1"/>
      <c r="L695" s="1"/>
      <c r="M695" s="1"/>
    </row>
    <row r="696" spans="2:13" ht="31.5" customHeight="1">
      <c r="B696" s="443"/>
      <c r="C696" s="425"/>
      <c r="D696" s="425"/>
      <c r="E696" s="4" t="s">
        <v>16</v>
      </c>
      <c r="F696" s="1">
        <f>G696+H696+I696+J696+K696+L696+M696</f>
        <v>1062.73</v>
      </c>
      <c r="G696" s="11">
        <v>32.73</v>
      </c>
      <c r="H696" s="1"/>
      <c r="I696" s="1"/>
      <c r="J696" s="1"/>
      <c r="K696" s="1">
        <v>330</v>
      </c>
      <c r="L696" s="1">
        <v>350</v>
      </c>
      <c r="M696" s="1">
        <v>350</v>
      </c>
    </row>
    <row r="697" spans="2:13" ht="30.75">
      <c r="B697" s="443"/>
      <c r="C697" s="425"/>
      <c r="D697" s="425"/>
      <c r="E697" s="4" t="s">
        <v>17</v>
      </c>
      <c r="F697" s="3"/>
      <c r="G697" s="3"/>
      <c r="H697" s="3"/>
      <c r="I697" s="3"/>
      <c r="J697" s="3"/>
      <c r="K697" s="3"/>
      <c r="L697" s="3"/>
      <c r="M697" s="3"/>
    </row>
    <row r="698" spans="2:13" ht="52.5" customHeight="1">
      <c r="B698" s="444"/>
      <c r="C698" s="426"/>
      <c r="D698" s="426"/>
      <c r="E698" s="4" t="s">
        <v>18</v>
      </c>
      <c r="F698" s="1"/>
      <c r="G698" s="1"/>
      <c r="H698" s="1"/>
      <c r="I698" s="1"/>
      <c r="J698" s="1"/>
      <c r="K698" s="1"/>
      <c r="L698" s="1"/>
      <c r="M698" s="1"/>
    </row>
    <row r="699" spans="2:13" ht="87" customHeight="1">
      <c r="B699" s="442" t="s">
        <v>202</v>
      </c>
      <c r="C699" s="424" t="s">
        <v>78</v>
      </c>
      <c r="D699" s="424" t="s">
        <v>26</v>
      </c>
      <c r="E699" s="4" t="s">
        <v>21</v>
      </c>
      <c r="F699" s="1">
        <f>SUM(G699:M699)</f>
        <v>777.016</v>
      </c>
      <c r="G699" s="11">
        <f>G700+G701+G702+G703+G704</f>
        <v>237.016</v>
      </c>
      <c r="H699" s="1">
        <f aca="true" t="shared" si="36" ref="H699:M699">H700+H701+H702+H703+H704</f>
        <v>0</v>
      </c>
      <c r="I699" s="1">
        <f t="shared" si="36"/>
        <v>0</v>
      </c>
      <c r="J699" s="1">
        <f t="shared" si="36"/>
        <v>0</v>
      </c>
      <c r="K699" s="1">
        <f t="shared" si="36"/>
        <v>180</v>
      </c>
      <c r="L699" s="1">
        <f t="shared" si="36"/>
        <v>180</v>
      </c>
      <c r="M699" s="1">
        <f t="shared" si="36"/>
        <v>180</v>
      </c>
    </row>
    <row r="700" spans="2:13" ht="78" customHeight="1">
      <c r="B700" s="443"/>
      <c r="C700" s="425"/>
      <c r="D700" s="425"/>
      <c r="E700" s="4" t="s">
        <v>14</v>
      </c>
      <c r="F700" s="6"/>
      <c r="G700" s="6"/>
      <c r="H700" s="6"/>
      <c r="I700" s="6"/>
      <c r="J700" s="7"/>
      <c r="K700" s="7"/>
      <c r="L700" s="7"/>
      <c r="M700" s="7"/>
    </row>
    <row r="701" spans="2:13" ht="81.75" customHeight="1">
      <c r="B701" s="443"/>
      <c r="C701" s="425"/>
      <c r="D701" s="425"/>
      <c r="E701" s="4" t="s">
        <v>15</v>
      </c>
      <c r="F701" s="2"/>
      <c r="G701" s="2"/>
      <c r="H701" s="2"/>
      <c r="I701" s="2"/>
      <c r="J701" s="2"/>
      <c r="K701" s="2"/>
      <c r="L701" s="2"/>
      <c r="M701" s="2"/>
    </row>
    <row r="702" spans="2:13" ht="91.5" customHeight="1">
      <c r="B702" s="443"/>
      <c r="C702" s="425"/>
      <c r="D702" s="425"/>
      <c r="E702" s="4" t="s">
        <v>16</v>
      </c>
      <c r="F702" s="1">
        <f>G702+H702+I702+J702+K702+L702+M702</f>
        <v>777.016</v>
      </c>
      <c r="G702" s="11">
        <v>237.016</v>
      </c>
      <c r="H702" s="1">
        <v>0</v>
      </c>
      <c r="I702" s="1">
        <v>0</v>
      </c>
      <c r="J702" s="1">
        <v>0</v>
      </c>
      <c r="K702" s="1">
        <v>180</v>
      </c>
      <c r="L702" s="1">
        <v>180</v>
      </c>
      <c r="M702" s="1">
        <v>180</v>
      </c>
    </row>
    <row r="703" spans="2:13" ht="130.5" customHeight="1">
      <c r="B703" s="443"/>
      <c r="C703" s="425"/>
      <c r="D703" s="425"/>
      <c r="E703" s="4" t="s">
        <v>17</v>
      </c>
      <c r="F703" s="3"/>
      <c r="G703" s="3"/>
      <c r="H703" s="3"/>
      <c r="I703" s="3"/>
      <c r="J703" s="3"/>
      <c r="K703" s="3"/>
      <c r="L703" s="3"/>
      <c r="M703" s="3"/>
    </row>
    <row r="704" spans="2:13" ht="109.5" customHeight="1">
      <c r="B704" s="444"/>
      <c r="C704" s="426"/>
      <c r="D704" s="426"/>
      <c r="E704" s="4" t="s">
        <v>18</v>
      </c>
      <c r="F704" s="1"/>
      <c r="G704" s="1"/>
      <c r="H704" s="1"/>
      <c r="I704" s="1"/>
      <c r="J704" s="1"/>
      <c r="K704" s="1"/>
      <c r="L704" s="1"/>
      <c r="M704" s="1"/>
    </row>
    <row r="705" spans="2:13" ht="15">
      <c r="B705" s="457" t="s">
        <v>79</v>
      </c>
      <c r="C705" s="458"/>
      <c r="D705" s="424" t="s">
        <v>26</v>
      </c>
      <c r="E705" s="4" t="s">
        <v>21</v>
      </c>
      <c r="F705" s="1">
        <f>G705+H705+I705+J705+K705+L705+M705</f>
        <v>2169.746</v>
      </c>
      <c r="G705" s="1">
        <f>G706+G707+G708+G709+G710</f>
        <v>269.746</v>
      </c>
      <c r="H705" s="1">
        <f aca="true" t="shared" si="37" ref="H705:M705">H706+H707+H708+H709+H710</f>
        <v>0</v>
      </c>
      <c r="I705" s="1">
        <f t="shared" si="37"/>
        <v>0</v>
      </c>
      <c r="J705" s="1">
        <f t="shared" si="37"/>
        <v>0</v>
      </c>
      <c r="K705" s="1">
        <f t="shared" si="37"/>
        <v>620</v>
      </c>
      <c r="L705" s="1">
        <f t="shared" si="37"/>
        <v>640</v>
      </c>
      <c r="M705" s="1">
        <f t="shared" si="37"/>
        <v>640</v>
      </c>
    </row>
    <row r="706" spans="2:13" ht="30.75">
      <c r="B706" s="459"/>
      <c r="C706" s="460"/>
      <c r="D706" s="425"/>
      <c r="E706" s="4" t="s">
        <v>14</v>
      </c>
      <c r="F706" s="6"/>
      <c r="G706" s="6"/>
      <c r="H706" s="6"/>
      <c r="I706" s="6"/>
      <c r="J706" s="7"/>
      <c r="K706" s="7"/>
      <c r="L706" s="7"/>
      <c r="M706" s="7"/>
    </row>
    <row r="707" spans="2:13" ht="46.5">
      <c r="B707" s="459"/>
      <c r="C707" s="460"/>
      <c r="D707" s="425"/>
      <c r="E707" s="4" t="s">
        <v>15</v>
      </c>
      <c r="F707" s="2"/>
      <c r="G707" s="2"/>
      <c r="H707" s="2"/>
      <c r="I707" s="2"/>
      <c r="J707" s="2"/>
      <c r="K707" s="2"/>
      <c r="L707" s="2"/>
      <c r="M707" s="2"/>
    </row>
    <row r="708" spans="2:13" ht="31.5" customHeight="1">
      <c r="B708" s="459"/>
      <c r="C708" s="460"/>
      <c r="D708" s="425"/>
      <c r="E708" s="4" t="s">
        <v>16</v>
      </c>
      <c r="F708" s="1">
        <f>G708+H708+I708+J708+K708+L708+M708</f>
        <v>2169.746</v>
      </c>
      <c r="G708" s="1">
        <f>G690+G696+G702</f>
        <v>269.746</v>
      </c>
      <c r="H708" s="1">
        <f aca="true" t="shared" si="38" ref="H708:M708">H690+H696+H702</f>
        <v>0</v>
      </c>
      <c r="I708" s="1">
        <f t="shared" si="38"/>
        <v>0</v>
      </c>
      <c r="J708" s="1">
        <f t="shared" si="38"/>
        <v>0</v>
      </c>
      <c r="K708" s="1">
        <f t="shared" si="38"/>
        <v>620</v>
      </c>
      <c r="L708" s="1">
        <f t="shared" si="38"/>
        <v>640</v>
      </c>
      <c r="M708" s="1">
        <f t="shared" si="38"/>
        <v>640</v>
      </c>
    </row>
    <row r="709" spans="2:13" ht="30.75">
      <c r="B709" s="459"/>
      <c r="C709" s="460"/>
      <c r="D709" s="425"/>
      <c r="E709" s="4" t="s">
        <v>17</v>
      </c>
      <c r="F709" s="3"/>
      <c r="G709" s="3"/>
      <c r="H709" s="3"/>
      <c r="I709" s="3"/>
      <c r="J709" s="3"/>
      <c r="K709" s="3"/>
      <c r="L709" s="3"/>
      <c r="M709" s="3"/>
    </row>
    <row r="710" spans="2:13" ht="46.5">
      <c r="B710" s="461"/>
      <c r="C710" s="462"/>
      <c r="D710" s="426"/>
      <c r="E710" s="4" t="s">
        <v>18</v>
      </c>
      <c r="F710" s="1"/>
      <c r="G710" s="1"/>
      <c r="H710" s="1"/>
      <c r="I710" s="1"/>
      <c r="J710" s="1"/>
      <c r="K710" s="1"/>
      <c r="L710" s="1"/>
      <c r="M710" s="1"/>
    </row>
    <row r="711" spans="2:13" ht="15">
      <c r="B711" s="457" t="s">
        <v>80</v>
      </c>
      <c r="C711" s="486"/>
      <c r="D711" s="424" t="s">
        <v>26</v>
      </c>
      <c r="E711" s="4" t="s">
        <v>21</v>
      </c>
      <c r="F711" s="1">
        <f>G711+H711+I711+J711+K711+L711+M711</f>
        <v>5459.746</v>
      </c>
      <c r="G711" s="1">
        <f>G714+G717</f>
        <v>509.746</v>
      </c>
      <c r="H711" s="1">
        <f aca="true" t="shared" si="39" ref="H711:M711">H714+H717</f>
        <v>200</v>
      </c>
      <c r="I711" s="1">
        <f t="shared" si="39"/>
        <v>200</v>
      </c>
      <c r="J711" s="1">
        <f t="shared" si="39"/>
        <v>200</v>
      </c>
      <c r="K711" s="1">
        <f t="shared" si="39"/>
        <v>1400</v>
      </c>
      <c r="L711" s="1">
        <f t="shared" si="39"/>
        <v>1450</v>
      </c>
      <c r="M711" s="1">
        <f t="shared" si="39"/>
        <v>1500</v>
      </c>
    </row>
    <row r="712" spans="2:13" ht="30.75">
      <c r="B712" s="487"/>
      <c r="C712" s="488"/>
      <c r="D712" s="425"/>
      <c r="E712" s="4" t="s">
        <v>14</v>
      </c>
      <c r="F712" s="1"/>
      <c r="G712" s="1"/>
      <c r="H712" s="1"/>
      <c r="I712" s="1"/>
      <c r="J712" s="3"/>
      <c r="K712" s="3"/>
      <c r="L712" s="3"/>
      <c r="M712" s="3"/>
    </row>
    <row r="713" spans="2:13" ht="46.5">
      <c r="B713" s="487"/>
      <c r="C713" s="488"/>
      <c r="D713" s="425"/>
      <c r="E713" s="4" t="s">
        <v>15</v>
      </c>
      <c r="F713" s="1"/>
      <c r="G713" s="1"/>
      <c r="H713" s="1"/>
      <c r="I713" s="1"/>
      <c r="J713" s="1"/>
      <c r="K713" s="1"/>
      <c r="L713" s="1"/>
      <c r="M713" s="1"/>
    </row>
    <row r="714" spans="2:13" ht="31.5" customHeight="1">
      <c r="B714" s="487"/>
      <c r="C714" s="488"/>
      <c r="D714" s="425"/>
      <c r="E714" s="4" t="s">
        <v>16</v>
      </c>
      <c r="F714" s="1">
        <f>G714+H714+I714+J714+K714+L714+M714</f>
        <v>5459.746</v>
      </c>
      <c r="G714" s="1">
        <f aca="true" t="shared" si="40" ref="G714:M714">G667+G682+G708</f>
        <v>509.746</v>
      </c>
      <c r="H714" s="1">
        <f t="shared" si="40"/>
        <v>200</v>
      </c>
      <c r="I714" s="1">
        <f t="shared" si="40"/>
        <v>200</v>
      </c>
      <c r="J714" s="1">
        <f t="shared" si="40"/>
        <v>200</v>
      </c>
      <c r="K714" s="1">
        <f t="shared" si="40"/>
        <v>1400</v>
      </c>
      <c r="L714" s="1">
        <f t="shared" si="40"/>
        <v>1450</v>
      </c>
      <c r="M714" s="1">
        <f t="shared" si="40"/>
        <v>1500</v>
      </c>
    </row>
    <row r="715" spans="2:13" ht="103.5" customHeight="1">
      <c r="B715" s="487"/>
      <c r="C715" s="488"/>
      <c r="D715" s="425"/>
      <c r="E715" s="4" t="s">
        <v>314</v>
      </c>
      <c r="F715" s="1">
        <v>200</v>
      </c>
      <c r="G715" s="1"/>
      <c r="H715" s="1">
        <v>200</v>
      </c>
      <c r="I715" s="1"/>
      <c r="J715" s="1"/>
      <c r="K715" s="1"/>
      <c r="L715" s="1"/>
      <c r="M715" s="1"/>
    </row>
    <row r="716" spans="2:13" ht="30.75">
      <c r="B716" s="487"/>
      <c r="C716" s="488"/>
      <c r="D716" s="425"/>
      <c r="E716" s="4" t="s">
        <v>17</v>
      </c>
      <c r="F716" s="3"/>
      <c r="G716" s="3"/>
      <c r="H716" s="3"/>
      <c r="I716" s="3"/>
      <c r="J716" s="3"/>
      <c r="K716" s="3"/>
      <c r="L716" s="3"/>
      <c r="M716" s="3"/>
    </row>
    <row r="717" spans="2:13" ht="46.5">
      <c r="B717" s="489"/>
      <c r="C717" s="490"/>
      <c r="D717" s="426"/>
      <c r="E717" s="4" t="s">
        <v>18</v>
      </c>
      <c r="F717" s="1"/>
      <c r="G717" s="1"/>
      <c r="H717" s="1"/>
      <c r="I717" s="1"/>
      <c r="J717" s="1"/>
      <c r="K717" s="1"/>
      <c r="L717" s="1"/>
      <c r="M717" s="1"/>
    </row>
    <row r="718" spans="2:15" ht="15">
      <c r="B718" s="457" t="s">
        <v>81</v>
      </c>
      <c r="C718" s="486"/>
      <c r="D718" s="424" t="s">
        <v>82</v>
      </c>
      <c r="E718" s="4" t="s">
        <v>21</v>
      </c>
      <c r="F718" s="31">
        <f>G718+H718+I718+J718+K718+L718+M718</f>
        <v>1543485.3750641176</v>
      </c>
      <c r="G718" s="1">
        <f>G721+G724+G720+G723+G719</f>
        <v>279694.21566</v>
      </c>
      <c r="H718" s="2">
        <f aca="true" t="shared" si="41" ref="H718:M718">H721+H724+H720+H723+H719</f>
        <v>221149.82411</v>
      </c>
      <c r="I718" s="1">
        <f t="shared" si="41"/>
        <v>182716.73529411762</v>
      </c>
      <c r="J718" s="1">
        <f t="shared" si="41"/>
        <v>185540.59999999998</v>
      </c>
      <c r="K718" s="1">
        <f t="shared" si="41"/>
        <v>217017.5</v>
      </c>
      <c r="L718" s="1">
        <f t="shared" si="41"/>
        <v>221993.7</v>
      </c>
      <c r="M718" s="1">
        <f t="shared" si="41"/>
        <v>235372.8</v>
      </c>
      <c r="N718" s="56"/>
      <c r="O718" s="56"/>
    </row>
    <row r="719" spans="2:14" ht="30.75">
      <c r="B719" s="487"/>
      <c r="C719" s="488"/>
      <c r="D719" s="447"/>
      <c r="E719" s="4" t="s">
        <v>14</v>
      </c>
      <c r="F719" s="31">
        <f>G719+H719+I719+J719+K719+L719+M719</f>
        <v>328.40000000000003</v>
      </c>
      <c r="G719" s="1">
        <f aca="true" t="shared" si="42" ref="G719:M721">G493+G646+G712</f>
        <v>0</v>
      </c>
      <c r="H719" s="2">
        <f t="shared" si="42"/>
        <v>308.8</v>
      </c>
      <c r="I719" s="1">
        <f t="shared" si="42"/>
        <v>9.8</v>
      </c>
      <c r="J719" s="1">
        <f t="shared" si="42"/>
        <v>9.8</v>
      </c>
      <c r="K719" s="1">
        <f t="shared" si="42"/>
        <v>0</v>
      </c>
      <c r="L719" s="1">
        <f t="shared" si="42"/>
        <v>0</v>
      </c>
      <c r="M719" s="1">
        <f t="shared" si="42"/>
        <v>0</v>
      </c>
      <c r="N719" s="39"/>
    </row>
    <row r="720" spans="2:14" ht="46.5">
      <c r="B720" s="487"/>
      <c r="C720" s="488"/>
      <c r="D720" s="447"/>
      <c r="E720" s="4" t="s">
        <v>15</v>
      </c>
      <c r="F720" s="31">
        <f>G720+H720+I720+J720+K720+L720+M720</f>
        <v>41515.331</v>
      </c>
      <c r="G720" s="1">
        <f t="shared" si="42"/>
        <v>16870.88</v>
      </c>
      <c r="H720" s="2">
        <f t="shared" si="42"/>
        <v>19457.551</v>
      </c>
      <c r="I720" s="1">
        <f t="shared" si="42"/>
        <v>2238.5</v>
      </c>
      <c r="J720" s="1">
        <f t="shared" si="42"/>
        <v>2948.4</v>
      </c>
      <c r="K720" s="1">
        <f t="shared" si="42"/>
        <v>0</v>
      </c>
      <c r="L720" s="1">
        <f t="shared" si="42"/>
        <v>0</v>
      </c>
      <c r="M720" s="1">
        <f t="shared" si="42"/>
        <v>0</v>
      </c>
      <c r="N720" s="56"/>
    </row>
    <row r="721" spans="2:14" ht="31.5" customHeight="1">
      <c r="B721" s="487"/>
      <c r="C721" s="488"/>
      <c r="D721" s="447"/>
      <c r="E721" s="4" t="s">
        <v>16</v>
      </c>
      <c r="F721" s="31">
        <f>F495+F648+F714</f>
        <v>1476020.4164441177</v>
      </c>
      <c r="G721" s="1">
        <f t="shared" si="42"/>
        <v>258909.33566</v>
      </c>
      <c r="H721" s="2">
        <f t="shared" si="42"/>
        <v>197489.24549</v>
      </c>
      <c r="I721" s="1">
        <f t="shared" si="42"/>
        <v>176905.93529411763</v>
      </c>
      <c r="J721" s="1">
        <f t="shared" si="42"/>
        <v>179019.9</v>
      </c>
      <c r="K721" s="1">
        <f t="shared" si="42"/>
        <v>213454.5</v>
      </c>
      <c r="L721" s="1">
        <f t="shared" si="42"/>
        <v>218431.2</v>
      </c>
      <c r="M721" s="1">
        <f t="shared" si="42"/>
        <v>231810.3</v>
      </c>
      <c r="N721" s="56"/>
    </row>
    <row r="722" spans="2:14" ht="96.75" customHeight="1">
      <c r="B722" s="487"/>
      <c r="C722" s="488"/>
      <c r="D722" s="447"/>
      <c r="E722" s="4" t="s">
        <v>314</v>
      </c>
      <c r="F722" s="2">
        <f>F496+F715</f>
        <v>9739.923999999999</v>
      </c>
      <c r="G722" s="1"/>
      <c r="H722" s="2">
        <f>H496+H715</f>
        <v>9739.923999999999</v>
      </c>
      <c r="I722" s="1"/>
      <c r="J722" s="1"/>
      <c r="K722" s="1"/>
      <c r="L722" s="1"/>
      <c r="M722" s="1"/>
      <c r="N722" s="56"/>
    </row>
    <row r="723" spans="2:13" ht="30.75">
      <c r="B723" s="487"/>
      <c r="C723" s="488"/>
      <c r="D723" s="447"/>
      <c r="E723" s="4" t="s">
        <v>17</v>
      </c>
      <c r="F723" s="32"/>
      <c r="G723" s="1">
        <f>G497+G649+G716</f>
        <v>0</v>
      </c>
      <c r="H723" s="25"/>
      <c r="I723" s="3"/>
      <c r="J723" s="3"/>
      <c r="K723" s="3"/>
      <c r="L723" s="3"/>
      <c r="M723" s="3"/>
    </row>
    <row r="724" spans="2:15" ht="46.5">
      <c r="B724" s="489"/>
      <c r="C724" s="490"/>
      <c r="D724" s="448"/>
      <c r="E724" s="4" t="s">
        <v>18</v>
      </c>
      <c r="F724" s="31">
        <f>F498+F650+F717</f>
        <v>25621.227619999998</v>
      </c>
      <c r="G724" s="1">
        <f>G498+G650+G717</f>
        <v>3914</v>
      </c>
      <c r="H724" s="2">
        <f aca="true" t="shared" si="43" ref="H724:M724">H498+H650+H717</f>
        <v>3894.22762</v>
      </c>
      <c r="I724" s="1">
        <f t="shared" si="43"/>
        <v>3562.5</v>
      </c>
      <c r="J724" s="1">
        <f t="shared" si="43"/>
        <v>3562.5</v>
      </c>
      <c r="K724" s="1">
        <f t="shared" si="43"/>
        <v>3563</v>
      </c>
      <c r="L724" s="1">
        <f t="shared" si="43"/>
        <v>3562.5</v>
      </c>
      <c r="M724" s="1">
        <f t="shared" si="43"/>
        <v>3562.5</v>
      </c>
      <c r="N724" s="56"/>
      <c r="O724" s="59"/>
    </row>
    <row r="725" spans="2:15" ht="15">
      <c r="B725" s="457" t="s">
        <v>83</v>
      </c>
      <c r="C725" s="486"/>
      <c r="D725" s="424" t="s">
        <v>82</v>
      </c>
      <c r="E725" s="4" t="s">
        <v>21</v>
      </c>
      <c r="F725" s="1">
        <f>F726+F727+F728+F730</f>
        <v>1459411.865084118</v>
      </c>
      <c r="G725" s="1">
        <f>G718-G731-G737-G743-G749-G755-G761-G767-G773</f>
        <v>239341.73399999997</v>
      </c>
      <c r="H725" s="1">
        <f>H726+H727+H728+H730</f>
        <v>178160.27679</v>
      </c>
      <c r="I725" s="1">
        <f>I728+I730+I727+I726</f>
        <v>182716.73529411762</v>
      </c>
      <c r="J725" s="1">
        <f>J728+J730+J727+J726</f>
        <v>185540.59999999998</v>
      </c>
      <c r="K725" s="1">
        <f>K728+K730+K727+K726</f>
        <v>217017.5</v>
      </c>
      <c r="L725" s="1">
        <f>L728+L730+L727+L726</f>
        <v>221993.7</v>
      </c>
      <c r="M725" s="1">
        <f>M728+M730+M727+M726</f>
        <v>235372.8</v>
      </c>
      <c r="N725" s="57"/>
      <c r="O725" s="39"/>
    </row>
    <row r="726" spans="2:13" ht="30.75">
      <c r="B726" s="487"/>
      <c r="C726" s="488"/>
      <c r="D726" s="447"/>
      <c r="E726" s="4" t="s">
        <v>14</v>
      </c>
      <c r="F726" s="1">
        <f>G726+H726+I726+J726+K726+L726+M726</f>
        <v>328.40000000000003</v>
      </c>
      <c r="G726" s="1"/>
      <c r="H726" s="1">
        <f aca="true" t="shared" si="44" ref="H726:M726">H500+H652+H719</f>
        <v>308.8</v>
      </c>
      <c r="I726" s="1">
        <f t="shared" si="44"/>
        <v>9.8</v>
      </c>
      <c r="J726" s="1">
        <f t="shared" si="44"/>
        <v>9.8</v>
      </c>
      <c r="K726" s="1">
        <f t="shared" si="44"/>
        <v>0</v>
      </c>
      <c r="L726" s="1">
        <f t="shared" si="44"/>
        <v>0</v>
      </c>
      <c r="M726" s="1">
        <f t="shared" si="44"/>
        <v>0</v>
      </c>
    </row>
    <row r="727" spans="2:14" ht="46.5">
      <c r="B727" s="487"/>
      <c r="C727" s="488"/>
      <c r="D727" s="447"/>
      <c r="E727" s="4" t="s">
        <v>15</v>
      </c>
      <c r="F727" s="1">
        <f>F720-F733-F751</f>
        <v>16525.000999999997</v>
      </c>
      <c r="G727" s="1">
        <f>G720-G733</f>
        <v>3172.1000000000004</v>
      </c>
      <c r="H727" s="1">
        <f>H720-H733-H751</f>
        <v>8166.001</v>
      </c>
      <c r="I727" s="1">
        <f>I501+I653+I720</f>
        <v>2238.5</v>
      </c>
      <c r="J727" s="1">
        <f>J501+J653+J720</f>
        <v>2948.4</v>
      </c>
      <c r="K727" s="1">
        <f>K501+K653+K720</f>
        <v>0</v>
      </c>
      <c r="L727" s="1">
        <f>L501+L653+L720</f>
        <v>0</v>
      </c>
      <c r="M727" s="1">
        <f>M501+M653+M720</f>
        <v>0</v>
      </c>
      <c r="N727" s="39"/>
    </row>
    <row r="728" spans="2:14" ht="31.5" customHeight="1">
      <c r="B728" s="487"/>
      <c r="C728" s="488"/>
      <c r="D728" s="447"/>
      <c r="E728" s="4" t="s">
        <v>16</v>
      </c>
      <c r="F728" s="1">
        <f>F721-F734-F740-F746-F752-F758-F764-F770-F776-F782-F788</f>
        <v>1416937.236464118</v>
      </c>
      <c r="G728" s="1">
        <f>G721-G734-G740-G746-G752-G758-G764-G770-G776</f>
        <v>232255.634</v>
      </c>
      <c r="H728" s="1">
        <f>H721-H734-H740-H746-H752-H758-H764-H770-H776</f>
        <v>165791.24817</v>
      </c>
      <c r="I728" s="1">
        <f>I721-I734-I740-I746-I752-I758-I764-I770-I776</f>
        <v>176905.93529411763</v>
      </c>
      <c r="J728" s="1">
        <f>J721-J734-J740-J746-J752-J758-J764-J770-J776</f>
        <v>179019.9</v>
      </c>
      <c r="K728" s="1">
        <f>K502+K654+K721</f>
        <v>213454.5</v>
      </c>
      <c r="L728" s="1">
        <f>L502+L654+L721</f>
        <v>218431.2</v>
      </c>
      <c r="M728" s="1">
        <f>M502+M654+M721</f>
        <v>231810.3</v>
      </c>
      <c r="N728" s="39"/>
    </row>
    <row r="729" spans="2:14" ht="30.75">
      <c r="B729" s="487"/>
      <c r="C729" s="488"/>
      <c r="D729" s="447"/>
      <c r="E729" s="4" t="s">
        <v>17</v>
      </c>
      <c r="F729" s="3"/>
      <c r="G729" s="1">
        <f>G503+G655+G723</f>
        <v>0</v>
      </c>
      <c r="H729" s="3"/>
      <c r="I729" s="3"/>
      <c r="J729" s="3"/>
      <c r="K729" s="3"/>
      <c r="L729" s="3"/>
      <c r="M729" s="3"/>
      <c r="N729" s="39"/>
    </row>
    <row r="730" spans="2:15" ht="46.5">
      <c r="B730" s="489"/>
      <c r="C730" s="490"/>
      <c r="D730" s="448"/>
      <c r="E730" s="4" t="s">
        <v>18</v>
      </c>
      <c r="F730" s="1">
        <f>F504+F656+F724</f>
        <v>25621.227619999998</v>
      </c>
      <c r="G730" s="10">
        <f>G504+G656+G724</f>
        <v>3914</v>
      </c>
      <c r="H730" s="1">
        <f aca="true" t="shared" si="45" ref="H730:M730">H504+H656+H724</f>
        <v>3894.22762</v>
      </c>
      <c r="I730" s="1">
        <f t="shared" si="45"/>
        <v>3562.5</v>
      </c>
      <c r="J730" s="1">
        <f t="shared" si="45"/>
        <v>3562.5</v>
      </c>
      <c r="K730" s="1">
        <f t="shared" si="45"/>
        <v>3563</v>
      </c>
      <c r="L730" s="1">
        <f t="shared" si="45"/>
        <v>3562.5</v>
      </c>
      <c r="M730" s="1">
        <f t="shared" si="45"/>
        <v>3562.5</v>
      </c>
      <c r="N730" s="39"/>
      <c r="O730" s="5" t="s">
        <v>106</v>
      </c>
    </row>
    <row r="731" spans="2:13" ht="15.75" customHeight="1">
      <c r="B731" s="411" t="s">
        <v>203</v>
      </c>
      <c r="C731" s="412"/>
      <c r="D731" s="529" t="s">
        <v>140</v>
      </c>
      <c r="E731" s="4" t="s">
        <v>21</v>
      </c>
      <c r="F731" s="3">
        <f>F733+F734</f>
        <v>80604.83198</v>
      </c>
      <c r="G731" s="3">
        <f>G733+G734</f>
        <v>39038.797660000004</v>
      </c>
      <c r="H731" s="25">
        <f>H733+H734</f>
        <v>41566.03432</v>
      </c>
      <c r="I731" s="3"/>
      <c r="J731" s="7"/>
      <c r="K731" s="7"/>
      <c r="L731" s="7"/>
      <c r="M731" s="7"/>
    </row>
    <row r="732" spans="2:13" ht="30.75">
      <c r="B732" s="413"/>
      <c r="C732" s="414"/>
      <c r="D732" s="530"/>
      <c r="E732" s="4" t="s">
        <v>14</v>
      </c>
      <c r="F732" s="7"/>
      <c r="G732" s="58"/>
      <c r="H732" s="7"/>
      <c r="I732" s="7"/>
      <c r="J732" s="7"/>
      <c r="K732" s="7"/>
      <c r="L732" s="7"/>
      <c r="M732" s="7"/>
    </row>
    <row r="733" spans="2:13" ht="63" customHeight="1">
      <c r="B733" s="413"/>
      <c r="C733" s="414"/>
      <c r="D733" s="530"/>
      <c r="E733" s="4" t="s">
        <v>15</v>
      </c>
      <c r="F733" s="3">
        <f>G733+H733</f>
        <v>24890.33</v>
      </c>
      <c r="G733" s="3">
        <f>G70+G114</f>
        <v>13698.78</v>
      </c>
      <c r="H733" s="3">
        <f>H70+H114</f>
        <v>11191.55</v>
      </c>
      <c r="I733" s="7"/>
      <c r="J733" s="7"/>
      <c r="K733" s="7"/>
      <c r="L733" s="7"/>
      <c r="M733" s="7"/>
    </row>
    <row r="734" spans="2:13" ht="31.5" customHeight="1">
      <c r="B734" s="413"/>
      <c r="C734" s="414"/>
      <c r="D734" s="530"/>
      <c r="E734" s="4" t="s">
        <v>16</v>
      </c>
      <c r="F734" s="3">
        <f>G734+H734</f>
        <v>55714.50198</v>
      </c>
      <c r="G734" s="3">
        <f>G71+G139+G115</f>
        <v>25340.01766</v>
      </c>
      <c r="H734" s="3">
        <f>H71+H115+H139+H470</f>
        <v>30374.48432</v>
      </c>
      <c r="I734" s="7"/>
      <c r="J734" s="7"/>
      <c r="K734" s="7"/>
      <c r="L734" s="7"/>
      <c r="M734" s="7"/>
    </row>
    <row r="735" spans="2:13" ht="30.75">
      <c r="B735" s="413"/>
      <c r="C735" s="414"/>
      <c r="D735" s="530"/>
      <c r="E735" s="4" t="s">
        <v>17</v>
      </c>
      <c r="F735" s="7"/>
      <c r="G735" s="7"/>
      <c r="H735" s="7"/>
      <c r="I735" s="7"/>
      <c r="J735" s="7"/>
      <c r="K735" s="7"/>
      <c r="L735" s="7"/>
      <c r="M735" s="7"/>
    </row>
    <row r="736" spans="2:13" ht="51" customHeight="1">
      <c r="B736" s="413"/>
      <c r="C736" s="414"/>
      <c r="D736" s="531"/>
      <c r="E736" s="4" t="s">
        <v>18</v>
      </c>
      <c r="F736" s="7"/>
      <c r="G736" s="25"/>
      <c r="H736" s="7"/>
      <c r="I736" s="7"/>
      <c r="J736" s="7"/>
      <c r="K736" s="7"/>
      <c r="L736" s="7"/>
      <c r="M736" s="7"/>
    </row>
    <row r="737" spans="2:13" ht="15">
      <c r="B737" s="415"/>
      <c r="C737" s="416"/>
      <c r="D737" s="424" t="s">
        <v>125</v>
      </c>
      <c r="E737" s="4" t="s">
        <v>21</v>
      </c>
      <c r="F737" s="21">
        <f>G737+H737</f>
        <v>548.071</v>
      </c>
      <c r="G737" s="7">
        <v>224.524</v>
      </c>
      <c r="H737" s="21">
        <f>H740</f>
        <v>323.547</v>
      </c>
      <c r="I737" s="7"/>
      <c r="J737" s="7"/>
      <c r="K737" s="7"/>
      <c r="L737" s="7"/>
      <c r="M737" s="7"/>
    </row>
    <row r="738" spans="2:13" ht="31.5" customHeight="1">
      <c r="B738" s="415"/>
      <c r="C738" s="416"/>
      <c r="D738" s="427"/>
      <c r="E738" s="4" t="s">
        <v>14</v>
      </c>
      <c r="F738" s="7"/>
      <c r="G738" s="7"/>
      <c r="H738" s="7"/>
      <c r="I738" s="7"/>
      <c r="J738" s="7"/>
      <c r="K738" s="7"/>
      <c r="L738" s="7"/>
      <c r="M738" s="7"/>
    </row>
    <row r="739" spans="2:13" ht="47.25" customHeight="1">
      <c r="B739" s="415"/>
      <c r="C739" s="416"/>
      <c r="D739" s="427"/>
      <c r="E739" s="4" t="s">
        <v>15</v>
      </c>
      <c r="F739" s="7"/>
      <c r="G739" s="7"/>
      <c r="H739" s="7"/>
      <c r="I739" s="7"/>
      <c r="J739" s="7"/>
      <c r="K739" s="7"/>
      <c r="L739" s="7"/>
      <c r="M739" s="7"/>
    </row>
    <row r="740" spans="2:13" ht="31.5" customHeight="1">
      <c r="B740" s="415"/>
      <c r="C740" s="416"/>
      <c r="D740" s="427"/>
      <c r="E740" s="4" t="s">
        <v>16</v>
      </c>
      <c r="F740" s="21">
        <f>G740+H740</f>
        <v>548.071</v>
      </c>
      <c r="G740" s="7">
        <v>224.524</v>
      </c>
      <c r="H740" s="21">
        <f>H478</f>
        <v>323.547</v>
      </c>
      <c r="I740" s="7"/>
      <c r="J740" s="7"/>
      <c r="K740" s="7"/>
      <c r="L740" s="7"/>
      <c r="M740" s="7"/>
    </row>
    <row r="741" spans="2:13" ht="31.5" customHeight="1">
      <c r="B741" s="415"/>
      <c r="C741" s="416"/>
      <c r="D741" s="427"/>
      <c r="E741" s="4" t="s">
        <v>17</v>
      </c>
      <c r="F741" s="7"/>
      <c r="G741" s="7"/>
      <c r="H741" s="7"/>
      <c r="I741" s="7"/>
      <c r="J741" s="7"/>
      <c r="K741" s="7"/>
      <c r="L741" s="7"/>
      <c r="M741" s="7"/>
    </row>
    <row r="742" spans="2:13" ht="47.25" customHeight="1">
      <c r="B742" s="415"/>
      <c r="C742" s="416"/>
      <c r="D742" s="428"/>
      <c r="E742" s="4" t="s">
        <v>18</v>
      </c>
      <c r="F742" s="7"/>
      <c r="G742" s="7"/>
      <c r="H742" s="7"/>
      <c r="I742" s="7"/>
      <c r="J742" s="7"/>
      <c r="K742" s="7"/>
      <c r="L742" s="7"/>
      <c r="M742" s="7"/>
    </row>
    <row r="743" spans="2:13" ht="15">
      <c r="B743" s="415"/>
      <c r="C743" s="416"/>
      <c r="D743" s="424" t="s">
        <v>128</v>
      </c>
      <c r="E743" s="4" t="s">
        <v>21</v>
      </c>
      <c r="F743" s="21">
        <f>G743+H743</f>
        <v>401.109</v>
      </c>
      <c r="G743" s="7">
        <v>351</v>
      </c>
      <c r="H743" s="21">
        <f>H746</f>
        <v>50.109</v>
      </c>
      <c r="I743" s="7"/>
      <c r="J743" s="7"/>
      <c r="K743" s="7"/>
      <c r="L743" s="7"/>
      <c r="M743" s="7"/>
    </row>
    <row r="744" spans="2:13" ht="30.75">
      <c r="B744" s="415"/>
      <c r="C744" s="416"/>
      <c r="D744" s="427"/>
      <c r="E744" s="4" t="s">
        <v>14</v>
      </c>
      <c r="F744" s="7"/>
      <c r="G744" s="7"/>
      <c r="H744" s="7"/>
      <c r="I744" s="7"/>
      <c r="J744" s="7"/>
      <c r="K744" s="7"/>
      <c r="L744" s="7"/>
      <c r="M744" s="7"/>
    </row>
    <row r="745" spans="2:13" ht="46.5">
      <c r="B745" s="415"/>
      <c r="C745" s="416"/>
      <c r="D745" s="427"/>
      <c r="E745" s="4" t="s">
        <v>15</v>
      </c>
      <c r="F745" s="7"/>
      <c r="G745" s="7"/>
      <c r="H745" s="7"/>
      <c r="I745" s="7"/>
      <c r="J745" s="7"/>
      <c r="K745" s="7"/>
      <c r="L745" s="7"/>
      <c r="M745" s="7"/>
    </row>
    <row r="746" spans="2:13" ht="31.5" customHeight="1">
      <c r="B746" s="415"/>
      <c r="C746" s="416"/>
      <c r="D746" s="427"/>
      <c r="E746" s="4" t="s">
        <v>16</v>
      </c>
      <c r="F746" s="21">
        <f>G746+H746</f>
        <v>401.109</v>
      </c>
      <c r="G746" s="7">
        <v>351</v>
      </c>
      <c r="H746" s="21">
        <f>H475</f>
        <v>50.109</v>
      </c>
      <c r="I746" s="7"/>
      <c r="J746" s="7"/>
      <c r="K746" s="7"/>
      <c r="L746" s="7"/>
      <c r="M746" s="7"/>
    </row>
    <row r="747" spans="2:13" ht="30.75">
      <c r="B747" s="415"/>
      <c r="C747" s="416"/>
      <c r="D747" s="427"/>
      <c r="E747" s="4" t="s">
        <v>17</v>
      </c>
      <c r="F747" s="7"/>
      <c r="G747" s="7"/>
      <c r="H747" s="7"/>
      <c r="I747" s="7"/>
      <c r="J747" s="7"/>
      <c r="K747" s="7"/>
      <c r="L747" s="7"/>
      <c r="M747" s="7"/>
    </row>
    <row r="748" spans="2:13" ht="47.25" customHeight="1">
      <c r="B748" s="415"/>
      <c r="C748" s="416"/>
      <c r="D748" s="428"/>
      <c r="E748" s="4" t="s">
        <v>18</v>
      </c>
      <c r="F748" s="7"/>
      <c r="G748" s="7"/>
      <c r="H748" s="7"/>
      <c r="I748" s="7"/>
      <c r="J748" s="7"/>
      <c r="K748" s="7"/>
      <c r="L748" s="7"/>
      <c r="M748" s="7"/>
    </row>
    <row r="749" spans="2:13" ht="15">
      <c r="B749" s="415"/>
      <c r="C749" s="416"/>
      <c r="D749" s="424" t="s">
        <v>132</v>
      </c>
      <c r="E749" s="4" t="s">
        <v>21</v>
      </c>
      <c r="F749" s="21">
        <f>G749+H749</f>
        <v>367.554</v>
      </c>
      <c r="G749" s="7">
        <v>57.9</v>
      </c>
      <c r="H749" s="21">
        <f>H751+H752</f>
        <v>309.654</v>
      </c>
      <c r="I749" s="7"/>
      <c r="J749" s="7"/>
      <c r="K749" s="7"/>
      <c r="L749" s="7"/>
      <c r="M749" s="7"/>
    </row>
    <row r="750" spans="2:13" ht="30.75">
      <c r="B750" s="415"/>
      <c r="C750" s="416"/>
      <c r="D750" s="427"/>
      <c r="E750" s="4" t="s">
        <v>14</v>
      </c>
      <c r="F750" s="7"/>
      <c r="G750" s="7"/>
      <c r="H750" s="7"/>
      <c r="I750" s="7"/>
      <c r="J750" s="7"/>
      <c r="K750" s="7"/>
      <c r="L750" s="7"/>
      <c r="M750" s="7"/>
    </row>
    <row r="751" spans="2:13" ht="46.5">
      <c r="B751" s="415"/>
      <c r="C751" s="416"/>
      <c r="D751" s="427"/>
      <c r="E751" s="4" t="s">
        <v>15</v>
      </c>
      <c r="F751" s="7">
        <v>100</v>
      </c>
      <c r="G751" s="7"/>
      <c r="H751" s="7">
        <v>100</v>
      </c>
      <c r="I751" s="7"/>
      <c r="J751" s="7"/>
      <c r="K751" s="7"/>
      <c r="L751" s="7"/>
      <c r="M751" s="7"/>
    </row>
    <row r="752" spans="2:13" ht="31.5" customHeight="1">
      <c r="B752" s="415"/>
      <c r="C752" s="416"/>
      <c r="D752" s="427"/>
      <c r="E752" s="4" t="s">
        <v>16</v>
      </c>
      <c r="F752" s="21">
        <f>G752+H752</f>
        <v>267.554</v>
      </c>
      <c r="G752" s="7">
        <v>57.9</v>
      </c>
      <c r="H752" s="21">
        <f>H472</f>
        <v>209.654</v>
      </c>
      <c r="I752" s="7"/>
      <c r="J752" s="7"/>
      <c r="K752" s="7"/>
      <c r="L752" s="7"/>
      <c r="M752" s="7"/>
    </row>
    <row r="753" spans="2:13" ht="30.75">
      <c r="B753" s="415"/>
      <c r="C753" s="416"/>
      <c r="D753" s="427"/>
      <c r="E753" s="4" t="s">
        <v>17</v>
      </c>
      <c r="F753" s="7"/>
      <c r="G753" s="7"/>
      <c r="H753" s="7"/>
      <c r="I753" s="7"/>
      <c r="J753" s="7"/>
      <c r="K753" s="7"/>
      <c r="L753" s="7"/>
      <c r="M753" s="7"/>
    </row>
    <row r="754" spans="2:13" ht="47.25" customHeight="1">
      <c r="B754" s="415"/>
      <c r="C754" s="416"/>
      <c r="D754" s="428"/>
      <c r="E754" s="4" t="s">
        <v>18</v>
      </c>
      <c r="F754" s="7"/>
      <c r="G754" s="7"/>
      <c r="H754" s="7"/>
      <c r="I754" s="7"/>
      <c r="J754" s="7"/>
      <c r="K754" s="7"/>
      <c r="L754" s="7"/>
      <c r="M754" s="7"/>
    </row>
    <row r="755" spans="2:13" ht="15">
      <c r="B755" s="415"/>
      <c r="C755" s="416"/>
      <c r="D755" s="424" t="s">
        <v>127</v>
      </c>
      <c r="E755" s="4" t="s">
        <v>21</v>
      </c>
      <c r="F755" s="21">
        <f>G755+H755</f>
        <v>755.929</v>
      </c>
      <c r="G755" s="7">
        <v>306</v>
      </c>
      <c r="H755" s="21">
        <f>H758</f>
        <v>449.929</v>
      </c>
      <c r="I755" s="7"/>
      <c r="J755" s="7"/>
      <c r="K755" s="7"/>
      <c r="L755" s="7"/>
      <c r="M755" s="7"/>
    </row>
    <row r="756" spans="2:13" ht="30.75">
      <c r="B756" s="415"/>
      <c r="C756" s="416"/>
      <c r="D756" s="427"/>
      <c r="E756" s="4" t="s">
        <v>14</v>
      </c>
      <c r="F756" s="7"/>
      <c r="G756" s="7"/>
      <c r="H756" s="7"/>
      <c r="I756" s="7"/>
      <c r="J756" s="7"/>
      <c r="K756" s="7"/>
      <c r="L756" s="7"/>
      <c r="M756" s="7"/>
    </row>
    <row r="757" spans="2:13" ht="46.5">
      <c r="B757" s="415"/>
      <c r="C757" s="416"/>
      <c r="D757" s="427"/>
      <c r="E757" s="4" t="s">
        <v>15</v>
      </c>
      <c r="F757" s="7"/>
      <c r="G757" s="7"/>
      <c r="H757" s="7"/>
      <c r="I757" s="7"/>
      <c r="J757" s="7"/>
      <c r="K757" s="7"/>
      <c r="L757" s="7"/>
      <c r="M757" s="7"/>
    </row>
    <row r="758" spans="2:13" ht="31.5" customHeight="1">
      <c r="B758" s="415"/>
      <c r="C758" s="416"/>
      <c r="D758" s="427"/>
      <c r="E758" s="4" t="s">
        <v>16</v>
      </c>
      <c r="F758" s="21">
        <f>G758+H758</f>
        <v>755.929</v>
      </c>
      <c r="G758" s="7">
        <v>306</v>
      </c>
      <c r="H758" s="21">
        <f>H477</f>
        <v>449.929</v>
      </c>
      <c r="I758" s="7"/>
      <c r="J758" s="7"/>
      <c r="K758" s="7"/>
      <c r="L758" s="7"/>
      <c r="M758" s="7"/>
    </row>
    <row r="759" spans="2:13" ht="30.75">
      <c r="B759" s="415"/>
      <c r="C759" s="416"/>
      <c r="D759" s="427"/>
      <c r="E759" s="4" t="s">
        <v>17</v>
      </c>
      <c r="F759" s="7"/>
      <c r="G759" s="7"/>
      <c r="H759" s="7"/>
      <c r="I759" s="7"/>
      <c r="J759" s="7"/>
      <c r="K759" s="7"/>
      <c r="L759" s="7"/>
      <c r="M759" s="7"/>
    </row>
    <row r="760" spans="2:13" ht="46.5">
      <c r="B760" s="415"/>
      <c r="C760" s="416"/>
      <c r="D760" s="428"/>
      <c r="E760" s="4" t="s">
        <v>18</v>
      </c>
      <c r="F760" s="7"/>
      <c r="G760" s="7"/>
      <c r="H760" s="7"/>
      <c r="I760" s="7"/>
      <c r="J760" s="7"/>
      <c r="K760" s="7"/>
      <c r="L760" s="7"/>
      <c r="M760" s="7"/>
    </row>
    <row r="761" spans="2:13" ht="15.75" customHeight="1">
      <c r="B761" s="415"/>
      <c r="C761" s="416"/>
      <c r="D761" s="424" t="s">
        <v>133</v>
      </c>
      <c r="E761" s="4" t="s">
        <v>21</v>
      </c>
      <c r="F761" s="21">
        <f>G761+H761</f>
        <v>397.403</v>
      </c>
      <c r="G761" s="7">
        <v>215</v>
      </c>
      <c r="H761" s="21">
        <f>H764</f>
        <v>182.403</v>
      </c>
      <c r="I761" s="7"/>
      <c r="J761" s="7"/>
      <c r="K761" s="7"/>
      <c r="L761" s="7"/>
      <c r="M761" s="7"/>
    </row>
    <row r="762" spans="2:13" ht="30.75">
      <c r="B762" s="415"/>
      <c r="C762" s="416"/>
      <c r="D762" s="427"/>
      <c r="E762" s="4" t="s">
        <v>14</v>
      </c>
      <c r="F762" s="7"/>
      <c r="G762" s="7"/>
      <c r="H762" s="7"/>
      <c r="I762" s="7"/>
      <c r="J762" s="7"/>
      <c r="K762" s="7"/>
      <c r="L762" s="7"/>
      <c r="M762" s="7"/>
    </row>
    <row r="763" spans="2:13" ht="46.5">
      <c r="B763" s="415"/>
      <c r="C763" s="416"/>
      <c r="D763" s="427"/>
      <c r="E763" s="4" t="s">
        <v>15</v>
      </c>
      <c r="F763" s="7"/>
      <c r="G763" s="7"/>
      <c r="H763" s="7"/>
      <c r="I763" s="7"/>
      <c r="J763" s="7"/>
      <c r="K763" s="7"/>
      <c r="L763" s="7"/>
      <c r="M763" s="7"/>
    </row>
    <row r="764" spans="2:13" ht="31.5" customHeight="1">
      <c r="B764" s="415"/>
      <c r="C764" s="416"/>
      <c r="D764" s="427"/>
      <c r="E764" s="4" t="s">
        <v>16</v>
      </c>
      <c r="F764" s="21">
        <f>G764+H764</f>
        <v>397.403</v>
      </c>
      <c r="G764" s="7">
        <v>215</v>
      </c>
      <c r="H764" s="21">
        <f>H476</f>
        <v>182.403</v>
      </c>
      <c r="I764" s="7"/>
      <c r="J764" s="7"/>
      <c r="K764" s="7"/>
      <c r="L764" s="7"/>
      <c r="M764" s="7"/>
    </row>
    <row r="765" spans="2:13" ht="30.75">
      <c r="B765" s="415"/>
      <c r="C765" s="416"/>
      <c r="D765" s="427"/>
      <c r="E765" s="4" t="s">
        <v>17</v>
      </c>
      <c r="F765" s="7"/>
      <c r="G765" s="7"/>
      <c r="H765" s="7"/>
      <c r="I765" s="7"/>
      <c r="J765" s="7"/>
      <c r="K765" s="7"/>
      <c r="L765" s="7"/>
      <c r="M765" s="7"/>
    </row>
    <row r="766" spans="2:13" ht="46.5">
      <c r="B766" s="415"/>
      <c r="C766" s="416"/>
      <c r="D766" s="428"/>
      <c r="E766" s="4" t="s">
        <v>18</v>
      </c>
      <c r="F766" s="7"/>
      <c r="G766" s="7"/>
      <c r="H766" s="7"/>
      <c r="I766" s="7"/>
      <c r="J766" s="7"/>
      <c r="K766" s="7"/>
      <c r="L766" s="7"/>
      <c r="M766" s="7"/>
    </row>
    <row r="767" spans="2:13" ht="15.75" customHeight="1">
      <c r="B767" s="415"/>
      <c r="C767" s="416"/>
      <c r="D767" s="424" t="s">
        <v>129</v>
      </c>
      <c r="E767" s="4" t="s">
        <v>21</v>
      </c>
      <c r="F767" s="21">
        <f>G767+H767</f>
        <v>56.870999999999995</v>
      </c>
      <c r="G767" s="7">
        <v>30</v>
      </c>
      <c r="H767" s="21">
        <f>H770</f>
        <v>26.871</v>
      </c>
      <c r="I767" s="7"/>
      <c r="J767" s="7"/>
      <c r="K767" s="7"/>
      <c r="L767" s="7"/>
      <c r="M767" s="7"/>
    </row>
    <row r="768" spans="2:13" ht="30.75">
      <c r="B768" s="415"/>
      <c r="C768" s="416"/>
      <c r="D768" s="427"/>
      <c r="E768" s="4" t="s">
        <v>14</v>
      </c>
      <c r="F768" s="7"/>
      <c r="G768" s="7"/>
      <c r="H768" s="7"/>
      <c r="I768" s="7"/>
      <c r="J768" s="7"/>
      <c r="K768" s="7"/>
      <c r="L768" s="7"/>
      <c r="M768" s="7"/>
    </row>
    <row r="769" spans="2:13" ht="46.5">
      <c r="B769" s="415"/>
      <c r="C769" s="416"/>
      <c r="D769" s="427"/>
      <c r="E769" s="4" t="s">
        <v>15</v>
      </c>
      <c r="F769" s="7"/>
      <c r="G769" s="7"/>
      <c r="H769" s="7"/>
      <c r="I769" s="7"/>
      <c r="J769" s="7"/>
      <c r="K769" s="7"/>
      <c r="L769" s="7"/>
      <c r="M769" s="7"/>
    </row>
    <row r="770" spans="2:13" ht="31.5" customHeight="1">
      <c r="B770" s="415"/>
      <c r="C770" s="416"/>
      <c r="D770" s="427"/>
      <c r="E770" s="4" t="s">
        <v>16</v>
      </c>
      <c r="F770" s="21">
        <f>G770+H770</f>
        <v>56.870999999999995</v>
      </c>
      <c r="G770" s="7">
        <v>30</v>
      </c>
      <c r="H770" s="21">
        <f>H473</f>
        <v>26.871</v>
      </c>
      <c r="I770" s="7"/>
      <c r="J770" s="7"/>
      <c r="K770" s="7"/>
      <c r="L770" s="7"/>
      <c r="M770" s="7"/>
    </row>
    <row r="771" spans="2:13" ht="30.75">
      <c r="B771" s="415"/>
      <c r="C771" s="416"/>
      <c r="D771" s="427"/>
      <c r="E771" s="4" t="s">
        <v>17</v>
      </c>
      <c r="F771" s="7"/>
      <c r="G771" s="7"/>
      <c r="H771" s="7"/>
      <c r="I771" s="7"/>
      <c r="J771" s="7"/>
      <c r="K771" s="7"/>
      <c r="L771" s="7"/>
      <c r="M771" s="7"/>
    </row>
    <row r="772" spans="2:13" ht="46.5">
      <c r="B772" s="415"/>
      <c r="C772" s="416"/>
      <c r="D772" s="428"/>
      <c r="E772" s="4" t="s">
        <v>18</v>
      </c>
      <c r="F772" s="7"/>
      <c r="G772" s="7"/>
      <c r="H772" s="7"/>
      <c r="I772" s="7"/>
      <c r="J772" s="7"/>
      <c r="K772" s="7"/>
      <c r="L772" s="7"/>
      <c r="M772" s="7"/>
    </row>
    <row r="773" spans="2:13" ht="15.75" customHeight="1">
      <c r="B773" s="415"/>
      <c r="C773" s="416"/>
      <c r="D773" s="424" t="s">
        <v>130</v>
      </c>
      <c r="E773" s="4" t="s">
        <v>21</v>
      </c>
      <c r="F773" s="3">
        <f>G773+H773</f>
        <v>210.26</v>
      </c>
      <c r="G773" s="7">
        <v>129.26</v>
      </c>
      <c r="H773" s="3">
        <f>H776</f>
        <v>81</v>
      </c>
      <c r="I773" s="7"/>
      <c r="J773" s="7"/>
      <c r="K773" s="7"/>
      <c r="L773" s="7"/>
      <c r="M773" s="7"/>
    </row>
    <row r="774" spans="2:13" ht="30.75">
      <c r="B774" s="415"/>
      <c r="C774" s="416"/>
      <c r="D774" s="427"/>
      <c r="E774" s="4" t="s">
        <v>14</v>
      </c>
      <c r="F774" s="7"/>
      <c r="G774" s="7"/>
      <c r="H774" s="7"/>
      <c r="I774" s="7"/>
      <c r="J774" s="7"/>
      <c r="K774" s="7"/>
      <c r="L774" s="7"/>
      <c r="M774" s="7"/>
    </row>
    <row r="775" spans="2:13" ht="46.5">
      <c r="B775" s="415"/>
      <c r="C775" s="416"/>
      <c r="D775" s="427"/>
      <c r="E775" s="4" t="s">
        <v>15</v>
      </c>
      <c r="F775" s="7"/>
      <c r="G775" s="7"/>
      <c r="H775" s="7"/>
      <c r="I775" s="7"/>
      <c r="J775" s="7"/>
      <c r="K775" s="7"/>
      <c r="L775" s="7"/>
      <c r="M775" s="7"/>
    </row>
    <row r="776" spans="2:13" ht="31.5" customHeight="1">
      <c r="B776" s="415"/>
      <c r="C776" s="416"/>
      <c r="D776" s="427"/>
      <c r="E776" s="4" t="s">
        <v>16</v>
      </c>
      <c r="F776" s="3">
        <f>G776+H776</f>
        <v>210.26</v>
      </c>
      <c r="G776" s="7">
        <v>129.26</v>
      </c>
      <c r="H776" s="3">
        <f>H474</f>
        <v>81</v>
      </c>
      <c r="I776" s="7"/>
      <c r="J776" s="7"/>
      <c r="K776" s="7"/>
      <c r="L776" s="7"/>
      <c r="M776" s="7"/>
    </row>
    <row r="777" spans="2:13" ht="30.75">
      <c r="B777" s="415"/>
      <c r="C777" s="416"/>
      <c r="D777" s="427"/>
      <c r="E777" s="4" t="s">
        <v>17</v>
      </c>
      <c r="F777" s="7"/>
      <c r="G777" s="7"/>
      <c r="H777" s="7"/>
      <c r="I777" s="7"/>
      <c r="J777" s="7"/>
      <c r="K777" s="7"/>
      <c r="L777" s="7"/>
      <c r="M777" s="7"/>
    </row>
    <row r="778" spans="2:13" ht="46.5">
      <c r="B778" s="415"/>
      <c r="C778" s="416"/>
      <c r="D778" s="428"/>
      <c r="E778" s="4" t="s">
        <v>18</v>
      </c>
      <c r="F778" s="7"/>
      <c r="G778" s="7"/>
      <c r="H778" s="7"/>
      <c r="I778" s="7"/>
      <c r="J778" s="7"/>
      <c r="K778" s="7"/>
      <c r="L778" s="7"/>
      <c r="M778" s="7"/>
    </row>
    <row r="779" spans="2:13" ht="15.75" customHeight="1">
      <c r="B779" s="415"/>
      <c r="C779" s="416"/>
      <c r="D779" s="432" t="s">
        <v>266</v>
      </c>
      <c r="E779" s="4" t="s">
        <v>21</v>
      </c>
      <c r="F779" s="21">
        <f>H779</f>
        <v>140.481</v>
      </c>
      <c r="G779" s="7"/>
      <c r="H779" s="21">
        <f>H782</f>
        <v>140.481</v>
      </c>
      <c r="I779" s="7"/>
      <c r="J779" s="7"/>
      <c r="K779" s="7"/>
      <c r="L779" s="7"/>
      <c r="M779" s="7"/>
    </row>
    <row r="780" spans="2:13" ht="30.75">
      <c r="B780" s="415"/>
      <c r="C780" s="416"/>
      <c r="D780" s="447"/>
      <c r="E780" s="4" t="s">
        <v>14</v>
      </c>
      <c r="F780" s="7"/>
      <c r="G780" s="7"/>
      <c r="H780" s="7"/>
      <c r="I780" s="7"/>
      <c r="J780" s="7"/>
      <c r="K780" s="7"/>
      <c r="L780" s="7"/>
      <c r="M780" s="7"/>
    </row>
    <row r="781" spans="2:13" ht="46.5">
      <c r="B781" s="415"/>
      <c r="C781" s="416"/>
      <c r="D781" s="447"/>
      <c r="E781" s="4" t="s">
        <v>15</v>
      </c>
      <c r="F781" s="7"/>
      <c r="G781" s="7"/>
      <c r="H781" s="7"/>
      <c r="I781" s="7"/>
      <c r="J781" s="7"/>
      <c r="K781" s="7"/>
      <c r="L781" s="7"/>
      <c r="M781" s="7"/>
    </row>
    <row r="782" spans="2:13" ht="31.5" customHeight="1">
      <c r="B782" s="415"/>
      <c r="C782" s="416"/>
      <c r="D782" s="447"/>
      <c r="E782" s="4" t="s">
        <v>16</v>
      </c>
      <c r="F782" s="21">
        <f>H782</f>
        <v>140.481</v>
      </c>
      <c r="G782" s="7"/>
      <c r="H782" s="21">
        <f>H471</f>
        <v>140.481</v>
      </c>
      <c r="I782" s="7"/>
      <c r="J782" s="7"/>
      <c r="K782" s="7"/>
      <c r="L782" s="7"/>
      <c r="M782" s="7"/>
    </row>
    <row r="783" spans="2:13" ht="30.75">
      <c r="B783" s="415"/>
      <c r="C783" s="416"/>
      <c r="D783" s="447"/>
      <c r="E783" s="4" t="s">
        <v>17</v>
      </c>
      <c r="F783" s="7"/>
      <c r="G783" s="7"/>
      <c r="H783" s="7"/>
      <c r="I783" s="7"/>
      <c r="J783" s="7"/>
      <c r="K783" s="7"/>
      <c r="L783" s="7"/>
      <c r="M783" s="7"/>
    </row>
    <row r="784" spans="2:13" ht="46.5">
      <c r="B784" s="415"/>
      <c r="C784" s="416"/>
      <c r="D784" s="448"/>
      <c r="E784" s="4" t="s">
        <v>18</v>
      </c>
      <c r="F784" s="7"/>
      <c r="G784" s="7"/>
      <c r="H784" s="7"/>
      <c r="I784" s="7"/>
      <c r="J784" s="7"/>
      <c r="K784" s="7"/>
      <c r="L784" s="7"/>
      <c r="M784" s="7"/>
    </row>
    <row r="785" spans="2:13" ht="15.75" customHeight="1">
      <c r="B785" s="415"/>
      <c r="C785" s="416"/>
      <c r="D785" s="429" t="s">
        <v>256</v>
      </c>
      <c r="E785" s="4" t="s">
        <v>21</v>
      </c>
      <c r="F785" s="7">
        <v>591</v>
      </c>
      <c r="G785" s="7"/>
      <c r="H785" s="7">
        <v>591</v>
      </c>
      <c r="I785" s="7"/>
      <c r="J785" s="7"/>
      <c r="K785" s="7"/>
      <c r="L785" s="7"/>
      <c r="M785" s="7"/>
    </row>
    <row r="786" spans="2:13" ht="30.75">
      <c r="B786" s="415"/>
      <c r="C786" s="416"/>
      <c r="D786" s="430"/>
      <c r="E786" s="4" t="s">
        <v>14</v>
      </c>
      <c r="F786" s="7"/>
      <c r="G786" s="7"/>
      <c r="H786" s="7"/>
      <c r="I786" s="7"/>
      <c r="J786" s="7"/>
      <c r="K786" s="7"/>
      <c r="L786" s="7"/>
      <c r="M786" s="7"/>
    </row>
    <row r="787" spans="2:13" ht="47.25" customHeight="1">
      <c r="B787" s="415"/>
      <c r="C787" s="416"/>
      <c r="D787" s="430"/>
      <c r="E787" s="4" t="s">
        <v>15</v>
      </c>
      <c r="F787" s="7"/>
      <c r="G787" s="7"/>
      <c r="H787" s="7"/>
      <c r="I787" s="7"/>
      <c r="J787" s="7"/>
      <c r="K787" s="7"/>
      <c r="L787" s="7"/>
      <c r="M787" s="7"/>
    </row>
    <row r="788" spans="2:13" ht="31.5" customHeight="1">
      <c r="B788" s="415"/>
      <c r="C788" s="416"/>
      <c r="D788" s="430"/>
      <c r="E788" s="4" t="s">
        <v>16</v>
      </c>
      <c r="F788" s="7">
        <v>591</v>
      </c>
      <c r="G788" s="7"/>
      <c r="H788" s="7">
        <v>591</v>
      </c>
      <c r="I788" s="7"/>
      <c r="J788" s="7"/>
      <c r="K788" s="7"/>
      <c r="L788" s="7"/>
      <c r="M788" s="7"/>
    </row>
    <row r="789" spans="2:13" ht="30.75">
      <c r="B789" s="415"/>
      <c r="C789" s="416"/>
      <c r="D789" s="430"/>
      <c r="E789" s="4" t="s">
        <v>17</v>
      </c>
      <c r="F789" s="7"/>
      <c r="G789" s="7"/>
      <c r="H789" s="7"/>
      <c r="I789" s="7"/>
      <c r="J789" s="7"/>
      <c r="K789" s="7"/>
      <c r="L789" s="7"/>
      <c r="M789" s="7"/>
    </row>
    <row r="790" spans="2:13" ht="46.5">
      <c r="B790" s="415"/>
      <c r="C790" s="416"/>
      <c r="D790" s="431"/>
      <c r="E790" s="4" t="s">
        <v>18</v>
      </c>
      <c r="F790" s="7"/>
      <c r="G790" s="7"/>
      <c r="H790" s="7"/>
      <c r="I790" s="7"/>
      <c r="J790" s="7"/>
      <c r="K790" s="7"/>
      <c r="L790" s="7"/>
      <c r="M790" s="7"/>
    </row>
    <row r="791" spans="2:13" ht="148.5" customHeight="1">
      <c r="B791" s="417"/>
      <c r="C791" s="418"/>
      <c r="D791" s="35" t="s">
        <v>320</v>
      </c>
      <c r="E791" s="70" t="s">
        <v>322</v>
      </c>
      <c r="F791" s="69">
        <v>41.5</v>
      </c>
      <c r="G791" s="69"/>
      <c r="H791" s="69">
        <v>41.5</v>
      </c>
      <c r="I791" s="7"/>
      <c r="J791" s="7"/>
      <c r="K791" s="7"/>
      <c r="L791" s="7"/>
      <c r="M791" s="7"/>
    </row>
    <row r="792" spans="2:13" ht="55.5">
      <c r="B792" s="419"/>
      <c r="C792" s="420"/>
      <c r="D792" s="68" t="s">
        <v>321</v>
      </c>
      <c r="E792" s="70" t="s">
        <v>322</v>
      </c>
      <c r="F792" s="69">
        <v>0.5</v>
      </c>
      <c r="G792" s="69"/>
      <c r="H792" s="69">
        <v>0.5</v>
      </c>
      <c r="I792" s="7"/>
      <c r="J792" s="7"/>
      <c r="K792" s="7"/>
      <c r="L792" s="7"/>
      <c r="M792" s="7"/>
    </row>
  </sheetData>
  <sheetProtection/>
  <mergeCells count="315">
    <mergeCell ref="D479:D484"/>
    <mergeCell ref="B136:B148"/>
    <mergeCell ref="D136:D148"/>
    <mergeCell ref="B213:C218"/>
    <mergeCell ref="C177:C182"/>
    <mergeCell ref="D177:D182"/>
    <mergeCell ref="B183:B188"/>
    <mergeCell ref="B195:B200"/>
    <mergeCell ref="C136:C141"/>
    <mergeCell ref="B177:B182"/>
    <mergeCell ref="D779:D784"/>
    <mergeCell ref="B227:B234"/>
    <mergeCell ref="C227:C234"/>
    <mergeCell ref="B632:M632"/>
    <mergeCell ref="B633:B638"/>
    <mergeCell ref="B639:C644"/>
    <mergeCell ref="D731:D736"/>
    <mergeCell ref="B283:B288"/>
    <mergeCell ref="B235:B240"/>
    <mergeCell ref="C235:C240"/>
    <mergeCell ref="B59:C65"/>
    <mergeCell ref="D80:D85"/>
    <mergeCell ref="B66:M67"/>
    <mergeCell ref="B68:B73"/>
    <mergeCell ref="C68:C73"/>
    <mergeCell ref="D105:D111"/>
    <mergeCell ref="D59:D65"/>
    <mergeCell ref="D86:D91"/>
    <mergeCell ref="C80:C85"/>
    <mergeCell ref="B105:B111"/>
    <mergeCell ref="D68:D73"/>
    <mergeCell ref="D156:D162"/>
    <mergeCell ref="B156:C162"/>
    <mergeCell ref="B171:B176"/>
    <mergeCell ref="B80:B85"/>
    <mergeCell ref="B86:C91"/>
    <mergeCell ref="C171:C176"/>
    <mergeCell ref="D171:D176"/>
    <mergeCell ref="C94:C104"/>
    <mergeCell ref="B92:M93"/>
    <mergeCell ref="B10:M10"/>
    <mergeCell ref="B11:B14"/>
    <mergeCell ref="C11:C14"/>
    <mergeCell ref="B20:B25"/>
    <mergeCell ref="C20:C25"/>
    <mergeCell ref="B32:B38"/>
    <mergeCell ref="F12:M12"/>
    <mergeCell ref="D32:D38"/>
    <mergeCell ref="B26:B31"/>
    <mergeCell ref="E11:E14"/>
    <mergeCell ref="C32:C38"/>
    <mergeCell ref="D20:D25"/>
    <mergeCell ref="G13:M13"/>
    <mergeCell ref="D39:D45"/>
    <mergeCell ref="F11:M11"/>
    <mergeCell ref="C39:C45"/>
    <mergeCell ref="C26:C31"/>
    <mergeCell ref="D26:D31"/>
    <mergeCell ref="J2:M2"/>
    <mergeCell ref="B16:M16"/>
    <mergeCell ref="B17:M18"/>
    <mergeCell ref="B19:M19"/>
    <mergeCell ref="B9:M9"/>
    <mergeCell ref="B46:B51"/>
    <mergeCell ref="D46:D51"/>
    <mergeCell ref="F13:F14"/>
    <mergeCell ref="B39:B45"/>
    <mergeCell ref="C46:C51"/>
    <mergeCell ref="B52:B58"/>
    <mergeCell ref="C52:C58"/>
    <mergeCell ref="B163:M164"/>
    <mergeCell ref="B165:B170"/>
    <mergeCell ref="C165:C170"/>
    <mergeCell ref="D165:D170"/>
    <mergeCell ref="D149:D155"/>
    <mergeCell ref="B74:B79"/>
    <mergeCell ref="C74:C79"/>
    <mergeCell ref="D74:D79"/>
    <mergeCell ref="B149:B155"/>
    <mergeCell ref="B189:B194"/>
    <mergeCell ref="D94:D99"/>
    <mergeCell ref="C189:C194"/>
    <mergeCell ref="D189:D194"/>
    <mergeCell ref="C183:C188"/>
    <mergeCell ref="C119:C121"/>
    <mergeCell ref="B112:B135"/>
    <mergeCell ref="D112:D135"/>
    <mergeCell ref="B201:B206"/>
    <mergeCell ref="B221:B226"/>
    <mergeCell ref="C221:C226"/>
    <mergeCell ref="D221:D226"/>
    <mergeCell ref="C207:C212"/>
    <mergeCell ref="D207:D212"/>
    <mergeCell ref="C201:C206"/>
    <mergeCell ref="D201:D206"/>
    <mergeCell ref="B219:M220"/>
    <mergeCell ref="D235:D240"/>
    <mergeCell ref="D213:D218"/>
    <mergeCell ref="B207:B212"/>
    <mergeCell ref="D241:D246"/>
    <mergeCell ref="B247:C252"/>
    <mergeCell ref="C241:C246"/>
    <mergeCell ref="D227:D232"/>
    <mergeCell ref="D247:D252"/>
    <mergeCell ref="B241:B246"/>
    <mergeCell ref="C255:C260"/>
    <mergeCell ref="D387:D393"/>
    <mergeCell ref="D261:D266"/>
    <mergeCell ref="B267:M268"/>
    <mergeCell ref="D255:D260"/>
    <mergeCell ref="C276:C282"/>
    <mergeCell ref="B348:B353"/>
    <mergeCell ref="C348:C353"/>
    <mergeCell ref="B261:C266"/>
    <mergeCell ref="D295:D300"/>
    <mergeCell ref="B396:B405"/>
    <mergeCell ref="C323:C333"/>
    <mergeCell ref="B269:B275"/>
    <mergeCell ref="D323:D329"/>
    <mergeCell ref="B342:B347"/>
    <mergeCell ref="C414:C420"/>
    <mergeCell ref="B372:B377"/>
    <mergeCell ref="C366:C371"/>
    <mergeCell ref="B321:M322"/>
    <mergeCell ref="B276:B282"/>
    <mergeCell ref="D421:D426"/>
    <mergeCell ref="D427:D433"/>
    <mergeCell ref="D434:D440"/>
    <mergeCell ref="C434:C440"/>
    <mergeCell ref="B427:B433"/>
    <mergeCell ref="D505:D510"/>
    <mergeCell ref="B441:B447"/>
    <mergeCell ref="B485:D491"/>
    <mergeCell ref="C448:C456"/>
    <mergeCell ref="C505:C510"/>
    <mergeCell ref="C464:C478"/>
    <mergeCell ref="D441:D447"/>
    <mergeCell ref="D448:D456"/>
    <mergeCell ref="B457:B463"/>
    <mergeCell ref="C457:C463"/>
    <mergeCell ref="D511:D516"/>
    <mergeCell ref="B501:M502"/>
    <mergeCell ref="B492:D498"/>
    <mergeCell ref="B479:B484"/>
    <mergeCell ref="C479:C484"/>
    <mergeCell ref="D523:D528"/>
    <mergeCell ref="B523:C528"/>
    <mergeCell ref="B549:C554"/>
    <mergeCell ref="B394:M395"/>
    <mergeCell ref="C396:C405"/>
    <mergeCell ref="B406:C412"/>
    <mergeCell ref="D406:D412"/>
    <mergeCell ref="D396:D402"/>
    <mergeCell ref="B517:B522"/>
    <mergeCell ref="B499:M500"/>
    <mergeCell ref="D563:D568"/>
    <mergeCell ref="D569:D574"/>
    <mergeCell ref="B511:B516"/>
    <mergeCell ref="C511:C516"/>
    <mergeCell ref="B529:M530"/>
    <mergeCell ref="B531:B536"/>
    <mergeCell ref="C531:C536"/>
    <mergeCell ref="D531:D536"/>
    <mergeCell ref="C517:C522"/>
    <mergeCell ref="D517:D522"/>
    <mergeCell ref="D725:D730"/>
    <mergeCell ref="B718:C724"/>
    <mergeCell ref="B725:C730"/>
    <mergeCell ref="B699:B704"/>
    <mergeCell ref="C699:C704"/>
    <mergeCell ref="B555:M556"/>
    <mergeCell ref="B557:B562"/>
    <mergeCell ref="C557:C562"/>
    <mergeCell ref="D557:D562"/>
    <mergeCell ref="B563:B568"/>
    <mergeCell ref="D718:D724"/>
    <mergeCell ref="D679:D684"/>
    <mergeCell ref="B685:M686"/>
    <mergeCell ref="B687:B692"/>
    <mergeCell ref="C687:C692"/>
    <mergeCell ref="D687:D692"/>
    <mergeCell ref="B711:C717"/>
    <mergeCell ref="D699:D704"/>
    <mergeCell ref="B705:C710"/>
    <mergeCell ref="D711:D717"/>
    <mergeCell ref="B673:B678"/>
    <mergeCell ref="C673:C678"/>
    <mergeCell ref="D673:D678"/>
    <mergeCell ref="B655:M656"/>
    <mergeCell ref="D705:D710"/>
    <mergeCell ref="L3:M3"/>
    <mergeCell ref="J4:M4"/>
    <mergeCell ref="J5:M5"/>
    <mergeCell ref="J6:M6"/>
    <mergeCell ref="C149:C155"/>
    <mergeCell ref="D276:D282"/>
    <mergeCell ref="D269:D275"/>
    <mergeCell ref="D301:D306"/>
    <mergeCell ref="C283:C288"/>
    <mergeCell ref="D289:D294"/>
    <mergeCell ref="D664:D670"/>
    <mergeCell ref="B651:M652"/>
    <mergeCell ref="C342:C347"/>
    <mergeCell ref="B314:C320"/>
    <mergeCell ref="C295:C300"/>
    <mergeCell ref="B671:M672"/>
    <mergeCell ref="B653:M654"/>
    <mergeCell ref="C543:C548"/>
    <mergeCell ref="D543:D548"/>
    <mergeCell ref="D549:D554"/>
    <mergeCell ref="B569:B574"/>
    <mergeCell ref="B657:B663"/>
    <mergeCell ref="C657:C663"/>
    <mergeCell ref="B664:C670"/>
    <mergeCell ref="B583:B588"/>
    <mergeCell ref="D195:D200"/>
    <mergeCell ref="D334:D339"/>
    <mergeCell ref="C372:C377"/>
    <mergeCell ref="C334:C341"/>
    <mergeCell ref="D283:D288"/>
    <mergeCell ref="B360:B365"/>
    <mergeCell ref="D354:D359"/>
    <mergeCell ref="B354:B359"/>
    <mergeCell ref="C301:C306"/>
    <mergeCell ref="B366:B371"/>
    <mergeCell ref="D314:D320"/>
    <mergeCell ref="B295:B300"/>
    <mergeCell ref="B334:B341"/>
    <mergeCell ref="D342:D347"/>
    <mergeCell ref="B626:C631"/>
    <mergeCell ref="C105:C111"/>
    <mergeCell ref="C269:C275"/>
    <mergeCell ref="C112:C117"/>
    <mergeCell ref="C195:C200"/>
    <mergeCell ref="B301:B306"/>
    <mergeCell ref="B253:M254"/>
    <mergeCell ref="B255:B260"/>
    <mergeCell ref="D183:D188"/>
    <mergeCell ref="B387:C393"/>
    <mergeCell ref="D767:D772"/>
    <mergeCell ref="D773:D778"/>
    <mergeCell ref="C360:C365"/>
    <mergeCell ref="D360:D365"/>
    <mergeCell ref="D575:D580"/>
    <mergeCell ref="B645:C650"/>
    <mergeCell ref="D693:D698"/>
    <mergeCell ref="C563:C568"/>
    <mergeCell ref="B601:C606"/>
    <mergeCell ref="C589:C594"/>
    <mergeCell ref="C421:C426"/>
    <mergeCell ref="C427:C433"/>
    <mergeCell ref="B434:B440"/>
    <mergeCell ref="B505:B510"/>
    <mergeCell ref="B537:B542"/>
    <mergeCell ref="C537:C542"/>
    <mergeCell ref="D761:D766"/>
    <mergeCell ref="B620:B625"/>
    <mergeCell ref="D595:D600"/>
    <mergeCell ref="D657:D663"/>
    <mergeCell ref="B693:B698"/>
    <mergeCell ref="D601:D606"/>
    <mergeCell ref="B679:C684"/>
    <mergeCell ref="D608:D631"/>
    <mergeCell ref="C620:C625"/>
    <mergeCell ref="B614:B619"/>
    <mergeCell ref="D537:D542"/>
    <mergeCell ref="C583:C588"/>
    <mergeCell ref="B607:M607"/>
    <mergeCell ref="B289:B294"/>
    <mergeCell ref="C289:C294"/>
    <mergeCell ref="B595:B600"/>
    <mergeCell ref="B575:C580"/>
    <mergeCell ref="B581:M582"/>
    <mergeCell ref="C569:C574"/>
    <mergeCell ref="D583:D588"/>
    <mergeCell ref="C693:C698"/>
    <mergeCell ref="D645:D650"/>
    <mergeCell ref="B608:B613"/>
    <mergeCell ref="C608:C613"/>
    <mergeCell ref="B589:B594"/>
    <mergeCell ref="D589:D594"/>
    <mergeCell ref="C614:C619"/>
    <mergeCell ref="C595:C600"/>
    <mergeCell ref="D633:D644"/>
    <mergeCell ref="C633:C638"/>
    <mergeCell ref="D52:D58"/>
    <mergeCell ref="D414:D420"/>
    <mergeCell ref="B413:M413"/>
    <mergeCell ref="B421:B426"/>
    <mergeCell ref="D372:D377"/>
    <mergeCell ref="D457:D463"/>
    <mergeCell ref="B414:B420"/>
    <mergeCell ref="B94:B104"/>
    <mergeCell ref="D348:D353"/>
    <mergeCell ref="D366:D371"/>
    <mergeCell ref="B464:B478"/>
    <mergeCell ref="D785:D790"/>
    <mergeCell ref="D737:D742"/>
    <mergeCell ref="D743:D748"/>
    <mergeCell ref="D749:D754"/>
    <mergeCell ref="B378:B386"/>
    <mergeCell ref="B543:B548"/>
    <mergeCell ref="B503:M504"/>
    <mergeCell ref="C441:C447"/>
    <mergeCell ref="B448:B456"/>
    <mergeCell ref="B731:C792"/>
    <mergeCell ref="B307:B313"/>
    <mergeCell ref="C307:C313"/>
    <mergeCell ref="D307:D313"/>
    <mergeCell ref="D755:D760"/>
    <mergeCell ref="D464:D470"/>
    <mergeCell ref="D378:D383"/>
    <mergeCell ref="C378:C386"/>
    <mergeCell ref="B323:B333"/>
    <mergeCell ref="C354:C35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61"/>
  <sheetViews>
    <sheetView zoomScalePageLayoutView="0" workbookViewId="0" topLeftCell="A18">
      <selection activeCell="F376" sqref="F376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518" t="s">
        <v>122</v>
      </c>
      <c r="K2" s="518"/>
      <c r="L2" s="518"/>
      <c r="M2" s="518"/>
    </row>
    <row r="3" spans="10:13" ht="14.25">
      <c r="J3" s="71"/>
      <c r="K3" s="71"/>
      <c r="L3" s="485" t="s">
        <v>84</v>
      </c>
      <c r="M3" s="485"/>
    </row>
    <row r="4" spans="10:13" ht="14.25">
      <c r="J4" s="485" t="s">
        <v>89</v>
      </c>
      <c r="K4" s="485"/>
      <c r="L4" s="485"/>
      <c r="M4" s="485"/>
    </row>
    <row r="5" spans="10:13" ht="14.25">
      <c r="J5" s="485" t="s">
        <v>85</v>
      </c>
      <c r="K5" s="485"/>
      <c r="L5" s="485"/>
      <c r="M5" s="485"/>
    </row>
    <row r="6" spans="10:13" ht="14.25">
      <c r="J6" s="485" t="s">
        <v>86</v>
      </c>
      <c r="K6" s="485"/>
      <c r="L6" s="485"/>
      <c r="M6" s="485"/>
    </row>
    <row r="8" ht="18">
      <c r="B8" s="37"/>
    </row>
    <row r="9" spans="2:13" ht="18">
      <c r="B9" s="520" t="s">
        <v>0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</row>
    <row r="10" spans="2:13" ht="18">
      <c r="B10" s="520" t="s">
        <v>1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</row>
    <row r="11" spans="2:13" ht="30.75">
      <c r="B11" s="522" t="s">
        <v>2</v>
      </c>
      <c r="C11" s="522" t="s">
        <v>3</v>
      </c>
      <c r="D11" s="4" t="s">
        <v>4</v>
      </c>
      <c r="E11" s="522" t="s">
        <v>5</v>
      </c>
      <c r="F11" s="522" t="s">
        <v>6</v>
      </c>
      <c r="G11" s="522"/>
      <c r="H11" s="522"/>
      <c r="I11" s="522"/>
      <c r="J11" s="522"/>
      <c r="K11" s="522"/>
      <c r="L11" s="522"/>
      <c r="M11" s="522"/>
    </row>
    <row r="12" spans="2:13" ht="15">
      <c r="B12" s="522"/>
      <c r="C12" s="522"/>
      <c r="D12" s="4" t="s">
        <v>7</v>
      </c>
      <c r="E12" s="522"/>
      <c r="F12" s="522" t="s">
        <v>8</v>
      </c>
      <c r="G12" s="522"/>
      <c r="H12" s="522"/>
      <c r="I12" s="522"/>
      <c r="J12" s="522"/>
      <c r="K12" s="522"/>
      <c r="L12" s="522"/>
      <c r="M12" s="522"/>
    </row>
    <row r="13" spans="2:13" ht="15">
      <c r="B13" s="522"/>
      <c r="C13" s="522"/>
      <c r="D13" s="38"/>
      <c r="E13" s="522"/>
      <c r="F13" s="522" t="s">
        <v>9</v>
      </c>
      <c r="G13" s="522" t="s">
        <v>10</v>
      </c>
      <c r="H13" s="522"/>
      <c r="I13" s="522"/>
      <c r="J13" s="522"/>
      <c r="K13" s="522"/>
      <c r="L13" s="522"/>
      <c r="M13" s="522"/>
    </row>
    <row r="14" spans="2:13" ht="15">
      <c r="B14" s="522"/>
      <c r="C14" s="522"/>
      <c r="D14" s="38"/>
      <c r="E14" s="522"/>
      <c r="F14" s="522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519" t="s">
        <v>11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</row>
    <row r="17" spans="2:13" ht="14.25">
      <c r="B17" s="519" t="s">
        <v>12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</row>
    <row r="18" spans="2:13" ht="14.25"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</row>
    <row r="19" spans="2:13" ht="15">
      <c r="B19" s="519" t="s">
        <v>324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</row>
    <row r="20" spans="2:13" ht="15.75" customHeight="1">
      <c r="B20" s="519" t="s">
        <v>325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</row>
    <row r="21" spans="2:13" ht="15.75" customHeight="1">
      <c r="B21" s="442" t="s">
        <v>146</v>
      </c>
      <c r="C21" s="480" t="s">
        <v>24</v>
      </c>
      <c r="D21" s="424" t="s">
        <v>25</v>
      </c>
      <c r="E21" s="4" t="s">
        <v>21</v>
      </c>
      <c r="F21" s="1">
        <f>F23+F24</f>
        <v>25381.99</v>
      </c>
      <c r="G21" s="1">
        <f>G23+G24</f>
        <v>14447.480000000001</v>
      </c>
      <c r="H21" s="1">
        <f>H23+H24</f>
        <v>10934.509999999998</v>
      </c>
      <c r="I21" s="1"/>
      <c r="J21" s="1"/>
      <c r="K21" s="1"/>
      <c r="L21" s="1"/>
      <c r="M21" s="1"/>
    </row>
    <row r="22" spans="2:13" ht="31.5" customHeight="1">
      <c r="B22" s="443"/>
      <c r="C22" s="481"/>
      <c r="D22" s="425"/>
      <c r="E22" s="4" t="s">
        <v>14</v>
      </c>
      <c r="F22" s="1"/>
      <c r="G22" s="1"/>
      <c r="H22" s="1"/>
      <c r="I22" s="1"/>
      <c r="J22" s="3"/>
      <c r="K22" s="3"/>
      <c r="L22" s="3"/>
      <c r="M22" s="3"/>
    </row>
    <row r="23" spans="2:13" ht="46.5">
      <c r="B23" s="443"/>
      <c r="C23" s="481"/>
      <c r="D23" s="425"/>
      <c r="E23" s="4" t="s">
        <v>15</v>
      </c>
      <c r="F23" s="1">
        <f>G23+H23+I23+J23+K23+L23+M23</f>
        <v>22780.33</v>
      </c>
      <c r="G23" s="1">
        <v>13698.78</v>
      </c>
      <c r="H23" s="1">
        <v>9081.55</v>
      </c>
      <c r="I23" s="1"/>
      <c r="J23" s="1"/>
      <c r="K23" s="1"/>
      <c r="L23" s="1"/>
      <c r="M23" s="1"/>
    </row>
    <row r="24" spans="2:13" ht="15">
      <c r="B24" s="443"/>
      <c r="C24" s="481"/>
      <c r="D24" s="425"/>
      <c r="E24" s="4" t="s">
        <v>16</v>
      </c>
      <c r="F24" s="1">
        <f>G24+H24+I24+J24+K24+L24+M24</f>
        <v>2601.66</v>
      </c>
      <c r="G24" s="1">
        <v>748.7</v>
      </c>
      <c r="H24" s="1">
        <v>1852.96</v>
      </c>
      <c r="I24" s="1"/>
      <c r="J24" s="1"/>
      <c r="K24" s="1"/>
      <c r="L24" s="1"/>
      <c r="M24" s="1"/>
    </row>
    <row r="25" spans="2:13" ht="30.75">
      <c r="B25" s="443"/>
      <c r="C25" s="481"/>
      <c r="D25" s="425"/>
      <c r="E25" s="4" t="s">
        <v>17</v>
      </c>
      <c r="F25" s="3"/>
      <c r="G25" s="3"/>
      <c r="H25" s="3"/>
      <c r="I25" s="3"/>
      <c r="J25" s="3"/>
      <c r="K25" s="3"/>
      <c r="L25" s="3"/>
      <c r="M25" s="3"/>
    </row>
    <row r="26" spans="2:13" ht="46.5">
      <c r="B26" s="444"/>
      <c r="C26" s="482"/>
      <c r="D26" s="426"/>
      <c r="E26" s="4" t="s">
        <v>18</v>
      </c>
      <c r="F26" s="3"/>
      <c r="G26" s="3"/>
      <c r="H26" s="3"/>
      <c r="I26" s="3"/>
      <c r="J26" s="3"/>
      <c r="K26" s="3"/>
      <c r="L26" s="3"/>
      <c r="M26" s="3"/>
    </row>
    <row r="27" spans="2:13" ht="15">
      <c r="B27" s="437" t="s">
        <v>147</v>
      </c>
      <c r="C27" s="424" t="s">
        <v>121</v>
      </c>
      <c r="D27" s="424" t="s">
        <v>134</v>
      </c>
      <c r="E27" s="4" t="s">
        <v>21</v>
      </c>
      <c r="F27" s="9">
        <v>150</v>
      </c>
      <c r="G27" s="9">
        <v>150</v>
      </c>
      <c r="H27" s="3"/>
      <c r="I27" s="3"/>
      <c r="J27" s="3"/>
      <c r="K27" s="3"/>
      <c r="L27" s="3"/>
      <c r="M27" s="3"/>
    </row>
    <row r="28" spans="2:13" ht="31.5" customHeight="1">
      <c r="B28" s="438"/>
      <c r="C28" s="425"/>
      <c r="D28" s="425"/>
      <c r="E28" s="4" t="s">
        <v>14</v>
      </c>
      <c r="F28" s="9"/>
      <c r="G28" s="9"/>
      <c r="H28" s="3"/>
      <c r="I28" s="3"/>
      <c r="J28" s="3"/>
      <c r="K28" s="3"/>
      <c r="L28" s="3"/>
      <c r="M28" s="3"/>
    </row>
    <row r="29" spans="2:13" ht="46.5">
      <c r="B29" s="438"/>
      <c r="C29" s="425"/>
      <c r="D29" s="425"/>
      <c r="E29" s="4" t="s">
        <v>15</v>
      </c>
      <c r="F29" s="9"/>
      <c r="G29" s="9"/>
      <c r="H29" s="3"/>
      <c r="I29" s="3"/>
      <c r="J29" s="3"/>
      <c r="K29" s="3"/>
      <c r="L29" s="3"/>
      <c r="M29" s="3"/>
    </row>
    <row r="30" spans="2:13" ht="31.5" customHeight="1">
      <c r="B30" s="438"/>
      <c r="C30" s="425"/>
      <c r="D30" s="425"/>
      <c r="E30" s="4" t="s">
        <v>16</v>
      </c>
      <c r="F30" s="9">
        <v>150</v>
      </c>
      <c r="G30" s="9">
        <v>150</v>
      </c>
      <c r="H30" s="3"/>
      <c r="I30" s="3"/>
      <c r="J30" s="3"/>
      <c r="K30" s="3"/>
      <c r="L30" s="3"/>
      <c r="M30" s="3"/>
    </row>
    <row r="31" spans="2:13" ht="30.75">
      <c r="B31" s="438"/>
      <c r="C31" s="425"/>
      <c r="D31" s="425"/>
      <c r="E31" s="4" t="s">
        <v>17</v>
      </c>
      <c r="F31" s="3"/>
      <c r="G31" s="3"/>
      <c r="H31" s="3"/>
      <c r="I31" s="3"/>
      <c r="J31" s="3"/>
      <c r="K31" s="3"/>
      <c r="L31" s="3"/>
      <c r="M31" s="3"/>
    </row>
    <row r="32" spans="2:13" ht="46.5">
      <c r="B32" s="439"/>
      <c r="C32" s="426"/>
      <c r="D32" s="426"/>
      <c r="E32" s="4" t="s">
        <v>18</v>
      </c>
      <c r="F32" s="3"/>
      <c r="G32" s="3"/>
      <c r="H32" s="3"/>
      <c r="I32" s="3"/>
      <c r="J32" s="3"/>
      <c r="K32" s="3"/>
      <c r="L32" s="3"/>
      <c r="M32" s="3"/>
    </row>
    <row r="33" spans="2:13" ht="15">
      <c r="B33" s="437" t="s">
        <v>223</v>
      </c>
      <c r="C33" s="424" t="s">
        <v>224</v>
      </c>
      <c r="D33" s="424" t="s">
        <v>134</v>
      </c>
      <c r="E33" s="4" t="s">
        <v>21</v>
      </c>
      <c r="F33" s="9">
        <v>150</v>
      </c>
      <c r="G33" s="9">
        <v>150</v>
      </c>
      <c r="H33" s="3"/>
      <c r="I33" s="3"/>
      <c r="J33" s="3"/>
      <c r="K33" s="3"/>
      <c r="L33" s="3"/>
      <c r="M33" s="3"/>
    </row>
    <row r="34" spans="2:14" ht="30.75">
      <c r="B34" s="438"/>
      <c r="C34" s="425"/>
      <c r="D34" s="425"/>
      <c r="E34" s="4" t="s">
        <v>14</v>
      </c>
      <c r="F34" s="9"/>
      <c r="G34" s="9"/>
      <c r="H34" s="3"/>
      <c r="I34" s="3"/>
      <c r="J34" s="3"/>
      <c r="K34" s="3"/>
      <c r="L34" s="3"/>
      <c r="M34" s="3"/>
      <c r="N34" s="39"/>
    </row>
    <row r="35" spans="2:13" ht="46.5">
      <c r="B35" s="438"/>
      <c r="C35" s="425"/>
      <c r="D35" s="425"/>
      <c r="E35" s="4" t="s">
        <v>15</v>
      </c>
      <c r="F35" s="9"/>
      <c r="G35" s="9"/>
      <c r="H35" s="3"/>
      <c r="I35" s="3"/>
      <c r="J35" s="3"/>
      <c r="K35" s="3"/>
      <c r="L35" s="3"/>
      <c r="M35" s="3"/>
    </row>
    <row r="36" spans="2:13" ht="31.5" customHeight="1">
      <c r="B36" s="438"/>
      <c r="C36" s="425"/>
      <c r="D36" s="425"/>
      <c r="E36" s="4" t="s">
        <v>16</v>
      </c>
      <c r="F36" s="9">
        <v>150</v>
      </c>
      <c r="G36" s="9">
        <v>150</v>
      </c>
      <c r="H36" s="3"/>
      <c r="I36" s="3"/>
      <c r="J36" s="3"/>
      <c r="K36" s="3"/>
      <c r="L36" s="3"/>
      <c r="M36" s="3"/>
    </row>
    <row r="37" spans="2:13" ht="30.75">
      <c r="B37" s="438"/>
      <c r="C37" s="425"/>
      <c r="D37" s="425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439"/>
      <c r="C38" s="426"/>
      <c r="D38" s="426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437" t="s">
        <v>151</v>
      </c>
      <c r="C39" s="480" t="s">
        <v>311</v>
      </c>
      <c r="D39" s="424" t="s">
        <v>25</v>
      </c>
      <c r="E39" s="4" t="s">
        <v>21</v>
      </c>
      <c r="F39" s="9">
        <f>F41+F42</f>
        <v>40037.74166</v>
      </c>
      <c r="G39" s="9">
        <f>G41+G42</f>
        <v>20516.94766</v>
      </c>
      <c r="H39" s="3">
        <f>H41+H42</f>
        <v>19520.793999999998</v>
      </c>
      <c r="I39" s="3"/>
      <c r="J39" s="3"/>
      <c r="K39" s="3"/>
      <c r="L39" s="3"/>
      <c r="M39" s="3"/>
    </row>
    <row r="40" spans="2:13" ht="30.75">
      <c r="B40" s="438"/>
      <c r="C40" s="481"/>
      <c r="D40" s="425"/>
      <c r="E40" s="4" t="s">
        <v>14</v>
      </c>
      <c r="F40" s="9"/>
      <c r="G40" s="9"/>
      <c r="H40" s="3"/>
      <c r="I40" s="3"/>
      <c r="J40" s="3"/>
      <c r="K40" s="3"/>
      <c r="L40" s="3"/>
      <c r="M40" s="3"/>
    </row>
    <row r="41" spans="2:14" ht="46.5">
      <c r="B41" s="438"/>
      <c r="C41" s="481"/>
      <c r="D41" s="425"/>
      <c r="E41" s="4" t="s">
        <v>15</v>
      </c>
      <c r="F41" s="26">
        <f>G41+H41</f>
        <v>2110</v>
      </c>
      <c r="G41" s="26">
        <f>G47</f>
        <v>0</v>
      </c>
      <c r="H41" s="26">
        <f>H47</f>
        <v>2110</v>
      </c>
      <c r="I41" s="3"/>
      <c r="J41" s="3"/>
      <c r="K41" s="3"/>
      <c r="L41" s="3"/>
      <c r="M41" s="3"/>
      <c r="N41" s="39"/>
    </row>
    <row r="42" spans="2:14" ht="31.5" customHeight="1">
      <c r="B42" s="438"/>
      <c r="C42" s="481"/>
      <c r="D42" s="425"/>
      <c r="E42" s="4" t="s">
        <v>16</v>
      </c>
      <c r="F42" s="26">
        <f>G42+H42</f>
        <v>37927.74166</v>
      </c>
      <c r="G42" s="26">
        <f>G45+G49+G50+G51+G52+G53+G54+G55+G56+G57+G58+G59</f>
        <v>20516.94766</v>
      </c>
      <c r="H42" s="26">
        <f>H45+H48+H53+H60+H62+H61</f>
        <v>17410.793999999998</v>
      </c>
      <c r="I42" s="3"/>
      <c r="J42" s="3"/>
      <c r="K42" s="3"/>
      <c r="L42" s="3"/>
      <c r="M42" s="3"/>
      <c r="N42" s="42"/>
    </row>
    <row r="43" spans="2:14" ht="30.75">
      <c r="B43" s="438"/>
      <c r="C43" s="481"/>
      <c r="D43" s="425"/>
      <c r="E43" s="4" t="s">
        <v>17</v>
      </c>
      <c r="F43" s="9"/>
      <c r="G43" s="9"/>
      <c r="H43" s="16"/>
      <c r="I43" s="3"/>
      <c r="J43" s="3"/>
      <c r="K43" s="3"/>
      <c r="L43" s="3"/>
      <c r="M43" s="3"/>
      <c r="N43" s="39"/>
    </row>
    <row r="44" spans="2:13" ht="46.5">
      <c r="B44" s="438"/>
      <c r="C44" s="482"/>
      <c r="D44" s="425"/>
      <c r="E44" s="4" t="s">
        <v>18</v>
      </c>
      <c r="F44" s="9"/>
      <c r="G44" s="9"/>
      <c r="H44" s="16"/>
      <c r="I44" s="3"/>
      <c r="J44" s="3"/>
      <c r="K44" s="3"/>
      <c r="L44" s="3"/>
      <c r="M44" s="3"/>
    </row>
    <row r="45" spans="2:13" ht="66" customHeight="1">
      <c r="B45" s="435"/>
      <c r="C45" s="41" t="s">
        <v>267</v>
      </c>
      <c r="D45" s="435"/>
      <c r="E45" s="4" t="s">
        <v>16</v>
      </c>
      <c r="F45" s="43">
        <v>647.1</v>
      </c>
      <c r="G45" s="26"/>
      <c r="H45" s="43">
        <v>647.1</v>
      </c>
      <c r="I45" s="3"/>
      <c r="J45" s="3"/>
      <c r="K45" s="3"/>
      <c r="L45" s="3"/>
      <c r="M45" s="3"/>
    </row>
    <row r="46" spans="2:13" ht="66" customHeight="1">
      <c r="B46" s="435"/>
      <c r="C46" s="424" t="s">
        <v>268</v>
      </c>
      <c r="D46" s="435"/>
      <c r="E46" s="4" t="s">
        <v>9</v>
      </c>
      <c r="F46" s="43">
        <f>F47+F48</f>
        <v>7381.579</v>
      </c>
      <c r="G46" s="26"/>
      <c r="H46" s="43">
        <f>H47+H48</f>
        <v>7381.579</v>
      </c>
      <c r="I46" s="3"/>
      <c r="J46" s="3"/>
      <c r="K46" s="3"/>
      <c r="L46" s="3"/>
      <c r="M46" s="3"/>
    </row>
    <row r="47" spans="2:13" ht="66" customHeight="1">
      <c r="B47" s="435"/>
      <c r="C47" s="513"/>
      <c r="D47" s="435"/>
      <c r="E47" s="4" t="s">
        <v>15</v>
      </c>
      <c r="F47" s="26">
        <v>2110</v>
      </c>
      <c r="G47" s="26">
        <v>0</v>
      </c>
      <c r="H47" s="26">
        <v>2110</v>
      </c>
      <c r="I47" s="3"/>
      <c r="J47" s="3"/>
      <c r="K47" s="3"/>
      <c r="L47" s="3"/>
      <c r="M47" s="3"/>
    </row>
    <row r="48" spans="2:13" ht="66" customHeight="1">
      <c r="B48" s="435"/>
      <c r="C48" s="514"/>
      <c r="D48" s="435"/>
      <c r="E48" s="4" t="s">
        <v>16</v>
      </c>
      <c r="F48" s="26">
        <v>5271.579</v>
      </c>
      <c r="G48" s="26"/>
      <c r="H48" s="26">
        <f>F48</f>
        <v>5271.579</v>
      </c>
      <c r="I48" s="3"/>
      <c r="J48" s="3"/>
      <c r="K48" s="3"/>
      <c r="L48" s="3"/>
      <c r="M48" s="3"/>
    </row>
    <row r="49" spans="2:13" ht="66" customHeight="1">
      <c r="B49" s="435"/>
      <c r="C49" s="33" t="s">
        <v>284</v>
      </c>
      <c r="D49" s="435"/>
      <c r="E49" s="4" t="s">
        <v>16</v>
      </c>
      <c r="F49" s="26">
        <v>1380</v>
      </c>
      <c r="G49" s="26">
        <v>1380</v>
      </c>
      <c r="H49" s="24"/>
      <c r="I49" s="3"/>
      <c r="J49" s="3"/>
      <c r="K49" s="3"/>
      <c r="L49" s="3"/>
      <c r="M49" s="3"/>
    </row>
    <row r="50" spans="2:13" ht="66" customHeight="1">
      <c r="B50" s="435"/>
      <c r="C50" s="33" t="s">
        <v>278</v>
      </c>
      <c r="D50" s="435"/>
      <c r="E50" s="4" t="s">
        <v>16</v>
      </c>
      <c r="F50" s="27">
        <v>1412.347</v>
      </c>
      <c r="G50" s="27">
        <v>1412.347</v>
      </c>
      <c r="H50" s="24"/>
      <c r="I50" s="3"/>
      <c r="J50" s="3"/>
      <c r="K50" s="3"/>
      <c r="L50" s="3"/>
      <c r="M50" s="3"/>
    </row>
    <row r="51" spans="2:13" ht="66" customHeight="1">
      <c r="B51" s="435"/>
      <c r="C51" s="33" t="s">
        <v>279</v>
      </c>
      <c r="D51" s="435"/>
      <c r="E51" s="4" t="s">
        <v>16</v>
      </c>
      <c r="F51" s="26">
        <v>295</v>
      </c>
      <c r="G51" s="26">
        <v>295</v>
      </c>
      <c r="H51" s="24"/>
      <c r="I51" s="3"/>
      <c r="J51" s="3"/>
      <c r="K51" s="3"/>
      <c r="L51" s="3"/>
      <c r="M51" s="3"/>
    </row>
    <row r="52" spans="2:13" ht="66" customHeight="1">
      <c r="B52" s="435"/>
      <c r="C52" s="33" t="s">
        <v>276</v>
      </c>
      <c r="D52" s="435"/>
      <c r="E52" s="4" t="s">
        <v>16</v>
      </c>
      <c r="F52" s="26">
        <v>427.7</v>
      </c>
      <c r="G52" s="26">
        <v>427.7</v>
      </c>
      <c r="H52" s="24"/>
      <c r="I52" s="3"/>
      <c r="J52" s="3"/>
      <c r="K52" s="3"/>
      <c r="L52" s="3"/>
      <c r="M52" s="3"/>
    </row>
    <row r="53" spans="2:13" ht="66" customHeight="1">
      <c r="B53" s="435"/>
      <c r="C53" s="65" t="s">
        <v>280</v>
      </c>
      <c r="D53" s="435"/>
      <c r="E53" s="4" t="s">
        <v>16</v>
      </c>
      <c r="F53" s="27">
        <f>G53+H53</f>
        <v>6641.893</v>
      </c>
      <c r="G53" s="27">
        <v>48.893</v>
      </c>
      <c r="H53" s="29">
        <v>6593</v>
      </c>
      <c r="I53" s="3"/>
      <c r="J53" s="3"/>
      <c r="K53" s="3"/>
      <c r="L53" s="3"/>
      <c r="M53" s="3"/>
    </row>
    <row r="54" spans="2:13" ht="66" customHeight="1">
      <c r="B54" s="435"/>
      <c r="C54" s="33" t="s">
        <v>281</v>
      </c>
      <c r="D54" s="435"/>
      <c r="E54" s="4" t="s">
        <v>16</v>
      </c>
      <c r="F54" s="26">
        <v>619</v>
      </c>
      <c r="G54" s="26">
        <v>619</v>
      </c>
      <c r="H54" s="24"/>
      <c r="I54" s="3"/>
      <c r="J54" s="3"/>
      <c r="K54" s="3"/>
      <c r="L54" s="3"/>
      <c r="M54" s="3"/>
    </row>
    <row r="55" spans="2:13" ht="66" customHeight="1">
      <c r="B55" s="435"/>
      <c r="C55" s="33" t="s">
        <v>282</v>
      </c>
      <c r="D55" s="435"/>
      <c r="E55" s="4" t="s">
        <v>16</v>
      </c>
      <c r="F55" s="3">
        <v>1066.83856</v>
      </c>
      <c r="G55" s="3">
        <v>1066.83856</v>
      </c>
      <c r="H55" s="3"/>
      <c r="I55" s="3"/>
      <c r="J55" s="3"/>
      <c r="K55" s="3"/>
      <c r="L55" s="3"/>
      <c r="M55" s="3"/>
    </row>
    <row r="56" spans="2:13" ht="66" customHeight="1">
      <c r="B56" s="435"/>
      <c r="C56" s="33" t="s">
        <v>283</v>
      </c>
      <c r="D56" s="435"/>
      <c r="E56" s="4" t="s">
        <v>16</v>
      </c>
      <c r="F56" s="3">
        <v>5274.62077</v>
      </c>
      <c r="G56" s="3">
        <v>5274.62077</v>
      </c>
      <c r="H56" s="3"/>
      <c r="I56" s="3"/>
      <c r="J56" s="3"/>
      <c r="K56" s="3"/>
      <c r="L56" s="3"/>
      <c r="M56" s="3"/>
    </row>
    <row r="57" spans="2:13" ht="66" customHeight="1">
      <c r="B57" s="435"/>
      <c r="C57" s="33" t="s">
        <v>277</v>
      </c>
      <c r="D57" s="435"/>
      <c r="E57" s="4" t="s">
        <v>16</v>
      </c>
      <c r="F57" s="3">
        <f>G57+H57</f>
        <v>4347</v>
      </c>
      <c r="G57" s="3">
        <v>4347</v>
      </c>
      <c r="H57" s="3"/>
      <c r="I57" s="3"/>
      <c r="J57" s="3"/>
      <c r="K57" s="3"/>
      <c r="L57" s="3"/>
      <c r="M57" s="3"/>
    </row>
    <row r="58" spans="2:13" ht="66" customHeight="1">
      <c r="B58" s="435"/>
      <c r="C58" s="33" t="s">
        <v>285</v>
      </c>
      <c r="D58" s="435"/>
      <c r="E58" s="4" t="s">
        <v>16</v>
      </c>
      <c r="F58" s="3">
        <v>4221.61833</v>
      </c>
      <c r="G58" s="3">
        <v>4221.61833</v>
      </c>
      <c r="H58" s="3"/>
      <c r="I58" s="3"/>
      <c r="J58" s="3"/>
      <c r="K58" s="3"/>
      <c r="L58" s="3"/>
      <c r="M58" s="3"/>
    </row>
    <row r="59" spans="2:13" ht="66" customHeight="1">
      <c r="B59" s="435"/>
      <c r="C59" s="41" t="s">
        <v>286</v>
      </c>
      <c r="D59" s="435"/>
      <c r="E59" s="4" t="s">
        <v>16</v>
      </c>
      <c r="F59" s="3">
        <v>1423.93</v>
      </c>
      <c r="G59" s="3">
        <v>1423.93</v>
      </c>
      <c r="H59" s="3"/>
      <c r="I59" s="3"/>
      <c r="J59" s="3"/>
      <c r="K59" s="3"/>
      <c r="L59" s="3"/>
      <c r="M59" s="3"/>
    </row>
    <row r="60" spans="2:13" ht="113.25" customHeight="1">
      <c r="B60" s="513"/>
      <c r="C60" s="64" t="s">
        <v>305</v>
      </c>
      <c r="D60" s="513"/>
      <c r="E60" s="4" t="s">
        <v>16</v>
      </c>
      <c r="F60" s="3">
        <f>H60</f>
        <v>804.015</v>
      </c>
      <c r="G60" s="3"/>
      <c r="H60" s="3">
        <v>804.015</v>
      </c>
      <c r="I60" s="3"/>
      <c r="J60" s="3"/>
      <c r="K60" s="3"/>
      <c r="L60" s="3"/>
      <c r="M60" s="3"/>
    </row>
    <row r="61" spans="2:13" ht="28.5" customHeight="1">
      <c r="B61" s="513"/>
      <c r="C61" s="64" t="s">
        <v>316</v>
      </c>
      <c r="D61" s="513"/>
      <c r="E61" s="4" t="s">
        <v>16</v>
      </c>
      <c r="F61" s="67">
        <v>2595.1</v>
      </c>
      <c r="G61" s="66"/>
      <c r="H61" s="67">
        <v>2595.1</v>
      </c>
      <c r="I61" s="3"/>
      <c r="J61" s="3"/>
      <c r="K61" s="3"/>
      <c r="L61" s="3"/>
      <c r="M61" s="3"/>
    </row>
    <row r="62" spans="2:13" ht="121.5" customHeight="1">
      <c r="B62" s="513"/>
      <c r="C62" s="64" t="s">
        <v>306</v>
      </c>
      <c r="D62" s="513"/>
      <c r="E62" s="4" t="s">
        <v>16</v>
      </c>
      <c r="F62" s="66">
        <f>H62</f>
        <v>1500</v>
      </c>
      <c r="G62" s="66"/>
      <c r="H62" s="66">
        <v>1500</v>
      </c>
      <c r="I62" s="3"/>
      <c r="J62" s="3"/>
      <c r="K62" s="3"/>
      <c r="L62" s="3"/>
      <c r="M62" s="3"/>
    </row>
    <row r="63" spans="2:13" ht="15.75" customHeight="1">
      <c r="B63" s="437" t="s">
        <v>152</v>
      </c>
      <c r="C63" s="480" t="s">
        <v>275</v>
      </c>
      <c r="D63" s="424" t="s">
        <v>25</v>
      </c>
      <c r="E63" s="4" t="s">
        <v>21</v>
      </c>
      <c r="F63" s="9">
        <f>F66</f>
        <v>15030.97032</v>
      </c>
      <c r="G63" s="26">
        <f>G66</f>
        <v>4074.37</v>
      </c>
      <c r="H63" s="16">
        <f>H66</f>
        <v>10956.60032</v>
      </c>
      <c r="I63" s="3"/>
      <c r="J63" s="3"/>
      <c r="K63" s="3"/>
      <c r="L63" s="3"/>
      <c r="M63" s="3"/>
    </row>
    <row r="64" spans="2:13" ht="30.75">
      <c r="B64" s="438"/>
      <c r="C64" s="534"/>
      <c r="D64" s="532"/>
      <c r="E64" s="4" t="s">
        <v>14</v>
      </c>
      <c r="F64" s="9"/>
      <c r="G64" s="26"/>
      <c r="H64" s="16"/>
      <c r="I64" s="3"/>
      <c r="J64" s="3"/>
      <c r="K64" s="3"/>
      <c r="L64" s="3"/>
      <c r="M64" s="3"/>
    </row>
    <row r="65" spans="2:13" ht="46.5">
      <c r="B65" s="438"/>
      <c r="C65" s="534"/>
      <c r="D65" s="532"/>
      <c r="E65" s="4" t="s">
        <v>15</v>
      </c>
      <c r="F65" s="9"/>
      <c r="G65" s="26"/>
      <c r="H65" s="16"/>
      <c r="I65" s="3"/>
      <c r="J65" s="3"/>
      <c r="K65" s="3"/>
      <c r="L65" s="3"/>
      <c r="M65" s="3"/>
    </row>
    <row r="66" spans="2:13" ht="31.5" customHeight="1">
      <c r="B66" s="438"/>
      <c r="C66" s="534"/>
      <c r="D66" s="532"/>
      <c r="E66" s="4" t="s">
        <v>16</v>
      </c>
      <c r="F66" s="23">
        <f>G66+H66+I66+J66+K66+L66+M66</f>
        <v>15030.97032</v>
      </c>
      <c r="G66" s="23">
        <f>G69+G70+G71+G72+G73+G74</f>
        <v>4074.37</v>
      </c>
      <c r="H66" s="23">
        <f>H69+H71+H72+H73+H74+H75+H70</f>
        <v>10956.60032</v>
      </c>
      <c r="I66" s="3"/>
      <c r="J66" s="3"/>
      <c r="K66" s="3"/>
      <c r="L66" s="3"/>
      <c r="M66" s="3"/>
    </row>
    <row r="67" spans="2:13" ht="30.75">
      <c r="B67" s="438"/>
      <c r="C67" s="534"/>
      <c r="D67" s="532"/>
      <c r="E67" s="4" t="s">
        <v>17</v>
      </c>
      <c r="F67" s="9"/>
      <c r="G67" s="26"/>
      <c r="H67" s="3"/>
      <c r="I67" s="3"/>
      <c r="J67" s="3"/>
      <c r="K67" s="3"/>
      <c r="L67" s="3"/>
      <c r="M67" s="3"/>
    </row>
    <row r="68" spans="2:13" ht="46.5">
      <c r="B68" s="438"/>
      <c r="C68" s="535"/>
      <c r="D68" s="532"/>
      <c r="E68" s="4" t="s">
        <v>18</v>
      </c>
      <c r="F68" s="9"/>
      <c r="G68" s="26"/>
      <c r="H68" s="3"/>
      <c r="I68" s="3"/>
      <c r="J68" s="3"/>
      <c r="K68" s="3"/>
      <c r="L68" s="3"/>
      <c r="M68" s="3"/>
    </row>
    <row r="69" spans="2:14" ht="42" customHeight="1">
      <c r="B69" s="435"/>
      <c r="C69" s="62" t="s">
        <v>269</v>
      </c>
      <c r="D69" s="532"/>
      <c r="E69" s="4" t="s">
        <v>16</v>
      </c>
      <c r="F69" s="23">
        <f aca="true" t="shared" si="0" ref="F69:F75">G69+H69</f>
        <v>926.204</v>
      </c>
      <c r="G69" s="23">
        <v>413</v>
      </c>
      <c r="H69" s="23">
        <v>513.204</v>
      </c>
      <c r="I69" s="3"/>
      <c r="J69" s="3"/>
      <c r="K69" s="3"/>
      <c r="L69" s="3"/>
      <c r="M69" s="3"/>
      <c r="N69" s="44"/>
    </row>
    <row r="70" spans="2:14" ht="42" customHeight="1">
      <c r="B70" s="435"/>
      <c r="C70" s="41" t="s">
        <v>287</v>
      </c>
      <c r="D70" s="532"/>
      <c r="E70" s="4" t="s">
        <v>16</v>
      </c>
      <c r="F70" s="23">
        <f t="shared" si="0"/>
        <v>2228.72</v>
      </c>
      <c r="G70" s="23">
        <v>2228.72</v>
      </c>
      <c r="H70" s="23"/>
      <c r="I70" s="3"/>
      <c r="J70" s="3"/>
      <c r="K70" s="3"/>
      <c r="L70" s="3"/>
      <c r="M70" s="3"/>
      <c r="N70" s="44"/>
    </row>
    <row r="71" spans="2:13" ht="108.75">
      <c r="B71" s="435"/>
      <c r="C71" s="62" t="s">
        <v>270</v>
      </c>
      <c r="D71" s="532"/>
      <c r="E71" s="4" t="s">
        <v>16</v>
      </c>
      <c r="F71" s="23">
        <f t="shared" si="0"/>
        <v>1477.2983</v>
      </c>
      <c r="G71" s="26">
        <v>61.5</v>
      </c>
      <c r="H71" s="22">
        <v>1415.7983</v>
      </c>
      <c r="I71" s="3"/>
      <c r="J71" s="3"/>
      <c r="K71" s="3"/>
      <c r="L71" s="3"/>
      <c r="M71" s="3"/>
    </row>
    <row r="72" spans="2:13" ht="65.25" customHeight="1">
      <c r="B72" s="435"/>
      <c r="C72" s="62" t="s">
        <v>271</v>
      </c>
      <c r="D72" s="532"/>
      <c r="E72" s="4" t="s">
        <v>16</v>
      </c>
      <c r="F72" s="23">
        <f t="shared" si="0"/>
        <v>2240</v>
      </c>
      <c r="G72" s="26">
        <v>396</v>
      </c>
      <c r="H72" s="22">
        <v>1844</v>
      </c>
      <c r="I72" s="3"/>
      <c r="J72" s="3"/>
      <c r="K72" s="3"/>
      <c r="L72" s="3"/>
      <c r="M72" s="3"/>
    </row>
    <row r="73" spans="2:13" ht="69" customHeight="1">
      <c r="B73" s="435"/>
      <c r="C73" s="62" t="s">
        <v>272</v>
      </c>
      <c r="D73" s="532"/>
      <c r="E73" s="4" t="s">
        <v>16</v>
      </c>
      <c r="F73" s="23">
        <f t="shared" si="0"/>
        <v>3128.59802</v>
      </c>
      <c r="G73" s="26">
        <v>894</v>
      </c>
      <c r="H73" s="23">
        <v>2234.59802</v>
      </c>
      <c r="I73" s="3"/>
      <c r="J73" s="3"/>
      <c r="K73" s="3"/>
      <c r="L73" s="3"/>
      <c r="M73" s="3"/>
    </row>
    <row r="74" spans="2:13" ht="102" customHeight="1">
      <c r="B74" s="435"/>
      <c r="C74" s="62" t="s">
        <v>273</v>
      </c>
      <c r="D74" s="532"/>
      <c r="E74" s="4" t="s">
        <v>16</v>
      </c>
      <c r="F74" s="23">
        <f t="shared" si="0"/>
        <v>4831.15</v>
      </c>
      <c r="G74" s="26">
        <v>81.15</v>
      </c>
      <c r="H74" s="22">
        <v>4750</v>
      </c>
      <c r="I74" s="3"/>
      <c r="J74" s="3"/>
      <c r="K74" s="3"/>
      <c r="L74" s="3"/>
      <c r="M74" s="3"/>
    </row>
    <row r="75" spans="2:13" ht="112.5" customHeight="1">
      <c r="B75" s="436"/>
      <c r="C75" s="62" t="s">
        <v>274</v>
      </c>
      <c r="D75" s="533"/>
      <c r="E75" s="4" t="s">
        <v>16</v>
      </c>
      <c r="F75" s="23">
        <f t="shared" si="0"/>
        <v>199</v>
      </c>
      <c r="G75" s="26"/>
      <c r="H75" s="22">
        <v>199</v>
      </c>
      <c r="I75" s="3"/>
      <c r="J75" s="3"/>
      <c r="K75" s="3"/>
      <c r="L75" s="3"/>
      <c r="M75" s="3"/>
    </row>
    <row r="76" spans="2:13" ht="15.75" customHeight="1">
      <c r="B76" s="429" t="s">
        <v>243</v>
      </c>
      <c r="C76" s="497" t="s">
        <v>255</v>
      </c>
      <c r="D76" s="429" t="s">
        <v>257</v>
      </c>
      <c r="E76" s="4" t="s">
        <v>21</v>
      </c>
      <c r="F76" s="61">
        <f>F82+F83+F84+F85+F86+F87+F88+F89+F90</f>
        <v>1618.124</v>
      </c>
      <c r="G76" s="7"/>
      <c r="H76" s="61">
        <f>H82+H83+H84+H85+H86+H87+H88+H89+H90</f>
        <v>1618.124</v>
      </c>
      <c r="I76" s="3"/>
      <c r="J76" s="3"/>
      <c r="K76" s="3"/>
      <c r="L76" s="3"/>
      <c r="M76" s="3"/>
    </row>
    <row r="77" spans="2:13" ht="129" customHeight="1">
      <c r="B77" s="430"/>
      <c r="C77" s="498"/>
      <c r="D77" s="430"/>
      <c r="E77" s="4" t="s">
        <v>314</v>
      </c>
      <c r="F77" s="61">
        <f>F82+F83+F84+F85+F86+F87+F88+F89+F90</f>
        <v>1618.124</v>
      </c>
      <c r="G77" s="7"/>
      <c r="H77" s="61">
        <f>H82+H83+H84+H85+H86+H87+H88+H89+H90</f>
        <v>1618.124</v>
      </c>
      <c r="I77" s="3"/>
      <c r="J77" s="3"/>
      <c r="K77" s="3"/>
      <c r="L77" s="3"/>
      <c r="M77" s="3"/>
    </row>
    <row r="78" spans="2:13" ht="31.5" customHeight="1">
      <c r="B78" s="430"/>
      <c r="C78" s="498"/>
      <c r="D78" s="430"/>
      <c r="E78" s="4" t="s">
        <v>14</v>
      </c>
      <c r="F78" s="17"/>
      <c r="G78" s="7"/>
      <c r="H78" s="18"/>
      <c r="I78" s="3"/>
      <c r="J78" s="3"/>
      <c r="K78" s="3"/>
      <c r="L78" s="3"/>
      <c r="M78" s="3"/>
    </row>
    <row r="79" spans="2:13" ht="47.25" customHeight="1">
      <c r="B79" s="430"/>
      <c r="C79" s="498"/>
      <c r="D79" s="430"/>
      <c r="E79" s="4" t="s">
        <v>15</v>
      </c>
      <c r="F79" s="17"/>
      <c r="G79" s="7"/>
      <c r="H79" s="18"/>
      <c r="I79" s="3"/>
      <c r="J79" s="3"/>
      <c r="K79" s="3"/>
      <c r="L79" s="3"/>
      <c r="M79" s="3"/>
    </row>
    <row r="80" spans="2:13" ht="31.5" customHeight="1">
      <c r="B80" s="430"/>
      <c r="C80" s="498"/>
      <c r="D80" s="430"/>
      <c r="E80" s="4" t="s">
        <v>16</v>
      </c>
      <c r="F80" s="7"/>
      <c r="G80" s="7"/>
      <c r="H80" s="7"/>
      <c r="I80" s="3"/>
      <c r="J80" s="3"/>
      <c r="K80" s="3"/>
      <c r="L80" s="3"/>
      <c r="M80" s="3"/>
    </row>
    <row r="81" spans="2:13" ht="31.5" customHeight="1">
      <c r="B81" s="430"/>
      <c r="C81" s="498"/>
      <c r="D81" s="430"/>
      <c r="E81" s="4" t="s">
        <v>17</v>
      </c>
      <c r="F81" s="17"/>
      <c r="G81" s="7"/>
      <c r="H81" s="18"/>
      <c r="I81" s="3"/>
      <c r="J81" s="3"/>
      <c r="K81" s="3"/>
      <c r="L81" s="3"/>
      <c r="M81" s="3"/>
    </row>
    <row r="82" spans="2:13" ht="97.5" customHeight="1">
      <c r="B82" s="430"/>
      <c r="C82" s="498"/>
      <c r="D82" s="431"/>
      <c r="E82" s="4" t="s">
        <v>314</v>
      </c>
      <c r="F82" s="48">
        <f>H82</f>
        <v>154.13</v>
      </c>
      <c r="G82" s="7"/>
      <c r="H82" s="63">
        <v>154.13</v>
      </c>
      <c r="I82" s="3"/>
      <c r="J82" s="3"/>
      <c r="K82" s="3"/>
      <c r="L82" s="3"/>
      <c r="M82" s="3"/>
    </row>
    <row r="83" spans="2:14" ht="125.25" customHeight="1">
      <c r="B83" s="438"/>
      <c r="C83" s="499"/>
      <c r="D83" s="35" t="s">
        <v>258</v>
      </c>
      <c r="E83" s="4" t="s">
        <v>314</v>
      </c>
      <c r="F83" s="19">
        <v>140.481</v>
      </c>
      <c r="G83" s="7"/>
      <c r="H83" s="19">
        <v>140.481</v>
      </c>
      <c r="I83" s="3"/>
      <c r="J83" s="3"/>
      <c r="K83" s="3"/>
      <c r="L83" s="3"/>
      <c r="M83" s="3"/>
      <c r="N83" s="42">
        <f>H83+H84+H85+H86+H87+H88+H89+H90</f>
        <v>1463.994</v>
      </c>
    </row>
    <row r="84" spans="2:13" ht="123" customHeight="1">
      <c r="B84" s="438"/>
      <c r="C84" s="499"/>
      <c r="D84" s="35" t="s">
        <v>259</v>
      </c>
      <c r="E84" s="4" t="s">
        <v>314</v>
      </c>
      <c r="F84" s="19">
        <v>209.654</v>
      </c>
      <c r="G84" s="21"/>
      <c r="H84" s="19">
        <v>209.654</v>
      </c>
      <c r="I84" s="3"/>
      <c r="J84" s="3"/>
      <c r="K84" s="3"/>
      <c r="L84" s="3"/>
      <c r="M84" s="3"/>
    </row>
    <row r="85" spans="2:13" ht="72.75" customHeight="1">
      <c r="B85" s="438"/>
      <c r="C85" s="499"/>
      <c r="D85" s="35" t="s">
        <v>260</v>
      </c>
      <c r="E85" s="4" t="s">
        <v>314</v>
      </c>
      <c r="F85" s="19">
        <v>26.871</v>
      </c>
      <c r="G85" s="21"/>
      <c r="H85" s="19">
        <v>26.871</v>
      </c>
      <c r="I85" s="3"/>
      <c r="J85" s="3"/>
      <c r="K85" s="3"/>
      <c r="L85" s="3"/>
      <c r="M85" s="3"/>
    </row>
    <row r="86" spans="2:13" ht="63" customHeight="1">
      <c r="B86" s="438"/>
      <c r="C86" s="499"/>
      <c r="D86" s="35" t="s">
        <v>261</v>
      </c>
      <c r="E86" s="4" t="s">
        <v>314</v>
      </c>
      <c r="F86" s="17">
        <v>81</v>
      </c>
      <c r="G86" s="7"/>
      <c r="H86" s="18">
        <v>81</v>
      </c>
      <c r="I86" s="3"/>
      <c r="J86" s="3"/>
      <c r="K86" s="3"/>
      <c r="L86" s="3"/>
      <c r="M86" s="3"/>
    </row>
    <row r="87" spans="2:13" ht="102" customHeight="1">
      <c r="B87" s="438"/>
      <c r="C87" s="499"/>
      <c r="D87" s="35" t="s">
        <v>262</v>
      </c>
      <c r="E87" s="4" t="s">
        <v>314</v>
      </c>
      <c r="F87" s="20">
        <v>50.109</v>
      </c>
      <c r="G87" s="21"/>
      <c r="H87" s="20">
        <v>50.109</v>
      </c>
      <c r="I87" s="3"/>
      <c r="J87" s="3"/>
      <c r="K87" s="3"/>
      <c r="L87" s="3"/>
      <c r="M87" s="3"/>
    </row>
    <row r="88" spans="2:13" ht="111" customHeight="1">
      <c r="B88" s="438"/>
      <c r="C88" s="499"/>
      <c r="D88" s="35" t="s">
        <v>263</v>
      </c>
      <c r="E88" s="4" t="s">
        <v>314</v>
      </c>
      <c r="F88" s="20">
        <v>182.403</v>
      </c>
      <c r="G88" s="21"/>
      <c r="H88" s="20">
        <v>182.403</v>
      </c>
      <c r="I88" s="3"/>
      <c r="J88" s="3"/>
      <c r="K88" s="3"/>
      <c r="L88" s="3"/>
      <c r="M88" s="3"/>
    </row>
    <row r="89" spans="2:13" ht="110.25" customHeight="1">
      <c r="B89" s="438"/>
      <c r="C89" s="499"/>
      <c r="D89" s="35" t="s">
        <v>264</v>
      </c>
      <c r="E89" s="4" t="s">
        <v>314</v>
      </c>
      <c r="F89" s="20">
        <v>449.929</v>
      </c>
      <c r="G89" s="21"/>
      <c r="H89" s="20">
        <v>449.929</v>
      </c>
      <c r="I89" s="3"/>
      <c r="J89" s="3"/>
      <c r="K89" s="3"/>
      <c r="L89" s="3"/>
      <c r="M89" s="3"/>
    </row>
    <row r="90" spans="2:13" ht="111.75" customHeight="1">
      <c r="B90" s="438"/>
      <c r="C90" s="499"/>
      <c r="D90" s="35" t="s">
        <v>265</v>
      </c>
      <c r="E90" s="4" t="s">
        <v>314</v>
      </c>
      <c r="F90" s="20">
        <v>323.547</v>
      </c>
      <c r="G90" s="21"/>
      <c r="H90" s="20">
        <v>323.547</v>
      </c>
      <c r="I90" s="3"/>
      <c r="J90" s="3"/>
      <c r="K90" s="3"/>
      <c r="L90" s="3"/>
      <c r="M90" s="3"/>
    </row>
    <row r="91" spans="2:13" ht="15">
      <c r="B91" s="457" t="s">
        <v>326</v>
      </c>
      <c r="C91" s="458"/>
      <c r="D91" s="424" t="s">
        <v>210</v>
      </c>
      <c r="E91" s="4" t="s">
        <v>21</v>
      </c>
      <c r="F91" s="1"/>
      <c r="G91" s="1"/>
      <c r="H91" s="1"/>
      <c r="I91" s="1"/>
      <c r="J91" s="1"/>
      <c r="K91" s="1"/>
      <c r="L91" s="1"/>
      <c r="M91" s="1"/>
    </row>
    <row r="92" spans="2:13" ht="30.75">
      <c r="B92" s="459"/>
      <c r="C92" s="460"/>
      <c r="D92" s="447"/>
      <c r="E92" s="4" t="s">
        <v>14</v>
      </c>
      <c r="F92" s="1"/>
      <c r="G92" s="1"/>
      <c r="H92" s="1"/>
      <c r="I92" s="1"/>
      <c r="J92" s="3"/>
      <c r="K92" s="3"/>
      <c r="L92" s="3"/>
      <c r="M92" s="3"/>
    </row>
    <row r="93" spans="2:13" ht="46.5">
      <c r="B93" s="459"/>
      <c r="C93" s="460"/>
      <c r="D93" s="447"/>
      <c r="E93" s="4" t="s">
        <v>15</v>
      </c>
      <c r="F93" s="1"/>
      <c r="G93" s="1"/>
      <c r="H93" s="1"/>
      <c r="I93" s="1"/>
      <c r="J93" s="1"/>
      <c r="K93" s="1"/>
      <c r="L93" s="1"/>
      <c r="M93" s="1"/>
    </row>
    <row r="94" spans="2:13" ht="31.5" customHeight="1">
      <c r="B94" s="459"/>
      <c r="C94" s="460"/>
      <c r="D94" s="447"/>
      <c r="E94" s="4" t="s">
        <v>16</v>
      </c>
      <c r="F94" s="1"/>
      <c r="G94" s="1"/>
      <c r="H94" s="1"/>
      <c r="I94" s="1"/>
      <c r="J94" s="1"/>
      <c r="K94" s="1"/>
      <c r="L94" s="1"/>
      <c r="M94" s="1"/>
    </row>
    <row r="95" spans="2:13" ht="30.75">
      <c r="B95" s="459"/>
      <c r="C95" s="460"/>
      <c r="D95" s="447"/>
      <c r="E95" s="4" t="s">
        <v>17</v>
      </c>
      <c r="F95" s="3"/>
      <c r="G95" s="3"/>
      <c r="H95" s="3"/>
      <c r="I95" s="3"/>
      <c r="J95" s="3"/>
      <c r="K95" s="3"/>
      <c r="L95" s="3"/>
      <c r="M95" s="3"/>
    </row>
    <row r="96" spans="2:13" ht="46.5">
      <c r="B96" s="461"/>
      <c r="C96" s="462"/>
      <c r="D96" s="448"/>
      <c r="E96" s="4" t="s">
        <v>18</v>
      </c>
      <c r="F96" s="3"/>
      <c r="G96" s="3"/>
      <c r="H96" s="3"/>
      <c r="I96" s="3"/>
      <c r="J96" s="3"/>
      <c r="K96" s="3"/>
      <c r="L96" s="3"/>
      <c r="M96" s="3"/>
    </row>
    <row r="97" spans="2:13" ht="15" customHeight="1">
      <c r="B97" s="491" t="s">
        <v>327</v>
      </c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3"/>
    </row>
    <row r="98" spans="2:13" ht="14.25">
      <c r="B98" s="494"/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6"/>
    </row>
    <row r="99" spans="2:13" ht="15">
      <c r="B99" s="442" t="s">
        <v>154</v>
      </c>
      <c r="C99" s="424" t="s">
        <v>32</v>
      </c>
      <c r="D99" s="424" t="s">
        <v>30</v>
      </c>
      <c r="E99" s="4" t="s">
        <v>21</v>
      </c>
      <c r="F99" s="1">
        <f>F101+F102</f>
        <v>2800</v>
      </c>
      <c r="G99" s="1">
        <f aca="true" t="shared" si="1" ref="G99:M99">G101+G102</f>
        <v>700</v>
      </c>
      <c r="H99" s="1"/>
      <c r="I99" s="1">
        <f t="shared" si="1"/>
        <v>700</v>
      </c>
      <c r="J99" s="1"/>
      <c r="K99" s="1">
        <f t="shared" si="1"/>
        <v>700</v>
      </c>
      <c r="L99" s="1"/>
      <c r="M99" s="1">
        <f t="shared" si="1"/>
        <v>700</v>
      </c>
    </row>
    <row r="100" spans="2:13" ht="31.5" customHeight="1">
      <c r="B100" s="443"/>
      <c r="C100" s="425"/>
      <c r="D100" s="425"/>
      <c r="E100" s="4" t="s">
        <v>14</v>
      </c>
      <c r="F100" s="1"/>
      <c r="G100" s="1"/>
      <c r="H100" s="1"/>
      <c r="I100" s="1"/>
      <c r="J100" s="3"/>
      <c r="K100" s="3"/>
      <c r="L100" s="3"/>
      <c r="M100" s="3"/>
    </row>
    <row r="101" spans="2:13" ht="46.5">
      <c r="B101" s="443"/>
      <c r="C101" s="425"/>
      <c r="D101" s="425"/>
      <c r="E101" s="4" t="s">
        <v>15</v>
      </c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443"/>
      <c r="C102" s="425"/>
      <c r="D102" s="425"/>
      <c r="E102" s="4" t="s">
        <v>16</v>
      </c>
      <c r="F102" s="9">
        <f>G102+H102+I102+J102+K102+L102+M102</f>
        <v>2800</v>
      </c>
      <c r="G102" s="9">
        <v>700</v>
      </c>
      <c r="H102" s="9"/>
      <c r="I102" s="9">
        <v>700</v>
      </c>
      <c r="J102" s="9"/>
      <c r="K102" s="9">
        <v>700</v>
      </c>
      <c r="L102" s="9"/>
      <c r="M102" s="9">
        <v>700</v>
      </c>
    </row>
    <row r="103" spans="2:13" ht="30.75">
      <c r="B103" s="443"/>
      <c r="C103" s="425"/>
      <c r="D103" s="425"/>
      <c r="E103" s="4" t="s">
        <v>17</v>
      </c>
      <c r="F103" s="3"/>
      <c r="G103" s="3"/>
      <c r="H103" s="3"/>
      <c r="I103" s="3"/>
      <c r="J103" s="3"/>
      <c r="K103" s="3"/>
      <c r="L103" s="3"/>
      <c r="M103" s="3"/>
    </row>
    <row r="104" spans="2:13" ht="46.5">
      <c r="B104" s="444"/>
      <c r="C104" s="426"/>
      <c r="D104" s="426"/>
      <c r="E104" s="4" t="s">
        <v>18</v>
      </c>
      <c r="F104" s="3"/>
      <c r="G104" s="3"/>
      <c r="H104" s="3"/>
      <c r="I104" s="3"/>
      <c r="J104" s="3"/>
      <c r="K104" s="3"/>
      <c r="L104" s="3"/>
      <c r="M104" s="3"/>
    </row>
    <row r="105" spans="2:13" ht="15">
      <c r="B105" s="442" t="s">
        <v>155</v>
      </c>
      <c r="C105" s="424" t="s">
        <v>33</v>
      </c>
      <c r="D105" s="424" t="s">
        <v>34</v>
      </c>
      <c r="E105" s="4" t="s">
        <v>21</v>
      </c>
      <c r="F105" s="9">
        <f>F107+F108</f>
        <v>300</v>
      </c>
      <c r="G105" s="9"/>
      <c r="H105" s="9">
        <f>H107+H108</f>
        <v>0</v>
      </c>
      <c r="I105" s="9"/>
      <c r="J105" s="9"/>
      <c r="K105" s="9"/>
      <c r="L105" s="9">
        <f>L107+L108</f>
        <v>300</v>
      </c>
      <c r="M105" s="1"/>
    </row>
    <row r="106" spans="2:13" ht="31.5" customHeight="1">
      <c r="B106" s="443"/>
      <c r="C106" s="425"/>
      <c r="D106" s="425"/>
      <c r="E106" s="4" t="s">
        <v>14</v>
      </c>
      <c r="F106" s="9"/>
      <c r="G106" s="9"/>
      <c r="H106" s="9"/>
      <c r="I106" s="9"/>
      <c r="J106" s="16"/>
      <c r="K106" s="16"/>
      <c r="L106" s="16"/>
      <c r="M106" s="3"/>
    </row>
    <row r="107" spans="2:13" ht="46.5">
      <c r="B107" s="443"/>
      <c r="C107" s="425"/>
      <c r="D107" s="425"/>
      <c r="E107" s="4" t="s">
        <v>15</v>
      </c>
      <c r="F107" s="9"/>
      <c r="G107" s="9"/>
      <c r="H107" s="9"/>
      <c r="I107" s="9"/>
      <c r="J107" s="9"/>
      <c r="K107" s="9"/>
      <c r="L107" s="9"/>
      <c r="M107" s="1"/>
    </row>
    <row r="108" spans="2:13" ht="31.5" customHeight="1">
      <c r="B108" s="443"/>
      <c r="C108" s="425"/>
      <c r="D108" s="425"/>
      <c r="E108" s="4" t="s">
        <v>16</v>
      </c>
      <c r="F108" s="9">
        <f>G108+H108+I108+J108+K108+L108+M108</f>
        <v>300</v>
      </c>
      <c r="G108" s="9"/>
      <c r="H108" s="9"/>
      <c r="I108" s="9"/>
      <c r="J108" s="9"/>
      <c r="K108" s="9"/>
      <c r="L108" s="9">
        <v>300</v>
      </c>
      <c r="M108" s="1"/>
    </row>
    <row r="109" spans="2:13" ht="30.75">
      <c r="B109" s="443"/>
      <c r="C109" s="425"/>
      <c r="D109" s="425"/>
      <c r="E109" s="4" t="s">
        <v>17</v>
      </c>
      <c r="F109" s="3"/>
      <c r="G109" s="3"/>
      <c r="H109" s="3"/>
      <c r="I109" s="3"/>
      <c r="J109" s="3"/>
      <c r="K109" s="3"/>
      <c r="L109" s="3"/>
      <c r="M109" s="3"/>
    </row>
    <row r="110" spans="2:13" ht="46.5">
      <c r="B110" s="444"/>
      <c r="C110" s="426"/>
      <c r="D110" s="426"/>
      <c r="E110" s="4" t="s">
        <v>18</v>
      </c>
      <c r="F110" s="3"/>
      <c r="G110" s="3"/>
      <c r="H110" s="3"/>
      <c r="I110" s="3"/>
      <c r="J110" s="3"/>
      <c r="K110" s="3"/>
      <c r="L110" s="3"/>
      <c r="M110" s="3"/>
    </row>
    <row r="111" spans="2:13" ht="15">
      <c r="B111" s="442" t="s">
        <v>156</v>
      </c>
      <c r="C111" s="424" t="s">
        <v>120</v>
      </c>
      <c r="D111" s="424" t="s">
        <v>34</v>
      </c>
      <c r="E111" s="4" t="s">
        <v>21</v>
      </c>
      <c r="F111" s="9">
        <f>F113+F114</f>
        <v>450</v>
      </c>
      <c r="G111" s="9">
        <v>50</v>
      </c>
      <c r="H111" s="9"/>
      <c r="I111" s="9"/>
      <c r="J111" s="9"/>
      <c r="K111" s="1"/>
      <c r="L111" s="1"/>
      <c r="M111" s="1">
        <f>M114</f>
        <v>400</v>
      </c>
    </row>
    <row r="112" spans="2:13" ht="30.75">
      <c r="B112" s="443"/>
      <c r="C112" s="425"/>
      <c r="D112" s="425"/>
      <c r="E112" s="4" t="s">
        <v>14</v>
      </c>
      <c r="F112" s="1"/>
      <c r="G112" s="1"/>
      <c r="H112" s="1"/>
      <c r="I112" s="1"/>
      <c r="J112" s="3"/>
      <c r="K112" s="3"/>
      <c r="L112" s="3"/>
      <c r="M112" s="3"/>
    </row>
    <row r="113" spans="2:13" ht="46.5">
      <c r="B113" s="443"/>
      <c r="C113" s="425"/>
      <c r="D113" s="425"/>
      <c r="E113" s="4" t="s">
        <v>15</v>
      </c>
      <c r="F113" s="1"/>
      <c r="G113" s="1"/>
      <c r="H113" s="1"/>
      <c r="I113" s="1"/>
      <c r="J113" s="1"/>
      <c r="K113" s="1"/>
      <c r="L113" s="1"/>
      <c r="M113" s="1"/>
    </row>
    <row r="114" spans="2:13" ht="31.5" customHeight="1">
      <c r="B114" s="443"/>
      <c r="C114" s="425"/>
      <c r="D114" s="425"/>
      <c r="E114" s="4" t="s">
        <v>16</v>
      </c>
      <c r="F114" s="9">
        <f>G114+H114+I114+J114+K114+L114+M114</f>
        <v>450</v>
      </c>
      <c r="G114" s="9">
        <v>50</v>
      </c>
      <c r="H114" s="9"/>
      <c r="I114" s="9"/>
      <c r="J114" s="9"/>
      <c r="K114" s="9"/>
      <c r="L114" s="9"/>
      <c r="M114" s="9">
        <v>400</v>
      </c>
    </row>
    <row r="115" spans="2:13" ht="30.75">
      <c r="B115" s="443"/>
      <c r="C115" s="425"/>
      <c r="D115" s="425"/>
      <c r="E115" s="4" t="s">
        <v>17</v>
      </c>
      <c r="F115" s="3"/>
      <c r="G115" s="3"/>
      <c r="H115" s="3"/>
      <c r="I115" s="3"/>
      <c r="J115" s="3"/>
      <c r="K115" s="3"/>
      <c r="L115" s="3"/>
      <c r="M115" s="3"/>
    </row>
    <row r="116" spans="2:13" ht="46.5">
      <c r="B116" s="444"/>
      <c r="C116" s="426"/>
      <c r="D116" s="426"/>
      <c r="E116" s="4" t="s">
        <v>18</v>
      </c>
      <c r="F116" s="3"/>
      <c r="G116" s="3"/>
      <c r="H116" s="3"/>
      <c r="I116" s="3"/>
      <c r="J116" s="3"/>
      <c r="K116" s="3"/>
      <c r="L116" s="3"/>
      <c r="M116" s="3"/>
    </row>
    <row r="117" spans="2:13" ht="15">
      <c r="B117" s="437" t="s">
        <v>157</v>
      </c>
      <c r="C117" s="424" t="s">
        <v>115</v>
      </c>
      <c r="D117" s="424" t="s">
        <v>20</v>
      </c>
      <c r="E117" s="4" t="s">
        <v>21</v>
      </c>
      <c r="F117" s="40">
        <v>50</v>
      </c>
      <c r="G117" s="40">
        <v>50</v>
      </c>
      <c r="H117" s="3"/>
      <c r="I117" s="3"/>
      <c r="J117" s="3"/>
      <c r="K117" s="3"/>
      <c r="L117" s="3"/>
      <c r="M117" s="3"/>
    </row>
    <row r="118" spans="2:13" ht="30.75">
      <c r="B118" s="438"/>
      <c r="C118" s="425"/>
      <c r="D118" s="447"/>
      <c r="E118" s="4" t="s">
        <v>14</v>
      </c>
      <c r="F118" s="40"/>
      <c r="G118" s="40"/>
      <c r="H118" s="3"/>
      <c r="I118" s="3"/>
      <c r="J118" s="3"/>
      <c r="K118" s="3"/>
      <c r="L118" s="3"/>
      <c r="M118" s="3"/>
    </row>
    <row r="119" spans="2:13" ht="46.5">
      <c r="B119" s="438"/>
      <c r="C119" s="425"/>
      <c r="D119" s="447"/>
      <c r="E119" s="4" t="s">
        <v>15</v>
      </c>
      <c r="F119" s="40"/>
      <c r="G119" s="40"/>
      <c r="H119" s="3"/>
      <c r="I119" s="3"/>
      <c r="J119" s="3"/>
      <c r="K119" s="3"/>
      <c r="L119" s="3"/>
      <c r="M119" s="3"/>
    </row>
    <row r="120" spans="2:13" ht="31.5" customHeight="1">
      <c r="B120" s="438"/>
      <c r="C120" s="425"/>
      <c r="D120" s="447"/>
      <c r="E120" s="4" t="s">
        <v>16</v>
      </c>
      <c r="F120" s="40">
        <v>50</v>
      </c>
      <c r="G120" s="40">
        <v>50</v>
      </c>
      <c r="H120" s="3"/>
      <c r="I120" s="3"/>
      <c r="J120" s="3"/>
      <c r="K120" s="3"/>
      <c r="L120" s="3"/>
      <c r="M120" s="3"/>
    </row>
    <row r="121" spans="2:13" ht="30.75">
      <c r="B121" s="438"/>
      <c r="C121" s="425"/>
      <c r="D121" s="447"/>
      <c r="E121" s="4" t="s">
        <v>17</v>
      </c>
      <c r="F121" s="40"/>
      <c r="G121" s="40"/>
      <c r="H121" s="3"/>
      <c r="I121" s="3"/>
      <c r="J121" s="3"/>
      <c r="K121" s="3"/>
      <c r="L121" s="3"/>
      <c r="M121" s="3"/>
    </row>
    <row r="122" spans="2:13" ht="46.5">
      <c r="B122" s="439"/>
      <c r="C122" s="426"/>
      <c r="D122" s="448"/>
      <c r="E122" s="4" t="s">
        <v>18</v>
      </c>
      <c r="F122" s="40"/>
      <c r="G122" s="40"/>
      <c r="H122" s="3"/>
      <c r="I122" s="3"/>
      <c r="J122" s="3"/>
      <c r="K122" s="3"/>
      <c r="L122" s="3"/>
      <c r="M122" s="3"/>
    </row>
    <row r="123" spans="2:13" ht="15">
      <c r="B123" s="437" t="s">
        <v>158</v>
      </c>
      <c r="C123" s="424" t="s">
        <v>116</v>
      </c>
      <c r="D123" s="424" t="s">
        <v>34</v>
      </c>
      <c r="E123" s="4" t="s">
        <v>21</v>
      </c>
      <c r="F123" s="40"/>
      <c r="G123" s="40"/>
      <c r="H123" s="3"/>
      <c r="I123" s="3"/>
      <c r="J123" s="3"/>
      <c r="K123" s="3"/>
      <c r="L123" s="3"/>
      <c r="M123" s="3"/>
    </row>
    <row r="124" spans="2:13" ht="30.75">
      <c r="B124" s="438"/>
      <c r="C124" s="425"/>
      <c r="D124" s="425"/>
      <c r="E124" s="4" t="s">
        <v>14</v>
      </c>
      <c r="F124" s="40"/>
      <c r="G124" s="40"/>
      <c r="H124" s="3"/>
      <c r="I124" s="3"/>
      <c r="J124" s="3"/>
      <c r="K124" s="3"/>
      <c r="L124" s="3"/>
      <c r="M124" s="3"/>
    </row>
    <row r="125" spans="2:13" ht="46.5">
      <c r="B125" s="438"/>
      <c r="C125" s="425"/>
      <c r="D125" s="425"/>
      <c r="E125" s="4" t="s">
        <v>15</v>
      </c>
      <c r="F125" s="40"/>
      <c r="G125" s="40"/>
      <c r="H125" s="3"/>
      <c r="I125" s="3"/>
      <c r="J125" s="3"/>
      <c r="K125" s="3"/>
      <c r="L125" s="3"/>
      <c r="M125" s="3"/>
    </row>
    <row r="126" spans="2:13" ht="31.5" customHeight="1">
      <c r="B126" s="438"/>
      <c r="C126" s="425"/>
      <c r="D126" s="425"/>
      <c r="E126" s="4" t="s">
        <v>16</v>
      </c>
      <c r="F126" s="40"/>
      <c r="G126" s="40"/>
      <c r="H126" s="3"/>
      <c r="I126" s="3"/>
      <c r="J126" s="3"/>
      <c r="K126" s="3"/>
      <c r="L126" s="3"/>
      <c r="M126" s="3"/>
    </row>
    <row r="127" spans="2:13" ht="30.75">
      <c r="B127" s="438"/>
      <c r="C127" s="425"/>
      <c r="D127" s="425"/>
      <c r="E127" s="4" t="s">
        <v>17</v>
      </c>
      <c r="F127" s="40"/>
      <c r="G127" s="40"/>
      <c r="H127" s="3"/>
      <c r="I127" s="3"/>
      <c r="J127" s="3"/>
      <c r="K127" s="3"/>
      <c r="L127" s="3"/>
      <c r="M127" s="3"/>
    </row>
    <row r="128" spans="2:13" ht="46.5">
      <c r="B128" s="439"/>
      <c r="C128" s="426"/>
      <c r="D128" s="426"/>
      <c r="E128" s="4" t="s">
        <v>18</v>
      </c>
      <c r="F128" s="3"/>
      <c r="G128" s="3"/>
      <c r="H128" s="3"/>
      <c r="I128" s="3"/>
      <c r="J128" s="3"/>
      <c r="K128" s="3"/>
      <c r="L128" s="3"/>
      <c r="M128" s="3"/>
    </row>
    <row r="129" spans="2:13" ht="15">
      <c r="B129" s="437" t="s">
        <v>159</v>
      </c>
      <c r="C129" s="424" t="s">
        <v>117</v>
      </c>
      <c r="D129" s="424" t="s">
        <v>118</v>
      </c>
      <c r="E129" s="4" t="s">
        <v>21</v>
      </c>
      <c r="F129" s="40">
        <v>200</v>
      </c>
      <c r="G129" s="40">
        <v>200</v>
      </c>
      <c r="H129" s="3"/>
      <c r="I129" s="3"/>
      <c r="J129" s="3"/>
      <c r="K129" s="3"/>
      <c r="L129" s="3"/>
      <c r="M129" s="3"/>
    </row>
    <row r="130" spans="2:13" ht="30.75">
      <c r="B130" s="438"/>
      <c r="C130" s="425"/>
      <c r="D130" s="425"/>
      <c r="E130" s="4" t="s">
        <v>14</v>
      </c>
      <c r="F130" s="40"/>
      <c r="G130" s="40"/>
      <c r="H130" s="3"/>
      <c r="I130" s="3"/>
      <c r="J130" s="3"/>
      <c r="K130" s="3"/>
      <c r="L130" s="3"/>
      <c r="M130" s="3"/>
    </row>
    <row r="131" spans="2:13" ht="46.5">
      <c r="B131" s="438"/>
      <c r="C131" s="425"/>
      <c r="D131" s="425"/>
      <c r="E131" s="4" t="s">
        <v>15</v>
      </c>
      <c r="F131" s="40"/>
      <c r="G131" s="40"/>
      <c r="H131" s="3"/>
      <c r="I131" s="3"/>
      <c r="J131" s="3"/>
      <c r="K131" s="3"/>
      <c r="L131" s="3"/>
      <c r="M131" s="3"/>
    </row>
    <row r="132" spans="2:13" ht="31.5" customHeight="1">
      <c r="B132" s="438"/>
      <c r="C132" s="425"/>
      <c r="D132" s="425"/>
      <c r="E132" s="4" t="s">
        <v>16</v>
      </c>
      <c r="F132" s="40">
        <v>200</v>
      </c>
      <c r="G132" s="40">
        <v>200</v>
      </c>
      <c r="H132" s="3"/>
      <c r="I132" s="3"/>
      <c r="J132" s="3"/>
      <c r="K132" s="3"/>
      <c r="L132" s="3"/>
      <c r="M132" s="3"/>
    </row>
    <row r="133" spans="2:13" ht="30.75">
      <c r="B133" s="438"/>
      <c r="C133" s="425"/>
      <c r="D133" s="425"/>
      <c r="E133" s="4" t="s">
        <v>17</v>
      </c>
      <c r="F133" s="40"/>
      <c r="G133" s="40"/>
      <c r="H133" s="3"/>
      <c r="I133" s="3"/>
      <c r="J133" s="3"/>
      <c r="K133" s="3"/>
      <c r="L133" s="3"/>
      <c r="M133" s="3"/>
    </row>
    <row r="134" spans="2:13" ht="46.5">
      <c r="B134" s="439"/>
      <c r="C134" s="426"/>
      <c r="D134" s="426"/>
      <c r="E134" s="4" t="s">
        <v>18</v>
      </c>
      <c r="F134" s="40"/>
      <c r="G134" s="40"/>
      <c r="H134" s="3"/>
      <c r="I134" s="3"/>
      <c r="J134" s="3"/>
      <c r="K134" s="3"/>
      <c r="L134" s="3"/>
      <c r="M134" s="3"/>
    </row>
    <row r="135" spans="2:13" ht="15">
      <c r="B135" s="512" t="s">
        <v>160</v>
      </c>
      <c r="C135" s="424" t="s">
        <v>119</v>
      </c>
      <c r="D135" s="424" t="s">
        <v>136</v>
      </c>
      <c r="E135" s="4" t="s">
        <v>21</v>
      </c>
      <c r="F135" s="40">
        <v>248.292</v>
      </c>
      <c r="G135" s="40">
        <v>248.292</v>
      </c>
      <c r="H135" s="3"/>
      <c r="I135" s="3"/>
      <c r="J135" s="3"/>
      <c r="K135" s="3"/>
      <c r="L135" s="3"/>
      <c r="M135" s="3"/>
    </row>
    <row r="136" spans="2:13" ht="30.75">
      <c r="B136" s="512"/>
      <c r="C136" s="425"/>
      <c r="D136" s="425"/>
      <c r="E136" s="4" t="s">
        <v>14</v>
      </c>
      <c r="F136" s="40"/>
      <c r="G136" s="40"/>
      <c r="H136" s="3"/>
      <c r="I136" s="3"/>
      <c r="J136" s="3"/>
      <c r="K136" s="3"/>
      <c r="L136" s="3"/>
      <c r="M136" s="3"/>
    </row>
    <row r="137" spans="2:13" ht="46.5">
      <c r="B137" s="512"/>
      <c r="C137" s="425"/>
      <c r="D137" s="425"/>
      <c r="E137" s="4" t="s">
        <v>15</v>
      </c>
      <c r="F137" s="40"/>
      <c r="G137" s="40"/>
      <c r="H137" s="3"/>
      <c r="I137" s="3"/>
      <c r="J137" s="3"/>
      <c r="K137" s="3"/>
      <c r="L137" s="3"/>
      <c r="M137" s="3"/>
    </row>
    <row r="138" spans="2:13" ht="31.5" customHeight="1">
      <c r="B138" s="512"/>
      <c r="C138" s="425"/>
      <c r="D138" s="425"/>
      <c r="E138" s="4" t="s">
        <v>16</v>
      </c>
      <c r="F138" s="40">
        <f>F135</f>
        <v>248.292</v>
      </c>
      <c r="G138" s="40">
        <f>G135</f>
        <v>248.292</v>
      </c>
      <c r="H138" s="3"/>
      <c r="I138" s="3"/>
      <c r="J138" s="3"/>
      <c r="K138" s="3"/>
      <c r="L138" s="3"/>
      <c r="M138" s="3"/>
    </row>
    <row r="139" spans="2:13" ht="30.75">
      <c r="B139" s="512"/>
      <c r="C139" s="425"/>
      <c r="D139" s="425"/>
      <c r="E139" s="4" t="s">
        <v>17</v>
      </c>
      <c r="F139" s="40"/>
      <c r="G139" s="40"/>
      <c r="H139" s="3"/>
      <c r="I139" s="3"/>
      <c r="J139" s="3"/>
      <c r="K139" s="3"/>
      <c r="L139" s="3"/>
      <c r="M139" s="3"/>
    </row>
    <row r="140" spans="2:13" ht="46.5">
      <c r="B140" s="512"/>
      <c r="C140" s="426"/>
      <c r="D140" s="426"/>
      <c r="E140" s="4" t="s">
        <v>18</v>
      </c>
      <c r="F140" s="40"/>
      <c r="G140" s="40"/>
      <c r="H140" s="3"/>
      <c r="I140" s="3"/>
      <c r="J140" s="3"/>
      <c r="K140" s="3"/>
      <c r="L140" s="3"/>
      <c r="M140" s="3"/>
    </row>
    <row r="141" spans="2:13" ht="15">
      <c r="B141" s="437" t="s">
        <v>161</v>
      </c>
      <c r="C141" s="424" t="s">
        <v>139</v>
      </c>
      <c r="D141" s="424" t="s">
        <v>136</v>
      </c>
      <c r="E141" s="4" t="s">
        <v>21</v>
      </c>
      <c r="F141" s="45">
        <v>51.708</v>
      </c>
      <c r="G141" s="45">
        <v>51.708</v>
      </c>
      <c r="H141" s="3"/>
      <c r="I141" s="3"/>
      <c r="J141" s="3"/>
      <c r="K141" s="3"/>
      <c r="L141" s="3"/>
      <c r="M141" s="3"/>
    </row>
    <row r="142" spans="2:13" ht="30.75">
      <c r="B142" s="438"/>
      <c r="C142" s="425"/>
      <c r="D142" s="425"/>
      <c r="E142" s="4" t="s">
        <v>14</v>
      </c>
      <c r="F142" s="40"/>
      <c r="G142" s="40"/>
      <c r="H142" s="3"/>
      <c r="I142" s="3"/>
      <c r="J142" s="3"/>
      <c r="K142" s="3"/>
      <c r="L142" s="3"/>
      <c r="M142" s="3"/>
    </row>
    <row r="143" spans="2:13" ht="46.5">
      <c r="B143" s="438"/>
      <c r="C143" s="425"/>
      <c r="D143" s="425"/>
      <c r="E143" s="4" t="s">
        <v>15</v>
      </c>
      <c r="F143" s="40"/>
      <c r="G143" s="40"/>
      <c r="H143" s="3"/>
      <c r="I143" s="3"/>
      <c r="J143" s="3"/>
      <c r="K143" s="3"/>
      <c r="L143" s="3"/>
      <c r="M143" s="3"/>
    </row>
    <row r="144" spans="2:13" ht="31.5" customHeight="1">
      <c r="B144" s="438"/>
      <c r="C144" s="425"/>
      <c r="D144" s="425"/>
      <c r="E144" s="4" t="s">
        <v>16</v>
      </c>
      <c r="F144" s="45">
        <f>F141</f>
        <v>51.708</v>
      </c>
      <c r="G144" s="45">
        <f>G141</f>
        <v>51.708</v>
      </c>
      <c r="H144" s="3"/>
      <c r="I144" s="3"/>
      <c r="J144" s="3"/>
      <c r="K144" s="3"/>
      <c r="L144" s="3"/>
      <c r="M144" s="3"/>
    </row>
    <row r="145" spans="2:13" ht="30.75">
      <c r="B145" s="438"/>
      <c r="C145" s="425"/>
      <c r="D145" s="425"/>
      <c r="E145" s="4" t="s">
        <v>17</v>
      </c>
      <c r="F145" s="40"/>
      <c r="G145" s="40"/>
      <c r="H145" s="3"/>
      <c r="I145" s="3"/>
      <c r="J145" s="3"/>
      <c r="K145" s="3"/>
      <c r="L145" s="3"/>
      <c r="M145" s="3"/>
    </row>
    <row r="146" spans="2:13" ht="46.5">
      <c r="B146" s="439"/>
      <c r="C146" s="426"/>
      <c r="D146" s="426"/>
      <c r="E146" s="4" t="s">
        <v>18</v>
      </c>
      <c r="F146" s="40"/>
      <c r="G146" s="40"/>
      <c r="H146" s="3"/>
      <c r="I146" s="3"/>
      <c r="J146" s="3"/>
      <c r="K146" s="3"/>
      <c r="L146" s="3"/>
      <c r="M146" s="3"/>
    </row>
    <row r="147" spans="2:13" ht="15">
      <c r="B147" s="442" t="s">
        <v>162</v>
      </c>
      <c r="C147" s="424" t="s">
        <v>39</v>
      </c>
      <c r="D147" s="424" t="s">
        <v>30</v>
      </c>
      <c r="E147" s="4" t="s">
        <v>21</v>
      </c>
      <c r="F147" s="1">
        <v>783.2</v>
      </c>
      <c r="G147" s="1">
        <v>783.2</v>
      </c>
      <c r="H147" s="1"/>
      <c r="I147" s="1"/>
      <c r="J147" s="1"/>
      <c r="K147" s="1"/>
      <c r="L147" s="1"/>
      <c r="M147" s="1"/>
    </row>
    <row r="148" spans="2:13" ht="31.5" customHeight="1">
      <c r="B148" s="443"/>
      <c r="C148" s="425"/>
      <c r="D148" s="425"/>
      <c r="E148" s="4" t="s">
        <v>14</v>
      </c>
      <c r="F148" s="1"/>
      <c r="G148" s="1"/>
      <c r="H148" s="1"/>
      <c r="I148" s="1"/>
      <c r="J148" s="3"/>
      <c r="K148" s="3"/>
      <c r="L148" s="3"/>
      <c r="M148" s="3"/>
    </row>
    <row r="149" spans="2:13" ht="46.5">
      <c r="B149" s="443"/>
      <c r="C149" s="425"/>
      <c r="D149" s="425"/>
      <c r="E149" s="4" t="s">
        <v>15</v>
      </c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443"/>
      <c r="C150" s="425"/>
      <c r="D150" s="425"/>
      <c r="E150" s="4" t="s">
        <v>16</v>
      </c>
      <c r="F150" s="1">
        <v>783.2</v>
      </c>
      <c r="G150" s="1">
        <v>783.2</v>
      </c>
      <c r="H150" s="1"/>
      <c r="I150" s="1"/>
      <c r="J150" s="1"/>
      <c r="K150" s="1"/>
      <c r="L150" s="1"/>
      <c r="M150" s="1"/>
    </row>
    <row r="151" spans="2:13" ht="30.75">
      <c r="B151" s="443"/>
      <c r="C151" s="425"/>
      <c r="D151" s="425"/>
      <c r="E151" s="4" t="s">
        <v>17</v>
      </c>
      <c r="F151" s="3"/>
      <c r="G151" s="3"/>
      <c r="H151" s="3"/>
      <c r="I151" s="3"/>
      <c r="J151" s="3"/>
      <c r="K151" s="3"/>
      <c r="L151" s="3"/>
      <c r="M151" s="3"/>
    </row>
    <row r="152" spans="2:13" ht="46.5">
      <c r="B152" s="444"/>
      <c r="C152" s="426"/>
      <c r="D152" s="426"/>
      <c r="E152" s="4" t="s">
        <v>18</v>
      </c>
      <c r="F152" s="3"/>
      <c r="G152" s="3"/>
      <c r="H152" s="3"/>
      <c r="I152" s="3"/>
      <c r="J152" s="3"/>
      <c r="K152" s="3"/>
      <c r="L152" s="3"/>
      <c r="M152" s="3"/>
    </row>
    <row r="153" spans="2:13" ht="141.75" customHeight="1">
      <c r="B153" s="437" t="s">
        <v>163</v>
      </c>
      <c r="C153" s="424" t="s">
        <v>40</v>
      </c>
      <c r="D153" s="424" t="s">
        <v>28</v>
      </c>
      <c r="E153" s="4" t="s">
        <v>175</v>
      </c>
      <c r="F153" s="1">
        <f>F156+F159+F160</f>
        <v>6226.812</v>
      </c>
      <c r="G153" s="1">
        <f>G156+G159+G160</f>
        <v>3476.812</v>
      </c>
      <c r="H153" s="1">
        <f aca="true" t="shared" si="2" ref="H153:M153">H155+H156</f>
        <v>200</v>
      </c>
      <c r="I153" s="1">
        <f t="shared" si="2"/>
        <v>250</v>
      </c>
      <c r="J153" s="1">
        <v>200</v>
      </c>
      <c r="K153" s="1">
        <f t="shared" si="2"/>
        <v>700</v>
      </c>
      <c r="L153" s="1">
        <f t="shared" si="2"/>
        <v>700</v>
      </c>
      <c r="M153" s="1">
        <f t="shared" si="2"/>
        <v>700</v>
      </c>
    </row>
    <row r="154" spans="2:13" ht="30.75">
      <c r="B154" s="438"/>
      <c r="C154" s="427"/>
      <c r="D154" s="452"/>
      <c r="E154" s="4" t="s">
        <v>14</v>
      </c>
      <c r="F154" s="1"/>
      <c r="G154" s="1"/>
      <c r="H154" s="1"/>
      <c r="I154" s="1"/>
      <c r="J154" s="3"/>
      <c r="K154" s="3"/>
      <c r="L154" s="3"/>
      <c r="M154" s="3"/>
    </row>
    <row r="155" spans="2:13" ht="46.5">
      <c r="B155" s="438"/>
      <c r="C155" s="427"/>
      <c r="D155" s="452"/>
      <c r="E155" s="4" t="s">
        <v>15</v>
      </c>
      <c r="F155" s="1"/>
      <c r="G155" s="1"/>
      <c r="H155" s="1"/>
      <c r="I155" s="1"/>
      <c r="J155" s="1"/>
      <c r="K155" s="1"/>
      <c r="L155" s="1"/>
      <c r="M155" s="1"/>
    </row>
    <row r="156" spans="2:14" ht="110.25" customHeight="1">
      <c r="B156" s="438"/>
      <c r="C156" s="427"/>
      <c r="D156" s="452"/>
      <c r="E156" s="4" t="s">
        <v>164</v>
      </c>
      <c r="F156" s="11">
        <f>G156+H156+I156+J156+K156+L156+M156</f>
        <v>6077.044</v>
      </c>
      <c r="G156" s="11">
        <v>3327.044</v>
      </c>
      <c r="H156" s="1">
        <v>200</v>
      </c>
      <c r="I156" s="1">
        <v>250</v>
      </c>
      <c r="J156" s="1">
        <v>200</v>
      </c>
      <c r="K156" s="1">
        <v>700</v>
      </c>
      <c r="L156" s="1">
        <v>700</v>
      </c>
      <c r="M156" s="1">
        <v>700</v>
      </c>
      <c r="N156" s="42"/>
    </row>
    <row r="157" spans="2:13" ht="30.75">
      <c r="B157" s="438"/>
      <c r="C157" s="427"/>
      <c r="D157" s="452"/>
      <c r="E157" s="4" t="s">
        <v>17</v>
      </c>
      <c r="F157" s="3"/>
      <c r="G157" s="3"/>
      <c r="H157" s="3"/>
      <c r="I157" s="3"/>
      <c r="J157" s="3"/>
      <c r="K157" s="3"/>
      <c r="L157" s="3"/>
      <c r="M157" s="3"/>
    </row>
    <row r="158" spans="2:13" ht="46.5">
      <c r="B158" s="438"/>
      <c r="C158" s="427"/>
      <c r="D158" s="453"/>
      <c r="E158" s="4" t="s">
        <v>18</v>
      </c>
      <c r="F158" s="3"/>
      <c r="G158" s="3"/>
      <c r="H158" s="3"/>
      <c r="I158" s="3"/>
      <c r="J158" s="3"/>
      <c r="K158" s="3"/>
      <c r="L158" s="3"/>
      <c r="M158" s="3"/>
    </row>
    <row r="159" spans="2:13" ht="93">
      <c r="B159" s="438"/>
      <c r="C159" s="427"/>
      <c r="D159" s="34" t="s">
        <v>211</v>
      </c>
      <c r="E159" s="4" t="s">
        <v>149</v>
      </c>
      <c r="F159" s="21">
        <v>50.508</v>
      </c>
      <c r="G159" s="21">
        <v>50.508</v>
      </c>
      <c r="H159" s="3"/>
      <c r="I159" s="3"/>
      <c r="J159" s="3"/>
      <c r="K159" s="3"/>
      <c r="L159" s="3"/>
      <c r="M159" s="3"/>
    </row>
    <row r="160" spans="2:13" ht="62.25">
      <c r="B160" s="439"/>
      <c r="C160" s="428"/>
      <c r="D160" s="34" t="s">
        <v>234</v>
      </c>
      <c r="E160" s="4" t="s">
        <v>149</v>
      </c>
      <c r="F160" s="21">
        <v>99.26</v>
      </c>
      <c r="G160" s="21">
        <v>99.26</v>
      </c>
      <c r="H160" s="3"/>
      <c r="I160" s="3"/>
      <c r="J160" s="3"/>
      <c r="K160" s="3"/>
      <c r="L160" s="3"/>
      <c r="M160" s="3"/>
    </row>
    <row r="161" spans="2:13" ht="15">
      <c r="B161" s="442" t="s">
        <v>166</v>
      </c>
      <c r="C161" s="424" t="s">
        <v>253</v>
      </c>
      <c r="D161" s="424" t="s">
        <v>30</v>
      </c>
      <c r="E161" s="4" t="s">
        <v>21</v>
      </c>
      <c r="F161" s="1">
        <f>F163+F164</f>
        <v>400</v>
      </c>
      <c r="G161" s="1"/>
      <c r="H161" s="1"/>
      <c r="I161" s="1"/>
      <c r="J161" s="1"/>
      <c r="K161" s="1"/>
      <c r="L161" s="1"/>
      <c r="M161" s="1">
        <f>M163+M164</f>
        <v>400</v>
      </c>
    </row>
    <row r="162" spans="2:13" ht="30.75">
      <c r="B162" s="443"/>
      <c r="C162" s="425"/>
      <c r="D162" s="425"/>
      <c r="E162" s="4" t="s">
        <v>14</v>
      </c>
      <c r="F162" s="1"/>
      <c r="G162" s="1"/>
      <c r="H162" s="1"/>
      <c r="I162" s="1"/>
      <c r="J162" s="3"/>
      <c r="K162" s="3"/>
      <c r="L162" s="3"/>
      <c r="M162" s="3"/>
    </row>
    <row r="163" spans="2:13" ht="46.5">
      <c r="B163" s="443"/>
      <c r="C163" s="425"/>
      <c r="D163" s="425"/>
      <c r="E163" s="4" t="s">
        <v>15</v>
      </c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443"/>
      <c r="C164" s="425"/>
      <c r="D164" s="425"/>
      <c r="E164" s="4" t="s">
        <v>16</v>
      </c>
      <c r="F164" s="1">
        <f>G164+H164+I164+J164+K164+L164+M164</f>
        <v>400</v>
      </c>
      <c r="G164" s="1"/>
      <c r="H164" s="1"/>
      <c r="I164" s="1"/>
      <c r="J164" s="1"/>
      <c r="K164" s="1"/>
      <c r="L164" s="1"/>
      <c r="M164" s="1">
        <v>400</v>
      </c>
    </row>
    <row r="165" spans="2:13" ht="30.75">
      <c r="B165" s="443"/>
      <c r="C165" s="425"/>
      <c r="D165" s="425"/>
      <c r="E165" s="4" t="s">
        <v>17</v>
      </c>
      <c r="F165" s="3"/>
      <c r="G165" s="3"/>
      <c r="H165" s="3"/>
      <c r="I165" s="3"/>
      <c r="J165" s="3"/>
      <c r="K165" s="3"/>
      <c r="L165" s="3"/>
      <c r="M165" s="3"/>
    </row>
    <row r="166" spans="2:13" ht="46.5">
      <c r="B166" s="444"/>
      <c r="C166" s="426"/>
      <c r="D166" s="426"/>
      <c r="E166" s="4" t="s">
        <v>18</v>
      </c>
      <c r="F166" s="3"/>
      <c r="G166" s="3"/>
      <c r="H166" s="3"/>
      <c r="I166" s="3"/>
      <c r="J166" s="3"/>
      <c r="K166" s="3"/>
      <c r="L166" s="3"/>
      <c r="M166" s="3"/>
    </row>
    <row r="167" spans="2:13" ht="15">
      <c r="B167" s="442" t="s">
        <v>167</v>
      </c>
      <c r="C167" s="424" t="s">
        <v>252</v>
      </c>
      <c r="D167" s="424" t="s">
        <v>30</v>
      </c>
      <c r="E167" s="4" t="s">
        <v>21</v>
      </c>
      <c r="F167" s="1">
        <f>F169+F170</f>
        <v>300</v>
      </c>
      <c r="G167" s="1"/>
      <c r="H167" s="1"/>
      <c r="I167" s="1"/>
      <c r="J167" s="1"/>
      <c r="K167" s="1"/>
      <c r="L167" s="1"/>
      <c r="M167" s="1">
        <f>M169+M170</f>
        <v>300</v>
      </c>
    </row>
    <row r="168" spans="2:13" ht="30.75">
      <c r="B168" s="443"/>
      <c r="C168" s="425"/>
      <c r="D168" s="425"/>
      <c r="E168" s="4" t="s">
        <v>14</v>
      </c>
      <c r="F168" s="1"/>
      <c r="G168" s="1"/>
      <c r="H168" s="1"/>
      <c r="I168" s="1"/>
      <c r="J168" s="3"/>
      <c r="K168" s="3"/>
      <c r="L168" s="3"/>
      <c r="M168" s="3"/>
    </row>
    <row r="169" spans="2:13" ht="46.5">
      <c r="B169" s="443"/>
      <c r="C169" s="425"/>
      <c r="D169" s="425"/>
      <c r="E169" s="4" t="s">
        <v>15</v>
      </c>
      <c r="F169" s="1"/>
      <c r="G169" s="1"/>
      <c r="H169" s="1"/>
      <c r="I169" s="1"/>
      <c r="J169" s="1"/>
      <c r="K169" s="1"/>
      <c r="L169" s="1"/>
      <c r="M169" s="1"/>
    </row>
    <row r="170" spans="2:13" ht="31.5" customHeight="1">
      <c r="B170" s="443"/>
      <c r="C170" s="425"/>
      <c r="D170" s="425"/>
      <c r="E170" s="4" t="s">
        <v>16</v>
      </c>
      <c r="F170" s="1">
        <f>G170+H170+I170+J170+K170+L170+M170</f>
        <v>300</v>
      </c>
      <c r="G170" s="1"/>
      <c r="H170" s="1"/>
      <c r="I170" s="1"/>
      <c r="J170" s="1"/>
      <c r="K170" s="1"/>
      <c r="L170" s="1"/>
      <c r="M170" s="1">
        <v>300</v>
      </c>
    </row>
    <row r="171" spans="2:13" ht="30.75">
      <c r="B171" s="443"/>
      <c r="C171" s="425"/>
      <c r="D171" s="425"/>
      <c r="E171" s="4" t="s">
        <v>17</v>
      </c>
      <c r="F171" s="3"/>
      <c r="G171" s="3"/>
      <c r="H171" s="3"/>
      <c r="I171" s="3"/>
      <c r="J171" s="3"/>
      <c r="K171" s="3"/>
      <c r="L171" s="3"/>
      <c r="M171" s="3"/>
    </row>
    <row r="172" spans="2:13" ht="46.5">
      <c r="B172" s="444"/>
      <c r="C172" s="426"/>
      <c r="D172" s="426"/>
      <c r="E172" s="4" t="s">
        <v>18</v>
      </c>
      <c r="F172" s="3"/>
      <c r="G172" s="3"/>
      <c r="H172" s="3"/>
      <c r="I172" s="3"/>
      <c r="J172" s="3"/>
      <c r="K172" s="3"/>
      <c r="L172" s="3"/>
      <c r="M172" s="3"/>
    </row>
    <row r="173" spans="2:13" ht="15">
      <c r="B173" s="442" t="s">
        <v>168</v>
      </c>
      <c r="C173" s="424" t="s">
        <v>43</v>
      </c>
      <c r="D173" s="424" t="s">
        <v>44</v>
      </c>
      <c r="E173" s="4" t="s">
        <v>21</v>
      </c>
      <c r="F173" s="1">
        <f>F175+F176</f>
        <v>30</v>
      </c>
      <c r="G173" s="1">
        <v>30</v>
      </c>
      <c r="H173" s="1"/>
      <c r="I173" s="1">
        <f>I175+I176</f>
        <v>0</v>
      </c>
      <c r="J173" s="1"/>
      <c r="K173" s="1"/>
      <c r="L173" s="1"/>
      <c r="M173" s="1"/>
    </row>
    <row r="174" spans="2:13" ht="31.5" customHeight="1">
      <c r="B174" s="443"/>
      <c r="C174" s="425"/>
      <c r="D174" s="425"/>
      <c r="E174" s="4" t="s">
        <v>14</v>
      </c>
      <c r="F174" s="1"/>
      <c r="G174" s="1"/>
      <c r="H174" s="1"/>
      <c r="I174" s="1"/>
      <c r="J174" s="3"/>
      <c r="K174" s="3"/>
      <c r="L174" s="3"/>
      <c r="M174" s="3"/>
    </row>
    <row r="175" spans="2:13" ht="46.5">
      <c r="B175" s="443"/>
      <c r="C175" s="425"/>
      <c r="D175" s="425"/>
      <c r="E175" s="4" t="s">
        <v>15</v>
      </c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443"/>
      <c r="C176" s="425"/>
      <c r="D176" s="425"/>
      <c r="E176" s="4" t="s">
        <v>16</v>
      </c>
      <c r="F176" s="1">
        <f>G176+H176+I176+J176+M176</f>
        <v>30</v>
      </c>
      <c r="G176" s="1">
        <v>30</v>
      </c>
      <c r="H176" s="1"/>
      <c r="I176" s="1"/>
      <c r="J176" s="1"/>
      <c r="K176" s="1"/>
      <c r="L176" s="1"/>
      <c r="M176" s="1"/>
    </row>
    <row r="177" spans="2:13" ht="30.75">
      <c r="B177" s="443"/>
      <c r="C177" s="425"/>
      <c r="D177" s="425"/>
      <c r="E177" s="4" t="s">
        <v>17</v>
      </c>
      <c r="F177" s="3"/>
      <c r="G177" s="3"/>
      <c r="H177" s="3"/>
      <c r="I177" s="3"/>
      <c r="J177" s="3"/>
      <c r="K177" s="3"/>
      <c r="L177" s="3"/>
      <c r="M177" s="3"/>
    </row>
    <row r="178" spans="2:13" ht="46.5">
      <c r="B178" s="444"/>
      <c r="C178" s="426"/>
      <c r="D178" s="426"/>
      <c r="E178" s="4" t="s">
        <v>18</v>
      </c>
      <c r="F178" s="3"/>
      <c r="G178" s="3"/>
      <c r="H178" s="3"/>
      <c r="I178" s="3"/>
      <c r="J178" s="3"/>
      <c r="K178" s="3"/>
      <c r="L178" s="3"/>
      <c r="M178" s="3"/>
    </row>
    <row r="179" spans="2:14" ht="15">
      <c r="B179" s="442" t="s">
        <v>169</v>
      </c>
      <c r="C179" s="424" t="s">
        <v>307</v>
      </c>
      <c r="D179" s="424" t="s">
        <v>30</v>
      </c>
      <c r="E179" s="4" t="s">
        <v>21</v>
      </c>
      <c r="F179" s="1">
        <f>F182+F185</f>
        <v>14989.9</v>
      </c>
      <c r="G179" s="11">
        <v>1215</v>
      </c>
      <c r="H179" s="1">
        <v>3523</v>
      </c>
      <c r="I179" s="1">
        <f>I181+I182</f>
        <v>1871.9</v>
      </c>
      <c r="J179" s="1">
        <f>J181+J182</f>
        <v>2450</v>
      </c>
      <c r="K179" s="1">
        <f>K181+K182</f>
        <v>3330</v>
      </c>
      <c r="L179" s="1">
        <f>L181+L182</f>
        <v>1300</v>
      </c>
      <c r="M179" s="1">
        <f>M181+M182</f>
        <v>1300</v>
      </c>
      <c r="N179" s="42"/>
    </row>
    <row r="180" spans="2:13" ht="31.5" customHeight="1">
      <c r="B180" s="443"/>
      <c r="C180" s="425"/>
      <c r="D180" s="425"/>
      <c r="E180" s="4" t="s">
        <v>14</v>
      </c>
      <c r="F180" s="1"/>
      <c r="G180" s="1"/>
      <c r="H180" s="1"/>
      <c r="I180" s="1"/>
      <c r="J180" s="3"/>
      <c r="K180" s="3"/>
      <c r="L180" s="3"/>
      <c r="M180" s="3"/>
    </row>
    <row r="181" spans="2:13" ht="46.5">
      <c r="B181" s="443"/>
      <c r="C181" s="425"/>
      <c r="D181" s="425"/>
      <c r="E181" s="4" t="s">
        <v>15</v>
      </c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443"/>
      <c r="C182" s="425"/>
      <c r="D182" s="425"/>
      <c r="E182" s="4" t="s">
        <v>16</v>
      </c>
      <c r="F182" s="1">
        <f>G182+H182+I182+J182+K182+L182+M182</f>
        <v>14989.9</v>
      </c>
      <c r="G182" s="11">
        <v>1215</v>
      </c>
      <c r="H182" s="1">
        <v>3523</v>
      </c>
      <c r="I182" s="1">
        <v>1871.9</v>
      </c>
      <c r="J182" s="1">
        <v>2450</v>
      </c>
      <c r="K182" s="1">
        <v>3330</v>
      </c>
      <c r="L182" s="1">
        <v>1300</v>
      </c>
      <c r="M182" s="1">
        <v>1300</v>
      </c>
    </row>
    <row r="183" spans="2:13" ht="93">
      <c r="B183" s="443"/>
      <c r="C183" s="425"/>
      <c r="D183" s="425"/>
      <c r="E183" s="4" t="s">
        <v>314</v>
      </c>
      <c r="F183" s="1">
        <v>3523</v>
      </c>
      <c r="G183" s="3"/>
      <c r="H183" s="1">
        <v>3523</v>
      </c>
      <c r="I183" s="1"/>
      <c r="J183" s="1"/>
      <c r="K183" s="1"/>
      <c r="L183" s="1"/>
      <c r="M183" s="1"/>
    </row>
    <row r="184" spans="2:13" ht="30.75">
      <c r="B184" s="443"/>
      <c r="C184" s="425"/>
      <c r="D184" s="425"/>
      <c r="E184" s="4" t="s">
        <v>17</v>
      </c>
      <c r="F184" s="3"/>
      <c r="G184" s="3"/>
      <c r="H184" s="3"/>
      <c r="I184" s="3"/>
      <c r="J184" s="3"/>
      <c r="K184" s="3"/>
      <c r="L184" s="3"/>
      <c r="M184" s="3"/>
    </row>
    <row r="185" spans="2:13" ht="46.5">
      <c r="B185" s="444"/>
      <c r="C185" s="426"/>
      <c r="D185" s="426"/>
      <c r="E185" s="4" t="s">
        <v>18</v>
      </c>
      <c r="F185" s="1"/>
      <c r="G185" s="3"/>
      <c r="H185" s="1"/>
      <c r="I185" s="3"/>
      <c r="J185" s="3"/>
      <c r="K185" s="3"/>
      <c r="L185" s="3"/>
      <c r="M185" s="3"/>
    </row>
    <row r="186" spans="2:13" ht="15">
      <c r="B186" s="442" t="s">
        <v>170</v>
      </c>
      <c r="C186" s="424" t="s">
        <v>308</v>
      </c>
      <c r="D186" s="424" t="s">
        <v>30</v>
      </c>
      <c r="E186" s="4" t="s">
        <v>21</v>
      </c>
      <c r="F186" s="1">
        <f>G186+H186+I186+J186+K186+L186+M186</f>
        <v>1190</v>
      </c>
      <c r="G186" s="1">
        <f>SUM(G189)</f>
        <v>170</v>
      </c>
      <c r="H186" s="1">
        <f>H190</f>
        <v>170</v>
      </c>
      <c r="I186" s="1">
        <f>I188+I189</f>
        <v>170</v>
      </c>
      <c r="J186" s="1">
        <f>J188+J189</f>
        <v>170</v>
      </c>
      <c r="K186" s="1">
        <f>K188+K189</f>
        <v>170</v>
      </c>
      <c r="L186" s="1">
        <f>L188+L189</f>
        <v>170</v>
      </c>
      <c r="M186" s="1">
        <f>M188+M189</f>
        <v>170</v>
      </c>
    </row>
    <row r="187" spans="2:13" ht="31.5" customHeight="1">
      <c r="B187" s="443"/>
      <c r="C187" s="425"/>
      <c r="D187" s="425"/>
      <c r="E187" s="4" t="s">
        <v>14</v>
      </c>
      <c r="F187" s="1"/>
      <c r="G187" s="1"/>
      <c r="H187" s="1"/>
      <c r="I187" s="1"/>
      <c r="J187" s="3"/>
      <c r="K187" s="3"/>
      <c r="L187" s="3"/>
      <c r="M187" s="3"/>
    </row>
    <row r="188" spans="2:13" ht="46.5">
      <c r="B188" s="443"/>
      <c r="C188" s="425"/>
      <c r="D188" s="425"/>
      <c r="E188" s="4" t="s">
        <v>15</v>
      </c>
      <c r="F188" s="1"/>
      <c r="G188" s="1"/>
      <c r="H188" s="1"/>
      <c r="I188" s="1"/>
      <c r="J188" s="1"/>
      <c r="K188" s="1"/>
      <c r="L188" s="1"/>
      <c r="M188" s="1"/>
    </row>
    <row r="189" spans="2:13" ht="31.5" customHeight="1">
      <c r="B189" s="443"/>
      <c r="C189" s="425"/>
      <c r="D189" s="425"/>
      <c r="E189" s="4" t="s">
        <v>16</v>
      </c>
      <c r="F189" s="1">
        <f>G189+H189+I189+J189+K189+L189+M189</f>
        <v>1190</v>
      </c>
      <c r="G189" s="1">
        <v>170</v>
      </c>
      <c r="H189" s="1">
        <v>170</v>
      </c>
      <c r="I189" s="1">
        <v>170</v>
      </c>
      <c r="J189" s="1">
        <v>170</v>
      </c>
      <c r="K189" s="1">
        <v>170</v>
      </c>
      <c r="L189" s="1">
        <v>170</v>
      </c>
      <c r="M189" s="1">
        <v>170</v>
      </c>
    </row>
    <row r="190" spans="2:14" ht="103.5" customHeight="1">
      <c r="B190" s="443"/>
      <c r="C190" s="425"/>
      <c r="D190" s="425"/>
      <c r="E190" s="4" t="s">
        <v>314</v>
      </c>
      <c r="F190" s="1">
        <v>170</v>
      </c>
      <c r="G190" s="3"/>
      <c r="H190" s="1">
        <v>170</v>
      </c>
      <c r="I190" s="1"/>
      <c r="J190" s="1"/>
      <c r="K190" s="1"/>
      <c r="L190" s="1"/>
      <c r="M190" s="1"/>
      <c r="N190" s="4"/>
    </row>
    <row r="191" spans="2:13" ht="30.75">
      <c r="B191" s="443"/>
      <c r="C191" s="425"/>
      <c r="D191" s="425"/>
      <c r="E191" s="4" t="s">
        <v>17</v>
      </c>
      <c r="F191" s="3"/>
      <c r="G191" s="3"/>
      <c r="H191" s="3"/>
      <c r="I191" s="3"/>
      <c r="J191" s="3"/>
      <c r="K191" s="3"/>
      <c r="L191" s="3"/>
      <c r="M191" s="3"/>
    </row>
    <row r="192" spans="2:13" ht="46.5">
      <c r="B192" s="444"/>
      <c r="C192" s="426"/>
      <c r="D192" s="426"/>
      <c r="E192" s="4" t="s">
        <v>18</v>
      </c>
      <c r="F192" s="7"/>
      <c r="G192" s="7"/>
      <c r="H192" s="7"/>
      <c r="I192" s="3"/>
      <c r="J192" s="3"/>
      <c r="K192" s="3"/>
      <c r="L192" s="3"/>
      <c r="M192" s="3"/>
    </row>
    <row r="193" spans="2:13" ht="15">
      <c r="B193" s="442" t="s">
        <v>171</v>
      </c>
      <c r="C193" s="424" t="s">
        <v>47</v>
      </c>
      <c r="D193" s="424" t="s">
        <v>30</v>
      </c>
      <c r="E193" s="4" t="s">
        <v>21</v>
      </c>
      <c r="F193" s="1">
        <f>F195+F196</f>
        <v>900</v>
      </c>
      <c r="G193" s="1"/>
      <c r="H193" s="1">
        <f>H195+H196</f>
        <v>0</v>
      </c>
      <c r="I193" s="1"/>
      <c r="J193" s="1">
        <v>400</v>
      </c>
      <c r="K193" s="1"/>
      <c r="L193" s="1">
        <f>L195+L196</f>
        <v>500</v>
      </c>
      <c r="M193" s="1"/>
    </row>
    <row r="194" spans="2:13" ht="30.75">
      <c r="B194" s="443"/>
      <c r="C194" s="425"/>
      <c r="D194" s="425"/>
      <c r="E194" s="4" t="s">
        <v>14</v>
      </c>
      <c r="F194" s="1"/>
      <c r="G194" s="1"/>
      <c r="H194" s="1"/>
      <c r="I194" s="1"/>
      <c r="J194" s="3"/>
      <c r="K194" s="3"/>
      <c r="L194" s="3"/>
      <c r="M194" s="3"/>
    </row>
    <row r="195" spans="2:13" ht="46.5">
      <c r="B195" s="443"/>
      <c r="C195" s="425"/>
      <c r="D195" s="425"/>
      <c r="E195" s="4" t="s">
        <v>15</v>
      </c>
      <c r="F195" s="1"/>
      <c r="G195" s="1"/>
      <c r="H195" s="1"/>
      <c r="I195" s="1"/>
      <c r="J195" s="1"/>
      <c r="K195" s="1"/>
      <c r="L195" s="1"/>
      <c r="M195" s="1"/>
    </row>
    <row r="196" spans="2:13" ht="31.5" customHeight="1">
      <c r="B196" s="443"/>
      <c r="C196" s="425"/>
      <c r="D196" s="425"/>
      <c r="E196" s="4" t="s">
        <v>16</v>
      </c>
      <c r="F196" s="1">
        <f>G196+H196+I196+J196+K196+L196+M196</f>
        <v>900</v>
      </c>
      <c r="G196" s="1"/>
      <c r="H196" s="1"/>
      <c r="I196" s="1"/>
      <c r="J196" s="1">
        <v>400</v>
      </c>
      <c r="K196" s="1"/>
      <c r="L196" s="1">
        <v>500</v>
      </c>
      <c r="M196" s="1"/>
    </row>
    <row r="197" spans="2:13" ht="30.75">
      <c r="B197" s="443"/>
      <c r="C197" s="425"/>
      <c r="D197" s="425"/>
      <c r="E197" s="4" t="s">
        <v>17</v>
      </c>
      <c r="F197" s="3"/>
      <c r="G197" s="3"/>
      <c r="H197" s="3"/>
      <c r="I197" s="3"/>
      <c r="J197" s="3"/>
      <c r="K197" s="3"/>
      <c r="L197" s="3"/>
      <c r="M197" s="3"/>
    </row>
    <row r="198" spans="2:13" ht="46.5">
      <c r="B198" s="444"/>
      <c r="C198" s="426"/>
      <c r="D198" s="426"/>
      <c r="E198" s="4" t="s">
        <v>18</v>
      </c>
      <c r="F198" s="3"/>
      <c r="G198" s="3"/>
      <c r="H198" s="3"/>
      <c r="I198" s="3"/>
      <c r="J198" s="3"/>
      <c r="K198" s="3"/>
      <c r="L198" s="3"/>
      <c r="M198" s="3"/>
    </row>
    <row r="199" spans="2:13" ht="15">
      <c r="B199" s="442" t="s">
        <v>172</v>
      </c>
      <c r="C199" s="424" t="s">
        <v>48</v>
      </c>
      <c r="D199" s="424" t="s">
        <v>44</v>
      </c>
      <c r="E199" s="4" t="s">
        <v>21</v>
      </c>
      <c r="F199" s="1">
        <f>F201+F202</f>
        <v>700</v>
      </c>
      <c r="G199" s="1"/>
      <c r="H199" s="1"/>
      <c r="I199" s="1"/>
      <c r="J199" s="1">
        <v>300</v>
      </c>
      <c r="K199" s="1"/>
      <c r="L199" s="1">
        <f>L201+L202</f>
        <v>400</v>
      </c>
      <c r="M199" s="1"/>
    </row>
    <row r="200" spans="2:13" ht="30.75">
      <c r="B200" s="443"/>
      <c r="C200" s="425"/>
      <c r="D200" s="425"/>
      <c r="E200" s="4" t="s">
        <v>14</v>
      </c>
      <c r="F200" s="1"/>
      <c r="G200" s="1"/>
      <c r="H200" s="1"/>
      <c r="I200" s="1"/>
      <c r="J200" s="3"/>
      <c r="K200" s="3"/>
      <c r="L200" s="3"/>
      <c r="M200" s="3"/>
    </row>
    <row r="201" spans="2:13" ht="46.5">
      <c r="B201" s="443"/>
      <c r="C201" s="425"/>
      <c r="D201" s="425"/>
      <c r="E201" s="4" t="s">
        <v>15</v>
      </c>
      <c r="F201" s="1"/>
      <c r="G201" s="1"/>
      <c r="H201" s="1"/>
      <c r="I201" s="1"/>
      <c r="J201" s="1"/>
      <c r="K201" s="1"/>
      <c r="L201" s="1"/>
      <c r="M201" s="1"/>
    </row>
    <row r="202" spans="2:13" ht="31.5" customHeight="1">
      <c r="B202" s="443"/>
      <c r="C202" s="425"/>
      <c r="D202" s="425"/>
      <c r="E202" s="4" t="s">
        <v>16</v>
      </c>
      <c r="F202" s="1">
        <f>G202+H202+I202+J202+K202+L202+M202</f>
        <v>700</v>
      </c>
      <c r="G202" s="1"/>
      <c r="H202" s="1"/>
      <c r="I202" s="1"/>
      <c r="J202" s="1">
        <v>300</v>
      </c>
      <c r="K202" s="1"/>
      <c r="L202" s="1">
        <v>400</v>
      </c>
      <c r="M202" s="1"/>
    </row>
    <row r="203" spans="2:13" ht="30.75">
      <c r="B203" s="443"/>
      <c r="C203" s="425"/>
      <c r="D203" s="425"/>
      <c r="E203" s="4" t="s">
        <v>17</v>
      </c>
      <c r="F203" s="3"/>
      <c r="G203" s="3"/>
      <c r="H203" s="3"/>
      <c r="I203" s="3"/>
      <c r="J203" s="3"/>
      <c r="K203" s="3"/>
      <c r="L203" s="3"/>
      <c r="M203" s="3"/>
    </row>
    <row r="204" spans="2:13" ht="46.5">
      <c r="B204" s="444"/>
      <c r="C204" s="426"/>
      <c r="D204" s="426"/>
      <c r="E204" s="4" t="s">
        <v>18</v>
      </c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442" t="s">
        <v>173</v>
      </c>
      <c r="C205" s="424" t="s">
        <v>49</v>
      </c>
      <c r="D205" s="424" t="s">
        <v>30</v>
      </c>
      <c r="E205" s="4" t="s">
        <v>21</v>
      </c>
      <c r="F205" s="1">
        <f>F207+F208</f>
        <v>546.4</v>
      </c>
      <c r="G205" s="1">
        <v>96.4</v>
      </c>
      <c r="H205" s="1">
        <f aca="true" t="shared" si="3" ref="H205:M205">H207+H208</f>
        <v>0</v>
      </c>
      <c r="I205" s="1">
        <f t="shared" si="3"/>
        <v>0</v>
      </c>
      <c r="J205" s="1"/>
      <c r="K205" s="1">
        <f t="shared" si="3"/>
        <v>150</v>
      </c>
      <c r="L205" s="1">
        <f t="shared" si="3"/>
        <v>150</v>
      </c>
      <c r="M205" s="1">
        <f t="shared" si="3"/>
        <v>150</v>
      </c>
    </row>
    <row r="206" spans="2:13" ht="30.75">
      <c r="B206" s="443"/>
      <c r="C206" s="425"/>
      <c r="D206" s="425"/>
      <c r="E206" s="4" t="s">
        <v>14</v>
      </c>
      <c r="F206" s="1"/>
      <c r="G206" s="1"/>
      <c r="H206" s="1"/>
      <c r="I206" s="1"/>
      <c r="J206" s="3"/>
      <c r="K206" s="3"/>
      <c r="L206" s="3"/>
      <c r="M206" s="3"/>
    </row>
    <row r="207" spans="2:13" ht="46.5">
      <c r="B207" s="443"/>
      <c r="C207" s="425"/>
      <c r="D207" s="425"/>
      <c r="E207" s="4" t="s">
        <v>15</v>
      </c>
      <c r="F207" s="1"/>
      <c r="G207" s="1"/>
      <c r="H207" s="1"/>
      <c r="I207" s="1"/>
      <c r="J207" s="1"/>
      <c r="K207" s="1"/>
      <c r="L207" s="1"/>
      <c r="M207" s="1"/>
    </row>
    <row r="208" spans="2:13" ht="31.5" customHeight="1">
      <c r="B208" s="443"/>
      <c r="C208" s="425"/>
      <c r="D208" s="425"/>
      <c r="E208" s="4" t="s">
        <v>16</v>
      </c>
      <c r="F208" s="1">
        <f>G208+H208+I208+J208+K208+L208+M208</f>
        <v>546.4</v>
      </c>
      <c r="G208" s="1">
        <v>96.4</v>
      </c>
      <c r="H208" s="1"/>
      <c r="I208" s="1"/>
      <c r="J208" s="1"/>
      <c r="K208" s="1">
        <v>150</v>
      </c>
      <c r="L208" s="1">
        <v>150</v>
      </c>
      <c r="M208" s="1">
        <v>150</v>
      </c>
    </row>
    <row r="209" spans="2:13" ht="30.75">
      <c r="B209" s="443"/>
      <c r="C209" s="425"/>
      <c r="D209" s="425"/>
      <c r="E209" s="4" t="s">
        <v>17</v>
      </c>
      <c r="F209" s="3"/>
      <c r="G209" s="3"/>
      <c r="H209" s="3"/>
      <c r="I209" s="3"/>
      <c r="J209" s="3"/>
      <c r="K209" s="3"/>
      <c r="L209" s="3"/>
      <c r="M209" s="3"/>
    </row>
    <row r="210" spans="2:13" ht="46.5">
      <c r="B210" s="444"/>
      <c r="C210" s="426"/>
      <c r="D210" s="426"/>
      <c r="E210" s="4" t="s">
        <v>18</v>
      </c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437" t="s">
        <v>174</v>
      </c>
      <c r="C211" s="424" t="s">
        <v>108</v>
      </c>
      <c r="D211" s="424" t="s">
        <v>30</v>
      </c>
      <c r="E211" s="4" t="s">
        <v>21</v>
      </c>
      <c r="F211" s="40">
        <v>600</v>
      </c>
      <c r="G211" s="40">
        <v>600</v>
      </c>
      <c r="H211" s="3"/>
      <c r="I211" s="3"/>
      <c r="J211" s="3"/>
      <c r="K211" s="3"/>
      <c r="L211" s="3"/>
      <c r="M211" s="3"/>
    </row>
    <row r="212" spans="2:13" ht="30.75">
      <c r="B212" s="438"/>
      <c r="C212" s="425"/>
      <c r="D212" s="425"/>
      <c r="E212" s="4" t="s">
        <v>14</v>
      </c>
      <c r="F212" s="40"/>
      <c r="G212" s="40"/>
      <c r="H212" s="3"/>
      <c r="I212" s="3"/>
      <c r="J212" s="3"/>
      <c r="K212" s="3"/>
      <c r="L212" s="3"/>
      <c r="M212" s="3"/>
    </row>
    <row r="213" spans="2:13" ht="46.5">
      <c r="B213" s="438"/>
      <c r="C213" s="425"/>
      <c r="D213" s="425"/>
      <c r="E213" s="4" t="s">
        <v>15</v>
      </c>
      <c r="F213" s="40"/>
      <c r="G213" s="40"/>
      <c r="H213" s="3"/>
      <c r="I213" s="3"/>
      <c r="J213" s="3"/>
      <c r="K213" s="3"/>
      <c r="L213" s="3"/>
      <c r="M213" s="3"/>
    </row>
    <row r="214" spans="2:13" ht="31.5" customHeight="1">
      <c r="B214" s="438"/>
      <c r="C214" s="425"/>
      <c r="D214" s="425"/>
      <c r="E214" s="4" t="s">
        <v>16</v>
      </c>
      <c r="F214" s="40">
        <v>600</v>
      </c>
      <c r="G214" s="40">
        <v>600</v>
      </c>
      <c r="H214" s="3"/>
      <c r="I214" s="3"/>
      <c r="J214" s="3"/>
      <c r="K214" s="3"/>
      <c r="L214" s="3"/>
      <c r="M214" s="3"/>
    </row>
    <row r="215" spans="2:13" ht="30.75">
      <c r="B215" s="438"/>
      <c r="C215" s="425"/>
      <c r="D215" s="425"/>
      <c r="E215" s="4" t="s">
        <v>17</v>
      </c>
      <c r="F215" s="3"/>
      <c r="G215" s="3"/>
      <c r="H215" s="3"/>
      <c r="I215" s="3"/>
      <c r="J215" s="3"/>
      <c r="K215" s="3"/>
      <c r="L215" s="3"/>
      <c r="M215" s="3"/>
    </row>
    <row r="216" spans="2:13" ht="46.5">
      <c r="B216" s="439"/>
      <c r="C216" s="426"/>
      <c r="D216" s="426"/>
      <c r="E216" s="4" t="s">
        <v>18</v>
      </c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421" t="s">
        <v>294</v>
      </c>
      <c r="C217" s="424" t="s">
        <v>312</v>
      </c>
      <c r="D217" s="424" t="s">
        <v>30</v>
      </c>
      <c r="E217" s="4" t="s">
        <v>21</v>
      </c>
      <c r="F217" s="3">
        <f>H217</f>
        <v>505.3</v>
      </c>
      <c r="G217" s="3"/>
      <c r="H217" s="3">
        <v>505.3</v>
      </c>
      <c r="I217" s="3"/>
      <c r="J217" s="3"/>
      <c r="K217" s="3"/>
      <c r="L217" s="3"/>
      <c r="M217" s="3"/>
    </row>
    <row r="218" spans="2:13" ht="30.75">
      <c r="B218" s="422"/>
      <c r="C218" s="425"/>
      <c r="D218" s="425"/>
      <c r="E218" s="4" t="s">
        <v>14</v>
      </c>
      <c r="F218" s="3"/>
      <c r="G218" s="3"/>
      <c r="H218" s="3"/>
      <c r="I218" s="3"/>
      <c r="J218" s="3"/>
      <c r="K218" s="3"/>
      <c r="L218" s="3"/>
      <c r="M218" s="3"/>
    </row>
    <row r="219" spans="2:13" ht="46.5">
      <c r="B219" s="422"/>
      <c r="C219" s="425"/>
      <c r="D219" s="425"/>
      <c r="E219" s="4" t="s">
        <v>15</v>
      </c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422"/>
      <c r="C220" s="425"/>
      <c r="D220" s="425"/>
      <c r="E220" s="4" t="s">
        <v>16</v>
      </c>
      <c r="F220" s="3">
        <f>H220</f>
        <v>505.3</v>
      </c>
      <c r="G220" s="3"/>
      <c r="H220" s="3">
        <v>505.3</v>
      </c>
      <c r="I220" s="3"/>
      <c r="J220" s="3"/>
      <c r="K220" s="3"/>
      <c r="L220" s="3"/>
      <c r="M220" s="3"/>
    </row>
    <row r="221" spans="2:13" ht="93">
      <c r="B221" s="422"/>
      <c r="C221" s="425"/>
      <c r="D221" s="425"/>
      <c r="E221" s="4" t="s">
        <v>314</v>
      </c>
      <c r="F221" s="3">
        <f>H221</f>
        <v>505.3</v>
      </c>
      <c r="G221" s="3"/>
      <c r="H221" s="3">
        <v>505.3</v>
      </c>
      <c r="I221" s="3"/>
      <c r="J221" s="3"/>
      <c r="K221" s="3"/>
      <c r="L221" s="3"/>
      <c r="M221" s="3"/>
    </row>
    <row r="222" spans="2:13" ht="30.75">
      <c r="B222" s="422"/>
      <c r="C222" s="425"/>
      <c r="D222" s="425"/>
      <c r="E222" s="4" t="s">
        <v>17</v>
      </c>
      <c r="F222" s="3"/>
      <c r="G222" s="3"/>
      <c r="H222" s="3"/>
      <c r="I222" s="3"/>
      <c r="J222" s="3"/>
      <c r="K222" s="3"/>
      <c r="L222" s="3"/>
      <c r="M222" s="3"/>
    </row>
    <row r="223" spans="2:13" ht="46.5">
      <c r="B223" s="423"/>
      <c r="C223" s="426"/>
      <c r="D223" s="426"/>
      <c r="E223" s="4" t="s">
        <v>18</v>
      </c>
      <c r="F223" s="3"/>
      <c r="G223" s="3"/>
      <c r="H223" s="3"/>
      <c r="I223" s="3"/>
      <c r="J223" s="3"/>
      <c r="K223" s="3"/>
      <c r="L223" s="3"/>
      <c r="M223" s="3"/>
    </row>
    <row r="224" spans="2:14" ht="131.25" customHeight="1">
      <c r="B224" s="437" t="s">
        <v>177</v>
      </c>
      <c r="C224" s="424" t="s">
        <v>124</v>
      </c>
      <c r="D224" s="424" t="s">
        <v>30</v>
      </c>
      <c r="E224" s="4" t="s">
        <v>175</v>
      </c>
      <c r="F224" s="1">
        <f>F227+F228+F231+F232+F233+F234</f>
        <v>909.5699999999999</v>
      </c>
      <c r="G224" s="1">
        <v>200</v>
      </c>
      <c r="H224" s="1">
        <f>H228</f>
        <v>50</v>
      </c>
      <c r="I224" s="1">
        <f>I226+I227</f>
        <v>150</v>
      </c>
      <c r="J224" s="1">
        <f>J226+J227</f>
        <v>59.57</v>
      </c>
      <c r="K224" s="1">
        <f>K226+K227</f>
        <v>150</v>
      </c>
      <c r="L224" s="1">
        <f>L226+L227</f>
        <v>150</v>
      </c>
      <c r="M224" s="1">
        <f>M226+M227</f>
        <v>150</v>
      </c>
      <c r="N224" s="39"/>
    </row>
    <row r="225" spans="2:13" ht="31.5" customHeight="1">
      <c r="B225" s="438"/>
      <c r="C225" s="425"/>
      <c r="D225" s="425"/>
      <c r="E225" s="4" t="s">
        <v>14</v>
      </c>
      <c r="F225" s="1"/>
      <c r="G225" s="1"/>
      <c r="H225" s="1"/>
      <c r="I225" s="1"/>
      <c r="J225" s="3"/>
      <c r="K225" s="3"/>
      <c r="L225" s="3"/>
      <c r="M225" s="3"/>
    </row>
    <row r="226" spans="2:13" ht="46.5">
      <c r="B226" s="438"/>
      <c r="C226" s="425"/>
      <c r="D226" s="425"/>
      <c r="E226" s="4" t="s">
        <v>15</v>
      </c>
      <c r="F226" s="1"/>
      <c r="G226" s="1"/>
      <c r="H226" s="1"/>
      <c r="I226" s="1"/>
      <c r="J226" s="1"/>
      <c r="K226" s="1"/>
      <c r="L226" s="1"/>
      <c r="M226" s="1"/>
    </row>
    <row r="227" spans="2:14" ht="93">
      <c r="B227" s="438"/>
      <c r="C227" s="425"/>
      <c r="D227" s="425"/>
      <c r="E227" s="4" t="s">
        <v>165</v>
      </c>
      <c r="F227" s="1">
        <f>I227+J227+K227+L227+M227+G227</f>
        <v>814.5699999999999</v>
      </c>
      <c r="G227" s="1">
        <v>155</v>
      </c>
      <c r="H227" s="5">
        <v>50</v>
      </c>
      <c r="I227" s="1">
        <v>150</v>
      </c>
      <c r="J227" s="1">
        <v>59.57</v>
      </c>
      <c r="K227" s="1">
        <v>150</v>
      </c>
      <c r="L227" s="1">
        <v>150</v>
      </c>
      <c r="M227" s="1">
        <v>150</v>
      </c>
      <c r="N227" s="39"/>
    </row>
    <row r="228" spans="2:14" ht="93">
      <c r="B228" s="438"/>
      <c r="C228" s="425"/>
      <c r="D228" s="425"/>
      <c r="E228" s="4" t="s">
        <v>314</v>
      </c>
      <c r="F228" s="3">
        <v>50</v>
      </c>
      <c r="G228" s="3"/>
      <c r="H228" s="1">
        <v>50</v>
      </c>
      <c r="I228" s="1"/>
      <c r="J228" s="1"/>
      <c r="K228" s="1"/>
      <c r="L228" s="1"/>
      <c r="M228" s="1"/>
      <c r="N228" s="39"/>
    </row>
    <row r="229" spans="2:13" ht="30.75">
      <c r="B229" s="438"/>
      <c r="C229" s="425"/>
      <c r="D229" s="425"/>
      <c r="E229" s="4" t="s">
        <v>17</v>
      </c>
      <c r="F229" s="3"/>
      <c r="G229" s="3"/>
      <c r="H229" s="3"/>
      <c r="I229" s="3"/>
      <c r="J229" s="3"/>
      <c r="K229" s="3"/>
      <c r="L229" s="3"/>
      <c r="M229" s="3"/>
    </row>
    <row r="230" spans="2:13" ht="46.5">
      <c r="B230" s="438"/>
      <c r="C230" s="425"/>
      <c r="D230" s="426"/>
      <c r="E230" s="4" t="s">
        <v>18</v>
      </c>
      <c r="F230" s="7"/>
      <c r="G230" s="7"/>
      <c r="H230" s="7"/>
      <c r="I230" s="3"/>
      <c r="J230" s="3"/>
      <c r="K230" s="3"/>
      <c r="L230" s="3"/>
      <c r="M230" s="3"/>
    </row>
    <row r="231" spans="2:13" ht="95.25" customHeight="1">
      <c r="B231" s="438"/>
      <c r="C231" s="438"/>
      <c r="D231" s="41" t="s">
        <v>217</v>
      </c>
      <c r="E231" s="4" t="s">
        <v>176</v>
      </c>
      <c r="F231" s="1">
        <f>G231+H231+I231+J231+K231+L231+M231</f>
        <v>10</v>
      </c>
      <c r="G231" s="3">
        <v>10</v>
      </c>
      <c r="H231" s="3"/>
      <c r="I231" s="3"/>
      <c r="J231" s="3"/>
      <c r="K231" s="3"/>
      <c r="L231" s="3"/>
      <c r="M231" s="3"/>
    </row>
    <row r="232" spans="2:13" ht="113.25" customHeight="1">
      <c r="B232" s="438"/>
      <c r="C232" s="438"/>
      <c r="D232" s="41" t="s">
        <v>218</v>
      </c>
      <c r="E232" s="4" t="s">
        <v>176</v>
      </c>
      <c r="F232" s="1">
        <f>G232+H232+I232+J232+K232+L232+M232</f>
        <v>10</v>
      </c>
      <c r="G232" s="3">
        <v>10</v>
      </c>
      <c r="H232" s="3"/>
      <c r="I232" s="3"/>
      <c r="J232" s="3"/>
      <c r="K232" s="3"/>
      <c r="L232" s="3"/>
      <c r="M232" s="3"/>
    </row>
    <row r="233" spans="2:13" ht="78" customHeight="1">
      <c r="B233" s="438"/>
      <c r="C233" s="438"/>
      <c r="D233" s="41" t="s">
        <v>219</v>
      </c>
      <c r="E233" s="4" t="s">
        <v>176</v>
      </c>
      <c r="F233" s="1">
        <f>G233+H233+I233+J233+K233+L233+M233</f>
        <v>15</v>
      </c>
      <c r="G233" s="3">
        <v>15</v>
      </c>
      <c r="H233" s="3"/>
      <c r="I233" s="3"/>
      <c r="J233" s="3"/>
      <c r="K233" s="3"/>
      <c r="L233" s="3"/>
      <c r="M233" s="3"/>
    </row>
    <row r="234" spans="2:13" ht="51.75" customHeight="1">
      <c r="B234" s="439"/>
      <c r="C234" s="439"/>
      <c r="D234" s="41" t="s">
        <v>206</v>
      </c>
      <c r="E234" s="4" t="s">
        <v>176</v>
      </c>
      <c r="F234" s="1">
        <f>G234+H234+I234+J234+K234+L234+M234</f>
        <v>10</v>
      </c>
      <c r="G234" s="3">
        <v>10</v>
      </c>
      <c r="H234" s="3"/>
      <c r="I234" s="3"/>
      <c r="J234" s="3"/>
      <c r="K234" s="3"/>
      <c r="L234" s="3"/>
      <c r="M234" s="3"/>
    </row>
    <row r="235" spans="2:13" ht="131.25" customHeight="1">
      <c r="B235" s="437" t="s">
        <v>178</v>
      </c>
      <c r="C235" s="424" t="s">
        <v>52</v>
      </c>
      <c r="D235" s="424" t="s">
        <v>30</v>
      </c>
      <c r="E235" s="4" t="s">
        <v>175</v>
      </c>
      <c r="F235" s="1">
        <f>F237+F238+F241+F242</f>
        <v>900</v>
      </c>
      <c r="G235" s="1">
        <f aca="true" t="shared" si="4" ref="G235:M235">G237+G238+G241+G242</f>
        <v>150</v>
      </c>
      <c r="H235" s="1"/>
      <c r="I235" s="1">
        <f t="shared" si="4"/>
        <v>150</v>
      </c>
      <c r="J235" s="1">
        <f t="shared" si="4"/>
        <v>150</v>
      </c>
      <c r="K235" s="1">
        <f t="shared" si="4"/>
        <v>150</v>
      </c>
      <c r="L235" s="1">
        <f t="shared" si="4"/>
        <v>150</v>
      </c>
      <c r="M235" s="1">
        <f t="shared" si="4"/>
        <v>150</v>
      </c>
    </row>
    <row r="236" spans="2:13" ht="30.75">
      <c r="B236" s="438"/>
      <c r="C236" s="425"/>
      <c r="D236" s="438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438"/>
      <c r="C237" s="425"/>
      <c r="D237" s="438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93">
      <c r="B238" s="438"/>
      <c r="C238" s="425"/>
      <c r="D238" s="438"/>
      <c r="E238" s="4" t="s">
        <v>165</v>
      </c>
      <c r="F238" s="1">
        <f>G238+H238+I238+J238+K238+L238+M238</f>
        <v>840</v>
      </c>
      <c r="G238" s="1">
        <v>90</v>
      </c>
      <c r="H238" s="1"/>
      <c r="I238" s="1">
        <v>150</v>
      </c>
      <c r="J238" s="1">
        <v>150</v>
      </c>
      <c r="K238" s="1">
        <v>150</v>
      </c>
      <c r="L238" s="1">
        <v>150</v>
      </c>
      <c r="M238" s="1">
        <v>150</v>
      </c>
    </row>
    <row r="239" spans="2:13" ht="30.75">
      <c r="B239" s="438"/>
      <c r="C239" s="425"/>
      <c r="D239" s="438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438"/>
      <c r="C240" s="425"/>
      <c r="D240" s="439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78" customHeight="1">
      <c r="B241" s="438"/>
      <c r="C241" s="438"/>
      <c r="D241" s="41" t="s">
        <v>217</v>
      </c>
      <c r="E241" s="4" t="s">
        <v>176</v>
      </c>
      <c r="F241" s="40">
        <v>30</v>
      </c>
      <c r="G241" s="40">
        <v>30</v>
      </c>
      <c r="H241" s="3"/>
      <c r="I241" s="3"/>
      <c r="J241" s="3"/>
      <c r="K241" s="3"/>
      <c r="L241" s="3"/>
      <c r="M241" s="3"/>
    </row>
    <row r="242" spans="2:13" ht="135" customHeight="1">
      <c r="B242" s="439"/>
      <c r="C242" s="439"/>
      <c r="D242" s="41" t="s">
        <v>220</v>
      </c>
      <c r="E242" s="4" t="s">
        <v>176</v>
      </c>
      <c r="F242" s="40">
        <v>30</v>
      </c>
      <c r="G242" s="40">
        <v>30</v>
      </c>
      <c r="H242" s="3"/>
      <c r="I242" s="3"/>
      <c r="J242" s="3"/>
      <c r="K242" s="3"/>
      <c r="L242" s="3"/>
      <c r="M242" s="3"/>
    </row>
    <row r="243" spans="2:13" ht="15.75" customHeight="1">
      <c r="B243" s="442" t="s">
        <v>179</v>
      </c>
      <c r="C243" s="424" t="s">
        <v>53</v>
      </c>
      <c r="D243" s="424" t="s">
        <v>30</v>
      </c>
      <c r="E243" s="4" t="s">
        <v>21</v>
      </c>
      <c r="F243" s="1">
        <f>F245+F246</f>
        <v>0</v>
      </c>
      <c r="G243" s="1"/>
      <c r="H243" s="1"/>
      <c r="I243" s="1"/>
      <c r="J243" s="1"/>
      <c r="K243" s="1"/>
      <c r="L243" s="1"/>
      <c r="M243" s="1"/>
    </row>
    <row r="244" spans="2:13" ht="30.75">
      <c r="B244" s="443"/>
      <c r="C244" s="425"/>
      <c r="D244" s="425"/>
      <c r="E244" s="4" t="s">
        <v>14</v>
      </c>
      <c r="F244" s="1"/>
      <c r="G244" s="1"/>
      <c r="H244" s="1"/>
      <c r="I244" s="1"/>
      <c r="J244" s="3"/>
      <c r="K244" s="3"/>
      <c r="L244" s="3"/>
      <c r="M244" s="3"/>
    </row>
    <row r="245" spans="2:13" ht="47.25" customHeight="1">
      <c r="B245" s="443"/>
      <c r="C245" s="425"/>
      <c r="D245" s="425"/>
      <c r="E245" s="4" t="s">
        <v>15</v>
      </c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443"/>
      <c r="C246" s="425"/>
      <c r="D246" s="425"/>
      <c r="E246" s="4" t="s">
        <v>16</v>
      </c>
      <c r="F246" s="1">
        <f>G246+H246+I246+J246+K246+L246+M246</f>
        <v>0</v>
      </c>
      <c r="G246" s="1"/>
      <c r="H246" s="1"/>
      <c r="I246" s="1"/>
      <c r="J246" s="1"/>
      <c r="K246" s="1"/>
      <c r="L246" s="1"/>
      <c r="M246" s="1"/>
    </row>
    <row r="247" spans="2:13" ht="31.5" customHeight="1">
      <c r="B247" s="443"/>
      <c r="C247" s="425"/>
      <c r="D247" s="425"/>
      <c r="E247" s="4" t="s">
        <v>17</v>
      </c>
      <c r="F247" s="3"/>
      <c r="G247" s="3"/>
      <c r="H247" s="3"/>
      <c r="I247" s="3"/>
      <c r="J247" s="3"/>
      <c r="K247" s="3"/>
      <c r="L247" s="3"/>
      <c r="M247" s="3"/>
    </row>
    <row r="248" spans="2:13" ht="46.5">
      <c r="B248" s="444"/>
      <c r="C248" s="426"/>
      <c r="D248" s="426"/>
      <c r="E248" s="4" t="s">
        <v>18</v>
      </c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437" t="s">
        <v>180</v>
      </c>
      <c r="C249" s="424" t="s">
        <v>113</v>
      </c>
      <c r="D249" s="424" t="s">
        <v>20</v>
      </c>
      <c r="E249" s="4" t="s">
        <v>21</v>
      </c>
      <c r="F249" s="40">
        <v>200</v>
      </c>
      <c r="G249" s="40">
        <v>200</v>
      </c>
      <c r="H249" s="3"/>
      <c r="I249" s="3"/>
      <c r="J249" s="3"/>
      <c r="K249" s="3"/>
      <c r="L249" s="3"/>
      <c r="M249" s="3"/>
    </row>
    <row r="250" spans="2:13" ht="30.75">
      <c r="B250" s="438"/>
      <c r="C250" s="425"/>
      <c r="D250" s="447"/>
      <c r="E250" s="4" t="s">
        <v>14</v>
      </c>
      <c r="F250" s="40"/>
      <c r="G250" s="40"/>
      <c r="H250" s="3"/>
      <c r="I250" s="3"/>
      <c r="J250" s="3"/>
      <c r="K250" s="3"/>
      <c r="L250" s="3"/>
      <c r="M250" s="3"/>
    </row>
    <row r="251" spans="2:13" ht="46.5">
      <c r="B251" s="438"/>
      <c r="C251" s="425"/>
      <c r="D251" s="447"/>
      <c r="E251" s="4" t="s">
        <v>15</v>
      </c>
      <c r="F251" s="40"/>
      <c r="G251" s="40"/>
      <c r="H251" s="3"/>
      <c r="I251" s="3"/>
      <c r="J251" s="3"/>
      <c r="K251" s="3"/>
      <c r="L251" s="3"/>
      <c r="M251" s="3"/>
    </row>
    <row r="252" spans="2:13" ht="31.5" customHeight="1">
      <c r="B252" s="438"/>
      <c r="C252" s="425"/>
      <c r="D252" s="447"/>
      <c r="E252" s="4" t="s">
        <v>16</v>
      </c>
      <c r="F252" s="40">
        <v>200</v>
      </c>
      <c r="G252" s="40">
        <v>200</v>
      </c>
      <c r="H252" s="3"/>
      <c r="I252" s="3"/>
      <c r="J252" s="3"/>
      <c r="K252" s="3"/>
      <c r="L252" s="3"/>
      <c r="M252" s="3"/>
    </row>
    <row r="253" spans="2:13" ht="30.75">
      <c r="B253" s="438"/>
      <c r="C253" s="425"/>
      <c r="D253" s="447"/>
      <c r="E253" s="4" t="s">
        <v>17</v>
      </c>
      <c r="F253" s="3"/>
      <c r="G253" s="3"/>
      <c r="H253" s="3"/>
      <c r="I253" s="3"/>
      <c r="J253" s="3"/>
      <c r="K253" s="3"/>
      <c r="L253" s="3"/>
      <c r="M253" s="3"/>
    </row>
    <row r="254" spans="2:13" ht="46.5">
      <c r="B254" s="439"/>
      <c r="C254" s="426"/>
      <c r="D254" s="448"/>
      <c r="E254" s="4" t="s">
        <v>18</v>
      </c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437" t="s">
        <v>181</v>
      </c>
      <c r="C255" s="424" t="s">
        <v>109</v>
      </c>
      <c r="D255" s="424" t="s">
        <v>114</v>
      </c>
      <c r="E255" s="4" t="s">
        <v>21</v>
      </c>
      <c r="F255" s="40"/>
      <c r="G255" s="40"/>
      <c r="H255" s="3"/>
      <c r="I255" s="3"/>
      <c r="J255" s="3"/>
      <c r="K255" s="3"/>
      <c r="L255" s="3"/>
      <c r="M255" s="3"/>
    </row>
    <row r="256" spans="2:13" ht="30.75">
      <c r="B256" s="438"/>
      <c r="C256" s="425"/>
      <c r="D256" s="447"/>
      <c r="E256" s="4" t="s">
        <v>14</v>
      </c>
      <c r="F256" s="40"/>
      <c r="G256" s="40"/>
      <c r="H256" s="3"/>
      <c r="I256" s="3"/>
      <c r="J256" s="3"/>
      <c r="K256" s="3"/>
      <c r="L256" s="3"/>
      <c r="M256" s="3"/>
    </row>
    <row r="257" spans="2:13" ht="46.5">
      <c r="B257" s="438"/>
      <c r="C257" s="425"/>
      <c r="D257" s="447"/>
      <c r="E257" s="4" t="s">
        <v>15</v>
      </c>
      <c r="F257" s="40"/>
      <c r="G257" s="40"/>
      <c r="H257" s="3"/>
      <c r="I257" s="3"/>
      <c r="J257" s="3"/>
      <c r="K257" s="3"/>
      <c r="L257" s="3"/>
      <c r="M257" s="3"/>
    </row>
    <row r="258" spans="2:13" ht="31.5" customHeight="1">
      <c r="B258" s="438"/>
      <c r="C258" s="425"/>
      <c r="D258" s="447"/>
      <c r="E258" s="4" t="s">
        <v>16</v>
      </c>
      <c r="F258" s="40"/>
      <c r="G258" s="40"/>
      <c r="H258" s="3"/>
      <c r="I258" s="3"/>
      <c r="J258" s="3"/>
      <c r="K258" s="3"/>
      <c r="L258" s="3"/>
      <c r="M258" s="3"/>
    </row>
    <row r="259" spans="2:13" ht="30.75">
      <c r="B259" s="438"/>
      <c r="C259" s="425"/>
      <c r="D259" s="447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439"/>
      <c r="C260" s="426"/>
      <c r="D260" s="448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437" t="s">
        <v>182</v>
      </c>
      <c r="C261" s="424" t="s">
        <v>110</v>
      </c>
      <c r="D261" s="424" t="s">
        <v>114</v>
      </c>
      <c r="E261" s="4" t="s">
        <v>21</v>
      </c>
      <c r="F261" s="40"/>
      <c r="G261" s="40"/>
      <c r="H261" s="3"/>
      <c r="I261" s="3"/>
      <c r="J261" s="3"/>
      <c r="K261" s="3"/>
      <c r="L261" s="3"/>
      <c r="M261" s="3"/>
    </row>
    <row r="262" spans="2:13" ht="30.75">
      <c r="B262" s="438"/>
      <c r="C262" s="425"/>
      <c r="D262" s="447"/>
      <c r="E262" s="4" t="s">
        <v>14</v>
      </c>
      <c r="F262" s="40"/>
      <c r="G262" s="40"/>
      <c r="H262" s="3"/>
      <c r="I262" s="3"/>
      <c r="J262" s="3"/>
      <c r="K262" s="3"/>
      <c r="L262" s="3"/>
      <c r="M262" s="3"/>
    </row>
    <row r="263" spans="2:13" ht="46.5">
      <c r="B263" s="438"/>
      <c r="C263" s="425"/>
      <c r="D263" s="447"/>
      <c r="E263" s="4" t="s">
        <v>15</v>
      </c>
      <c r="F263" s="40"/>
      <c r="G263" s="40"/>
      <c r="H263" s="3"/>
      <c r="I263" s="3"/>
      <c r="J263" s="3"/>
      <c r="K263" s="3"/>
      <c r="L263" s="3"/>
      <c r="M263" s="3"/>
    </row>
    <row r="264" spans="2:13" ht="31.5" customHeight="1">
      <c r="B264" s="438"/>
      <c r="C264" s="425"/>
      <c r="D264" s="447"/>
      <c r="E264" s="4" t="s">
        <v>16</v>
      </c>
      <c r="F264" s="40"/>
      <c r="G264" s="40"/>
      <c r="H264" s="3"/>
      <c r="I264" s="3"/>
      <c r="J264" s="3"/>
      <c r="K264" s="3"/>
      <c r="L264" s="3"/>
      <c r="M264" s="3"/>
    </row>
    <row r="265" spans="2:13" ht="30.75">
      <c r="B265" s="438"/>
      <c r="C265" s="425"/>
      <c r="D265" s="447"/>
      <c r="E265" s="4" t="s">
        <v>17</v>
      </c>
      <c r="F265" s="40"/>
      <c r="G265" s="40"/>
      <c r="H265" s="3"/>
      <c r="I265" s="3"/>
      <c r="J265" s="3"/>
      <c r="K265" s="3"/>
      <c r="L265" s="3"/>
      <c r="M265" s="3"/>
    </row>
    <row r="266" spans="2:13" ht="46.5">
      <c r="B266" s="439"/>
      <c r="C266" s="426"/>
      <c r="D266" s="448"/>
      <c r="E266" s="4" t="s">
        <v>18</v>
      </c>
      <c r="F266" s="40"/>
      <c r="G266" s="40"/>
      <c r="H266" s="3"/>
      <c r="I266" s="3"/>
      <c r="J266" s="3"/>
      <c r="K266" s="3"/>
      <c r="L266" s="3"/>
      <c r="M266" s="3"/>
    </row>
    <row r="267" spans="2:13" ht="15">
      <c r="B267" s="437" t="s">
        <v>183</v>
      </c>
      <c r="C267" s="424" t="s">
        <v>111</v>
      </c>
      <c r="D267" s="424" t="s">
        <v>20</v>
      </c>
      <c r="E267" s="4" t="s">
        <v>21</v>
      </c>
      <c r="F267" s="40">
        <v>100</v>
      </c>
      <c r="G267" s="40">
        <v>100</v>
      </c>
      <c r="H267" s="3"/>
      <c r="I267" s="3"/>
      <c r="J267" s="3"/>
      <c r="K267" s="3"/>
      <c r="L267" s="3"/>
      <c r="M267" s="3"/>
    </row>
    <row r="268" spans="2:13" ht="30.75">
      <c r="B268" s="438"/>
      <c r="C268" s="425"/>
      <c r="D268" s="447"/>
      <c r="E268" s="4" t="s">
        <v>14</v>
      </c>
      <c r="F268" s="40"/>
      <c r="G268" s="40"/>
      <c r="H268" s="3"/>
      <c r="I268" s="3"/>
      <c r="J268" s="3"/>
      <c r="K268" s="3"/>
      <c r="L268" s="3"/>
      <c r="M268" s="3"/>
    </row>
    <row r="269" spans="2:13" ht="46.5">
      <c r="B269" s="438"/>
      <c r="C269" s="425"/>
      <c r="D269" s="447"/>
      <c r="E269" s="4" t="s">
        <v>15</v>
      </c>
      <c r="F269" s="40"/>
      <c r="G269" s="40"/>
      <c r="H269" s="3"/>
      <c r="I269" s="3"/>
      <c r="J269" s="3"/>
      <c r="K269" s="3"/>
      <c r="L269" s="3"/>
      <c r="M269" s="3"/>
    </row>
    <row r="270" spans="2:13" ht="31.5" customHeight="1">
      <c r="B270" s="438"/>
      <c r="C270" s="425"/>
      <c r="D270" s="447"/>
      <c r="E270" s="4" t="s">
        <v>16</v>
      </c>
      <c r="F270" s="40">
        <v>100</v>
      </c>
      <c r="G270" s="40">
        <v>100</v>
      </c>
      <c r="H270" s="3"/>
      <c r="I270" s="3"/>
      <c r="J270" s="3"/>
      <c r="K270" s="3"/>
      <c r="L270" s="3"/>
      <c r="M270" s="3"/>
    </row>
    <row r="271" spans="2:13" ht="30.75">
      <c r="B271" s="438"/>
      <c r="C271" s="425"/>
      <c r="D271" s="447"/>
      <c r="E271" s="4" t="s">
        <v>17</v>
      </c>
      <c r="F271" s="40"/>
      <c r="G271" s="40"/>
      <c r="H271" s="3"/>
      <c r="I271" s="3"/>
      <c r="J271" s="3"/>
      <c r="K271" s="3"/>
      <c r="L271" s="3"/>
      <c r="M271" s="3"/>
    </row>
    <row r="272" spans="2:13" ht="46.5">
      <c r="B272" s="439"/>
      <c r="C272" s="426"/>
      <c r="D272" s="448"/>
      <c r="E272" s="4" t="s">
        <v>18</v>
      </c>
      <c r="F272" s="40"/>
      <c r="G272" s="40"/>
      <c r="H272" s="3"/>
      <c r="I272" s="3"/>
      <c r="J272" s="3"/>
      <c r="K272" s="3"/>
      <c r="L272" s="3"/>
      <c r="M272" s="3"/>
    </row>
    <row r="273" spans="2:13" ht="15">
      <c r="B273" s="437" t="s">
        <v>184</v>
      </c>
      <c r="C273" s="424" t="s">
        <v>112</v>
      </c>
      <c r="D273" s="424" t="s">
        <v>20</v>
      </c>
      <c r="E273" s="4" t="s">
        <v>21</v>
      </c>
      <c r="F273" s="40">
        <v>50</v>
      </c>
      <c r="G273" s="40">
        <v>50</v>
      </c>
      <c r="H273" s="3"/>
      <c r="I273" s="3"/>
      <c r="J273" s="3"/>
      <c r="K273" s="3"/>
      <c r="L273" s="3"/>
      <c r="M273" s="3"/>
    </row>
    <row r="274" spans="2:13" ht="30.75">
      <c r="B274" s="438"/>
      <c r="C274" s="425"/>
      <c r="D274" s="447"/>
      <c r="E274" s="4" t="s">
        <v>14</v>
      </c>
      <c r="F274" s="40"/>
      <c r="G274" s="40"/>
      <c r="H274" s="3"/>
      <c r="I274" s="3"/>
      <c r="J274" s="3"/>
      <c r="K274" s="3"/>
      <c r="L274" s="3"/>
      <c r="M274" s="3"/>
    </row>
    <row r="275" spans="2:13" ht="46.5">
      <c r="B275" s="438"/>
      <c r="C275" s="425"/>
      <c r="D275" s="447"/>
      <c r="E275" s="4" t="s">
        <v>15</v>
      </c>
      <c r="F275" s="40"/>
      <c r="G275" s="40"/>
      <c r="H275" s="3"/>
      <c r="I275" s="3"/>
      <c r="J275" s="3"/>
      <c r="K275" s="3"/>
      <c r="L275" s="3"/>
      <c r="M275" s="3"/>
    </row>
    <row r="276" spans="2:13" ht="31.5" customHeight="1">
      <c r="B276" s="438"/>
      <c r="C276" s="425"/>
      <c r="D276" s="447"/>
      <c r="E276" s="4" t="s">
        <v>16</v>
      </c>
      <c r="F276" s="40">
        <v>50</v>
      </c>
      <c r="G276" s="40">
        <v>50</v>
      </c>
      <c r="H276" s="3"/>
      <c r="I276" s="3"/>
      <c r="J276" s="3"/>
      <c r="K276" s="3"/>
      <c r="L276" s="3"/>
      <c r="M276" s="3"/>
    </row>
    <row r="277" spans="2:13" ht="30.75">
      <c r="B277" s="438"/>
      <c r="C277" s="425"/>
      <c r="D277" s="447"/>
      <c r="E277" s="4" t="s">
        <v>17</v>
      </c>
      <c r="F277" s="40"/>
      <c r="G277" s="40"/>
      <c r="H277" s="3"/>
      <c r="I277" s="3"/>
      <c r="J277" s="3"/>
      <c r="K277" s="3"/>
      <c r="L277" s="3"/>
      <c r="M277" s="3"/>
    </row>
    <row r="278" spans="2:13" ht="46.5">
      <c r="B278" s="439"/>
      <c r="C278" s="426"/>
      <c r="D278" s="448"/>
      <c r="E278" s="4" t="s">
        <v>18</v>
      </c>
      <c r="F278" s="40"/>
      <c r="G278" s="40"/>
      <c r="H278" s="3"/>
      <c r="I278" s="3"/>
      <c r="J278" s="3"/>
      <c r="K278" s="3"/>
      <c r="L278" s="3"/>
      <c r="M278" s="3"/>
    </row>
    <row r="279" spans="2:13" ht="15">
      <c r="B279" s="440" t="s">
        <v>298</v>
      </c>
      <c r="C279" s="424" t="s">
        <v>299</v>
      </c>
      <c r="D279" s="432" t="s">
        <v>302</v>
      </c>
      <c r="E279" s="4" t="s">
        <v>21</v>
      </c>
      <c r="F279" s="40">
        <v>300</v>
      </c>
      <c r="G279" s="40"/>
      <c r="H279" s="3">
        <v>300</v>
      </c>
      <c r="I279" s="3"/>
      <c r="J279" s="3"/>
      <c r="K279" s="3"/>
      <c r="L279" s="3"/>
      <c r="M279" s="3"/>
    </row>
    <row r="280" spans="2:13" ht="30.75">
      <c r="B280" s="441"/>
      <c r="C280" s="425"/>
      <c r="D280" s="433"/>
      <c r="E280" s="4" t="s">
        <v>14</v>
      </c>
      <c r="F280" s="40">
        <v>300</v>
      </c>
      <c r="G280" s="40"/>
      <c r="H280" s="3">
        <v>300</v>
      </c>
      <c r="I280" s="3"/>
      <c r="J280" s="3"/>
      <c r="K280" s="3"/>
      <c r="L280" s="3"/>
      <c r="M280" s="3"/>
    </row>
    <row r="281" spans="2:13" ht="46.5">
      <c r="B281" s="441"/>
      <c r="C281" s="425"/>
      <c r="D281" s="433"/>
      <c r="E281" s="4" t="s">
        <v>15</v>
      </c>
      <c r="F281" s="7"/>
      <c r="G281" s="7"/>
      <c r="H281" s="7"/>
      <c r="I281" s="3"/>
      <c r="J281" s="3"/>
      <c r="K281" s="3"/>
      <c r="L281" s="3"/>
      <c r="M281" s="3"/>
    </row>
    <row r="282" spans="2:13" ht="15">
      <c r="B282" s="441"/>
      <c r="C282" s="425"/>
      <c r="D282" s="433"/>
      <c r="E282" s="4" t="s">
        <v>16</v>
      </c>
      <c r="F282" s="40"/>
      <c r="G282" s="40"/>
      <c r="H282" s="3"/>
      <c r="I282" s="3"/>
      <c r="J282" s="3"/>
      <c r="K282" s="3"/>
      <c r="L282" s="3"/>
      <c r="M282" s="3"/>
    </row>
    <row r="283" spans="2:13" ht="30.75">
      <c r="B283" s="441"/>
      <c r="C283" s="425"/>
      <c r="D283" s="433"/>
      <c r="E283" s="4" t="s">
        <v>17</v>
      </c>
      <c r="F283" s="40"/>
      <c r="G283" s="40"/>
      <c r="H283" s="3"/>
      <c r="I283" s="3"/>
      <c r="J283" s="3"/>
      <c r="K283" s="3"/>
      <c r="L283" s="3"/>
      <c r="M283" s="3"/>
    </row>
    <row r="284" spans="2:13" ht="46.5">
      <c r="B284" s="441"/>
      <c r="C284" s="425"/>
      <c r="D284" s="434"/>
      <c r="E284" s="4" t="s">
        <v>18</v>
      </c>
      <c r="F284" s="40"/>
      <c r="G284" s="40"/>
      <c r="H284" s="3"/>
      <c r="I284" s="3"/>
      <c r="J284" s="3"/>
      <c r="K284" s="3"/>
      <c r="L284" s="3"/>
      <c r="M284" s="3"/>
    </row>
    <row r="285" spans="2:13" ht="53.25" customHeight="1">
      <c r="B285" s="435"/>
      <c r="C285" s="435"/>
      <c r="D285" s="46" t="s">
        <v>300</v>
      </c>
      <c r="E285" s="4" t="s">
        <v>14</v>
      </c>
      <c r="F285" s="40">
        <v>150</v>
      </c>
      <c r="G285" s="40"/>
      <c r="H285" s="3">
        <v>150</v>
      </c>
      <c r="I285" s="3"/>
      <c r="J285" s="3"/>
      <c r="K285" s="3"/>
      <c r="L285" s="3"/>
      <c r="M285" s="3"/>
    </row>
    <row r="286" spans="2:13" ht="30.75">
      <c r="B286" s="435"/>
      <c r="C286" s="435"/>
      <c r="D286" s="46" t="s">
        <v>301</v>
      </c>
      <c r="E286" s="4" t="s">
        <v>14</v>
      </c>
      <c r="F286" s="40">
        <v>50</v>
      </c>
      <c r="G286" s="40"/>
      <c r="H286" s="3">
        <v>50</v>
      </c>
      <c r="I286" s="3"/>
      <c r="J286" s="3"/>
      <c r="K286" s="3"/>
      <c r="L286" s="3"/>
      <c r="M286" s="3"/>
    </row>
    <row r="287" spans="2:13" ht="90.75" customHeight="1">
      <c r="B287" s="436"/>
      <c r="C287" s="436"/>
      <c r="D287" s="46" t="s">
        <v>303</v>
      </c>
      <c r="E287" s="4" t="s">
        <v>14</v>
      </c>
      <c r="F287" s="40">
        <v>100</v>
      </c>
      <c r="G287" s="40"/>
      <c r="H287" s="3">
        <v>100</v>
      </c>
      <c r="I287" s="3"/>
      <c r="J287" s="3"/>
      <c r="K287" s="3"/>
      <c r="L287" s="3"/>
      <c r="M287" s="3"/>
    </row>
    <row r="288" spans="2:13" ht="135" customHeight="1">
      <c r="B288" s="437" t="s">
        <v>185</v>
      </c>
      <c r="C288" s="424" t="s">
        <v>309</v>
      </c>
      <c r="D288" s="424" t="s">
        <v>131</v>
      </c>
      <c r="E288" s="4" t="s">
        <v>175</v>
      </c>
      <c r="F288" s="1">
        <f>G288+H288+I288+J288+K288+L288+M288</f>
        <v>1350</v>
      </c>
      <c r="G288" s="1">
        <f>G291+G295+G296+G297</f>
        <v>550</v>
      </c>
      <c r="H288" s="1">
        <v>50</v>
      </c>
      <c r="I288" s="1">
        <f>I290+I291</f>
        <v>150</v>
      </c>
      <c r="J288" s="1">
        <f>J290+J291</f>
        <v>150</v>
      </c>
      <c r="K288" s="1">
        <f>K290+K291</f>
        <v>150</v>
      </c>
      <c r="L288" s="1">
        <f>L290+L291</f>
        <v>150</v>
      </c>
      <c r="M288" s="1">
        <f>M290+M291</f>
        <v>150</v>
      </c>
    </row>
    <row r="289" spans="2:13" ht="31.5" customHeight="1">
      <c r="B289" s="438"/>
      <c r="C289" s="425"/>
      <c r="D289" s="438"/>
      <c r="E289" s="4" t="s">
        <v>14</v>
      </c>
      <c r="F289" s="1"/>
      <c r="G289" s="1"/>
      <c r="H289" s="1"/>
      <c r="I289" s="1"/>
      <c r="J289" s="3"/>
      <c r="K289" s="3"/>
      <c r="L289" s="3"/>
      <c r="M289" s="3"/>
    </row>
    <row r="290" spans="2:13" ht="46.5">
      <c r="B290" s="438"/>
      <c r="C290" s="425"/>
      <c r="D290" s="438"/>
      <c r="E290" s="4" t="s">
        <v>15</v>
      </c>
      <c r="F290" s="1"/>
      <c r="G290" s="1"/>
      <c r="H290" s="1"/>
      <c r="I290" s="1"/>
      <c r="J290" s="1"/>
      <c r="K290" s="1"/>
      <c r="L290" s="1"/>
      <c r="M290" s="1"/>
    </row>
    <row r="291" spans="2:13" ht="101.25" customHeight="1">
      <c r="B291" s="438"/>
      <c r="C291" s="425"/>
      <c r="D291" s="438"/>
      <c r="E291" s="4" t="s">
        <v>165</v>
      </c>
      <c r="F291" s="1">
        <f>G291+H294+I291+J291+K291+L291+M291</f>
        <v>1244.284</v>
      </c>
      <c r="G291" s="1">
        <v>444.284</v>
      </c>
      <c r="H291" s="7">
        <v>50</v>
      </c>
      <c r="I291" s="1">
        <v>150</v>
      </c>
      <c r="J291" s="1">
        <v>150</v>
      </c>
      <c r="K291" s="1">
        <v>150</v>
      </c>
      <c r="L291" s="1">
        <v>150</v>
      </c>
      <c r="M291" s="1">
        <v>150</v>
      </c>
    </row>
    <row r="292" spans="2:13" ht="101.25" customHeight="1">
      <c r="B292" s="438"/>
      <c r="C292" s="425"/>
      <c r="D292" s="438"/>
      <c r="E292" s="4" t="s">
        <v>314</v>
      </c>
      <c r="F292" s="3">
        <v>50</v>
      </c>
      <c r="G292" s="3"/>
      <c r="H292" s="1">
        <v>50</v>
      </c>
      <c r="I292" s="1"/>
      <c r="J292" s="1"/>
      <c r="K292" s="1"/>
      <c r="L292" s="1"/>
      <c r="M292" s="1"/>
    </row>
    <row r="293" spans="2:13" ht="30.75">
      <c r="B293" s="438"/>
      <c r="C293" s="425"/>
      <c r="D293" s="438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438"/>
      <c r="C294" s="425"/>
      <c r="D294" s="439"/>
      <c r="E294" s="4" t="s">
        <v>18</v>
      </c>
      <c r="F294" s="3">
        <v>50</v>
      </c>
      <c r="G294" s="3"/>
      <c r="H294" s="1">
        <v>50</v>
      </c>
      <c r="I294" s="3"/>
      <c r="J294" s="3"/>
      <c r="K294" s="3"/>
      <c r="L294" s="3"/>
      <c r="M294" s="3"/>
    </row>
    <row r="295" spans="2:13" ht="93">
      <c r="B295" s="438"/>
      <c r="C295" s="438"/>
      <c r="D295" s="41" t="s">
        <v>204</v>
      </c>
      <c r="E295" s="4" t="s">
        <v>176</v>
      </c>
      <c r="F295" s="40">
        <v>55.72</v>
      </c>
      <c r="G295" s="40">
        <v>55.716</v>
      </c>
      <c r="H295" s="3"/>
      <c r="I295" s="3"/>
      <c r="J295" s="3"/>
      <c r="K295" s="3"/>
      <c r="L295" s="3"/>
      <c r="M295" s="3"/>
    </row>
    <row r="296" spans="2:13" ht="63" customHeight="1">
      <c r="B296" s="438"/>
      <c r="C296" s="438"/>
      <c r="D296" s="41" t="s">
        <v>221</v>
      </c>
      <c r="E296" s="4" t="s">
        <v>176</v>
      </c>
      <c r="F296" s="40">
        <v>25.1</v>
      </c>
      <c r="G296" s="40">
        <v>25.1</v>
      </c>
      <c r="H296" s="3"/>
      <c r="I296" s="3"/>
      <c r="J296" s="3"/>
      <c r="K296" s="3"/>
      <c r="L296" s="3"/>
      <c r="M296" s="3"/>
    </row>
    <row r="297" spans="2:13" ht="72.75" customHeight="1">
      <c r="B297" s="439"/>
      <c r="C297" s="439"/>
      <c r="D297" s="41" t="s">
        <v>222</v>
      </c>
      <c r="E297" s="4" t="s">
        <v>176</v>
      </c>
      <c r="F297" s="40">
        <v>24.9</v>
      </c>
      <c r="G297" s="40">
        <v>24.9</v>
      </c>
      <c r="H297" s="3"/>
      <c r="I297" s="3"/>
      <c r="J297" s="3"/>
      <c r="K297" s="3"/>
      <c r="L297" s="3"/>
      <c r="M297" s="3"/>
    </row>
    <row r="298" spans="2:13" ht="15.75" customHeight="1">
      <c r="B298" s="429" t="s">
        <v>237</v>
      </c>
      <c r="C298" s="429" t="s">
        <v>246</v>
      </c>
      <c r="D298" s="424" t="s">
        <v>30</v>
      </c>
      <c r="E298" s="4" t="s">
        <v>21</v>
      </c>
      <c r="F298" s="48">
        <f>F304</f>
        <v>0</v>
      </c>
      <c r="G298" s="7"/>
      <c r="H298" s="49">
        <f>H304</f>
        <v>0</v>
      </c>
      <c r="I298" s="3"/>
      <c r="J298" s="3"/>
      <c r="K298" s="3"/>
      <c r="L298" s="3"/>
      <c r="M298" s="3"/>
    </row>
    <row r="299" spans="2:13" ht="31.5" customHeight="1">
      <c r="B299" s="430"/>
      <c r="C299" s="430"/>
      <c r="D299" s="430"/>
      <c r="E299" s="4" t="s">
        <v>14</v>
      </c>
      <c r="F299" s="17"/>
      <c r="G299" s="7"/>
      <c r="H299" s="18"/>
      <c r="I299" s="3"/>
      <c r="J299" s="3"/>
      <c r="K299" s="3"/>
      <c r="L299" s="3"/>
      <c r="M299" s="3"/>
    </row>
    <row r="300" spans="2:13" ht="47.25" customHeight="1">
      <c r="B300" s="430"/>
      <c r="C300" s="430"/>
      <c r="D300" s="430"/>
      <c r="E300" s="4" t="s">
        <v>15</v>
      </c>
      <c r="F300" s="17"/>
      <c r="G300" s="7"/>
      <c r="H300" s="18"/>
      <c r="I300" s="3"/>
      <c r="J300" s="3"/>
      <c r="K300" s="3"/>
      <c r="L300" s="3"/>
      <c r="M300" s="3"/>
    </row>
    <row r="301" spans="2:13" ht="31.5" customHeight="1">
      <c r="B301" s="430"/>
      <c r="C301" s="430"/>
      <c r="D301" s="430"/>
      <c r="E301" s="4" t="s">
        <v>16</v>
      </c>
      <c r="F301" s="48">
        <f>H301</f>
        <v>826.4</v>
      </c>
      <c r="G301" s="7"/>
      <c r="H301" s="49">
        <v>826.4</v>
      </c>
      <c r="I301" s="3"/>
      <c r="J301" s="3"/>
      <c r="K301" s="3"/>
      <c r="L301" s="3"/>
      <c r="M301" s="3"/>
    </row>
    <row r="302" spans="2:13" ht="99.75" customHeight="1">
      <c r="B302" s="430"/>
      <c r="C302" s="430"/>
      <c r="D302" s="430"/>
      <c r="E302" s="4" t="s">
        <v>314</v>
      </c>
      <c r="F302" s="48">
        <f>H302</f>
        <v>826.4</v>
      </c>
      <c r="G302" s="7"/>
      <c r="H302" s="49">
        <v>826.4</v>
      </c>
      <c r="I302" s="3"/>
      <c r="J302" s="3"/>
      <c r="K302" s="3"/>
      <c r="L302" s="3"/>
      <c r="M302" s="3"/>
    </row>
    <row r="303" spans="2:13" ht="31.5" customHeight="1">
      <c r="B303" s="430"/>
      <c r="C303" s="430"/>
      <c r="D303" s="430"/>
      <c r="E303" s="4" t="s">
        <v>17</v>
      </c>
      <c r="F303" s="17"/>
      <c r="G303" s="7"/>
      <c r="H303" s="18"/>
      <c r="I303" s="3"/>
      <c r="J303" s="3"/>
      <c r="K303" s="3"/>
      <c r="L303" s="3"/>
      <c r="M303" s="3"/>
    </row>
    <row r="304" spans="2:13" ht="47.25" customHeight="1">
      <c r="B304" s="431"/>
      <c r="C304" s="431"/>
      <c r="D304" s="431"/>
      <c r="E304" s="4" t="s">
        <v>18</v>
      </c>
      <c r="F304" s="48"/>
      <c r="G304" s="7"/>
      <c r="H304" s="49"/>
      <c r="I304" s="3"/>
      <c r="J304" s="3"/>
      <c r="K304" s="3"/>
      <c r="L304" s="3"/>
      <c r="M304" s="3"/>
    </row>
    <row r="305" spans="2:13" ht="15.75" customHeight="1">
      <c r="B305" s="429" t="s">
        <v>235</v>
      </c>
      <c r="C305" s="429" t="s">
        <v>245</v>
      </c>
      <c r="D305" s="429" t="s">
        <v>30</v>
      </c>
      <c r="E305" s="4" t="s">
        <v>21</v>
      </c>
      <c r="F305" s="50">
        <f>H305+M305</f>
        <v>2000</v>
      </c>
      <c r="G305" s="7"/>
      <c r="H305" s="51"/>
      <c r="I305" s="3"/>
      <c r="J305" s="3"/>
      <c r="K305" s="3"/>
      <c r="L305" s="3"/>
      <c r="M305" s="3">
        <v>2000</v>
      </c>
    </row>
    <row r="306" spans="2:13" ht="31.5" customHeight="1">
      <c r="B306" s="430"/>
      <c r="C306" s="430"/>
      <c r="D306" s="430"/>
      <c r="E306" s="4" t="s">
        <v>14</v>
      </c>
      <c r="F306" s="17"/>
      <c r="G306" s="7"/>
      <c r="H306" s="18"/>
      <c r="I306" s="3"/>
      <c r="J306" s="3"/>
      <c r="K306" s="3"/>
      <c r="L306" s="3"/>
      <c r="M306" s="3"/>
    </row>
    <row r="307" spans="2:13" ht="47.25" customHeight="1">
      <c r="B307" s="430"/>
      <c r="C307" s="430"/>
      <c r="D307" s="430"/>
      <c r="E307" s="4" t="s">
        <v>15</v>
      </c>
      <c r="F307" s="17"/>
      <c r="G307" s="7"/>
      <c r="H307" s="18"/>
      <c r="I307" s="3"/>
      <c r="J307" s="3"/>
      <c r="K307" s="3"/>
      <c r="L307" s="3"/>
      <c r="M307" s="3"/>
    </row>
    <row r="308" spans="2:13" ht="31.5" customHeight="1">
      <c r="B308" s="430"/>
      <c r="C308" s="430"/>
      <c r="D308" s="430"/>
      <c r="E308" s="4" t="s">
        <v>16</v>
      </c>
      <c r="F308" s="50">
        <f>H308+M308</f>
        <v>2000</v>
      </c>
      <c r="G308" s="7"/>
      <c r="H308" s="51"/>
      <c r="I308" s="3"/>
      <c r="J308" s="3"/>
      <c r="K308" s="3"/>
      <c r="L308" s="3"/>
      <c r="M308" s="3">
        <v>2000</v>
      </c>
    </row>
    <row r="309" spans="2:13" ht="31.5" customHeight="1">
      <c r="B309" s="430"/>
      <c r="C309" s="430"/>
      <c r="D309" s="430"/>
      <c r="E309" s="4" t="s">
        <v>17</v>
      </c>
      <c r="F309" s="17"/>
      <c r="G309" s="7"/>
      <c r="H309" s="18"/>
      <c r="I309" s="3"/>
      <c r="J309" s="3"/>
      <c r="K309" s="3"/>
      <c r="L309" s="3"/>
      <c r="M309" s="3"/>
    </row>
    <row r="310" spans="2:13" ht="47.25" customHeight="1">
      <c r="B310" s="431"/>
      <c r="C310" s="431"/>
      <c r="D310" s="431"/>
      <c r="E310" s="4" t="s">
        <v>18</v>
      </c>
      <c r="F310" s="17"/>
      <c r="G310" s="7"/>
      <c r="H310" s="18"/>
      <c r="I310" s="3"/>
      <c r="J310" s="3"/>
      <c r="K310" s="3"/>
      <c r="L310" s="3"/>
      <c r="M310" s="3"/>
    </row>
    <row r="311" spans="2:13" ht="15.75" customHeight="1">
      <c r="B311" s="429" t="s">
        <v>238</v>
      </c>
      <c r="C311" s="429" t="s">
        <v>244</v>
      </c>
      <c r="D311" s="429" t="s">
        <v>30</v>
      </c>
      <c r="E311" s="4" t="s">
        <v>21</v>
      </c>
      <c r="F311" s="50">
        <f>F314+F317</f>
        <v>826.1</v>
      </c>
      <c r="G311" s="7"/>
      <c r="H311" s="51">
        <f>H317</f>
        <v>0</v>
      </c>
      <c r="I311" s="3"/>
      <c r="J311" s="3"/>
      <c r="K311" s="3"/>
      <c r="L311" s="3"/>
      <c r="M311" s="3">
        <v>400</v>
      </c>
    </row>
    <row r="312" spans="2:13" ht="31.5" customHeight="1">
      <c r="B312" s="430"/>
      <c r="C312" s="430"/>
      <c r="D312" s="430"/>
      <c r="E312" s="4" t="s">
        <v>14</v>
      </c>
      <c r="F312" s="17"/>
      <c r="G312" s="7"/>
      <c r="H312" s="18"/>
      <c r="I312" s="3"/>
      <c r="J312" s="3"/>
      <c r="K312" s="3"/>
      <c r="L312" s="3"/>
      <c r="M312" s="3"/>
    </row>
    <row r="313" spans="2:13" ht="47.25" customHeight="1">
      <c r="B313" s="430"/>
      <c r="C313" s="430"/>
      <c r="D313" s="430"/>
      <c r="E313" s="4" t="s">
        <v>15</v>
      </c>
      <c r="F313" s="17"/>
      <c r="G313" s="7"/>
      <c r="H313" s="18"/>
      <c r="I313" s="3"/>
      <c r="J313" s="3"/>
      <c r="K313" s="3"/>
      <c r="L313" s="3"/>
      <c r="M313" s="3"/>
    </row>
    <row r="314" spans="2:13" ht="31.5" customHeight="1">
      <c r="B314" s="430"/>
      <c r="C314" s="430"/>
      <c r="D314" s="430"/>
      <c r="E314" s="4" t="s">
        <v>16</v>
      </c>
      <c r="F314" s="50">
        <f>H314+M314</f>
        <v>826.1</v>
      </c>
      <c r="G314" s="7"/>
      <c r="H314" s="51">
        <v>426.1</v>
      </c>
      <c r="I314" s="3"/>
      <c r="J314" s="3"/>
      <c r="K314" s="3"/>
      <c r="L314" s="3"/>
      <c r="M314" s="3">
        <v>400</v>
      </c>
    </row>
    <row r="315" spans="2:13" ht="105.75" customHeight="1">
      <c r="B315" s="430"/>
      <c r="C315" s="430"/>
      <c r="D315" s="430"/>
      <c r="E315" s="4" t="s">
        <v>314</v>
      </c>
      <c r="F315" s="51">
        <v>426.1</v>
      </c>
      <c r="G315" s="7"/>
      <c r="H315" s="51">
        <v>426.1</v>
      </c>
      <c r="I315" s="3"/>
      <c r="J315" s="3"/>
      <c r="K315" s="3"/>
      <c r="L315" s="3"/>
      <c r="M315" s="3"/>
    </row>
    <row r="316" spans="2:13" ht="31.5" customHeight="1">
      <c r="B316" s="430"/>
      <c r="C316" s="430"/>
      <c r="D316" s="430"/>
      <c r="E316" s="4" t="s">
        <v>17</v>
      </c>
      <c r="F316" s="17"/>
      <c r="G316" s="7"/>
      <c r="H316" s="18"/>
      <c r="I316" s="3"/>
      <c r="J316" s="3"/>
      <c r="K316" s="3"/>
      <c r="L316" s="3"/>
      <c r="M316" s="3"/>
    </row>
    <row r="317" spans="2:13" ht="47.25" customHeight="1">
      <c r="B317" s="431"/>
      <c r="C317" s="431"/>
      <c r="D317" s="431"/>
      <c r="E317" s="4" t="s">
        <v>18</v>
      </c>
      <c r="F317" s="51"/>
      <c r="G317" s="7"/>
      <c r="H317" s="51"/>
      <c r="I317" s="3"/>
      <c r="J317" s="3"/>
      <c r="K317" s="3"/>
      <c r="L317" s="3"/>
      <c r="M317" s="3"/>
    </row>
    <row r="318" spans="2:13" ht="15.75" customHeight="1">
      <c r="B318" s="429" t="s">
        <v>239</v>
      </c>
      <c r="C318" s="429" t="s">
        <v>247</v>
      </c>
      <c r="D318" s="429" t="s">
        <v>19</v>
      </c>
      <c r="E318" s="4" t="s">
        <v>21</v>
      </c>
      <c r="F318" s="52">
        <f>F324</f>
        <v>0</v>
      </c>
      <c r="G318" s="7"/>
      <c r="H318" s="53">
        <f>H324</f>
        <v>0</v>
      </c>
      <c r="I318" s="3"/>
      <c r="J318" s="3"/>
      <c r="K318" s="3"/>
      <c r="L318" s="3"/>
      <c r="M318" s="3"/>
    </row>
    <row r="319" spans="2:13" ht="31.5" customHeight="1">
      <c r="B319" s="430"/>
      <c r="C319" s="430"/>
      <c r="D319" s="430"/>
      <c r="E319" s="4" t="s">
        <v>14</v>
      </c>
      <c r="F319" s="17"/>
      <c r="G319" s="7"/>
      <c r="H319" s="18"/>
      <c r="I319" s="3"/>
      <c r="J319" s="3"/>
      <c r="K319" s="3"/>
      <c r="L319" s="3"/>
      <c r="M319" s="3"/>
    </row>
    <row r="320" spans="2:13" ht="47.25" customHeight="1">
      <c r="B320" s="430"/>
      <c r="C320" s="430"/>
      <c r="D320" s="430"/>
      <c r="E320" s="4" t="s">
        <v>15</v>
      </c>
      <c r="F320" s="17"/>
      <c r="G320" s="7"/>
      <c r="H320" s="18"/>
      <c r="I320" s="3"/>
      <c r="J320" s="3"/>
      <c r="K320" s="3"/>
      <c r="L320" s="3"/>
      <c r="M320" s="3"/>
    </row>
    <row r="321" spans="2:13" ht="31.5" customHeight="1">
      <c r="B321" s="430"/>
      <c r="C321" s="430"/>
      <c r="D321" s="430"/>
      <c r="E321" s="4" t="s">
        <v>16</v>
      </c>
      <c r="F321" s="52">
        <f>H321</f>
        <v>420</v>
      </c>
      <c r="G321" s="7"/>
      <c r="H321" s="53">
        <v>420</v>
      </c>
      <c r="I321" s="3"/>
      <c r="J321" s="3"/>
      <c r="K321" s="3"/>
      <c r="L321" s="3"/>
      <c r="M321" s="3"/>
    </row>
    <row r="322" spans="2:13" ht="107.25" customHeight="1">
      <c r="B322" s="430"/>
      <c r="C322" s="430"/>
      <c r="D322" s="430"/>
      <c r="E322" s="4" t="s">
        <v>314</v>
      </c>
      <c r="F322" s="52">
        <f>H322</f>
        <v>420</v>
      </c>
      <c r="G322" s="7"/>
      <c r="H322" s="53">
        <v>420</v>
      </c>
      <c r="I322" s="3"/>
      <c r="J322" s="3"/>
      <c r="K322" s="3"/>
      <c r="L322" s="3"/>
      <c r="M322" s="3"/>
    </row>
    <row r="323" spans="2:13" ht="31.5" customHeight="1">
      <c r="B323" s="430"/>
      <c r="C323" s="430"/>
      <c r="D323" s="430"/>
      <c r="E323" s="4" t="s">
        <v>17</v>
      </c>
      <c r="F323" s="17"/>
      <c r="G323" s="7"/>
      <c r="H323" s="18"/>
      <c r="I323" s="3"/>
      <c r="J323" s="3"/>
      <c r="K323" s="3"/>
      <c r="L323" s="3"/>
      <c r="M323" s="3"/>
    </row>
    <row r="324" spans="2:13" ht="47.25" customHeight="1">
      <c r="B324" s="431"/>
      <c r="C324" s="431"/>
      <c r="D324" s="431"/>
      <c r="E324" s="4" t="s">
        <v>18</v>
      </c>
      <c r="F324" s="52"/>
      <c r="G324" s="7"/>
      <c r="H324" s="53"/>
      <c r="I324" s="3"/>
      <c r="J324" s="3"/>
      <c r="K324" s="3"/>
      <c r="L324" s="3"/>
      <c r="M324" s="3"/>
    </row>
    <row r="325" spans="2:13" ht="15.75" customHeight="1">
      <c r="B325" s="429" t="s">
        <v>240</v>
      </c>
      <c r="C325" s="429" t="s">
        <v>251</v>
      </c>
      <c r="D325" s="429" t="s">
        <v>19</v>
      </c>
      <c r="E325" s="4" t="s">
        <v>21</v>
      </c>
      <c r="F325" s="17">
        <f>F331</f>
        <v>0</v>
      </c>
      <c r="G325" s="7"/>
      <c r="H325" s="54">
        <f>H331</f>
        <v>0</v>
      </c>
      <c r="I325" s="3"/>
      <c r="J325" s="3"/>
      <c r="K325" s="3"/>
      <c r="L325" s="3"/>
      <c r="M325" s="3"/>
    </row>
    <row r="326" spans="2:13" ht="31.5" customHeight="1">
      <c r="B326" s="430"/>
      <c r="C326" s="430"/>
      <c r="D326" s="430"/>
      <c r="E326" s="4" t="s">
        <v>14</v>
      </c>
      <c r="F326" s="17"/>
      <c r="G326" s="7"/>
      <c r="H326" s="18"/>
      <c r="I326" s="3"/>
      <c r="J326" s="3"/>
      <c r="K326" s="3"/>
      <c r="L326" s="3"/>
      <c r="M326" s="3"/>
    </row>
    <row r="327" spans="2:13" ht="47.25" customHeight="1">
      <c r="B327" s="430"/>
      <c r="C327" s="430"/>
      <c r="D327" s="430"/>
      <c r="E327" s="4" t="s">
        <v>15</v>
      </c>
      <c r="F327" s="17"/>
      <c r="G327" s="7"/>
      <c r="H327" s="18"/>
      <c r="I327" s="3"/>
      <c r="J327" s="3"/>
      <c r="K327" s="3"/>
      <c r="L327" s="3"/>
      <c r="M327" s="3"/>
    </row>
    <row r="328" spans="2:13" ht="31.5" customHeight="1">
      <c r="B328" s="430"/>
      <c r="C328" s="430"/>
      <c r="D328" s="430"/>
      <c r="E328" s="4" t="s">
        <v>16</v>
      </c>
      <c r="F328" s="3">
        <f>H328</f>
        <v>110</v>
      </c>
      <c r="G328" s="7"/>
      <c r="H328" s="60">
        <v>110</v>
      </c>
      <c r="I328" s="3"/>
      <c r="J328" s="3"/>
      <c r="K328" s="3"/>
      <c r="L328" s="3"/>
      <c r="M328" s="3"/>
    </row>
    <row r="329" spans="2:13" ht="107.25" customHeight="1">
      <c r="B329" s="430"/>
      <c r="C329" s="430"/>
      <c r="D329" s="430"/>
      <c r="E329" s="4" t="s">
        <v>314</v>
      </c>
      <c r="F329" s="3">
        <f>H329</f>
        <v>110</v>
      </c>
      <c r="G329" s="7"/>
      <c r="H329" s="60">
        <v>110</v>
      </c>
      <c r="I329" s="3"/>
      <c r="J329" s="3"/>
      <c r="K329" s="3"/>
      <c r="L329" s="3"/>
      <c r="M329" s="3"/>
    </row>
    <row r="330" spans="2:13" ht="31.5" customHeight="1">
      <c r="B330" s="430"/>
      <c r="C330" s="430"/>
      <c r="D330" s="430"/>
      <c r="E330" s="4" t="s">
        <v>17</v>
      </c>
      <c r="F330" s="17"/>
      <c r="G330" s="7"/>
      <c r="H330" s="18"/>
      <c r="I330" s="3"/>
      <c r="J330" s="3"/>
      <c r="K330" s="3"/>
      <c r="L330" s="3"/>
      <c r="M330" s="3"/>
    </row>
    <row r="331" spans="2:13" ht="47.25" customHeight="1">
      <c r="B331" s="431"/>
      <c r="C331" s="431"/>
      <c r="D331" s="431"/>
      <c r="E331" s="4" t="s">
        <v>18</v>
      </c>
      <c r="F331" s="17"/>
      <c r="G331" s="7"/>
      <c r="H331" s="54"/>
      <c r="I331" s="3"/>
      <c r="J331" s="3"/>
      <c r="K331" s="3"/>
      <c r="L331" s="3"/>
      <c r="M331" s="3"/>
    </row>
    <row r="332" spans="2:13" ht="15.75" customHeight="1">
      <c r="B332" s="429" t="s">
        <v>241</v>
      </c>
      <c r="C332" s="429" t="s">
        <v>248</v>
      </c>
      <c r="D332" s="429" t="s">
        <v>319</v>
      </c>
      <c r="E332" s="4" t="s">
        <v>21</v>
      </c>
      <c r="F332" s="17">
        <v>91</v>
      </c>
      <c r="G332" s="7"/>
      <c r="H332" s="18">
        <v>91</v>
      </c>
      <c r="I332" s="3"/>
      <c r="J332" s="3"/>
      <c r="K332" s="3"/>
      <c r="L332" s="3"/>
      <c r="M332" s="3"/>
    </row>
    <row r="333" spans="2:13" ht="31.5" customHeight="1">
      <c r="B333" s="430"/>
      <c r="C333" s="430"/>
      <c r="D333" s="430"/>
      <c r="E333" s="4" t="s">
        <v>14</v>
      </c>
      <c r="F333" s="17"/>
      <c r="G333" s="7"/>
      <c r="H333" s="18"/>
      <c r="I333" s="3"/>
      <c r="J333" s="3"/>
      <c r="K333" s="3"/>
      <c r="L333" s="3"/>
      <c r="M333" s="3"/>
    </row>
    <row r="334" spans="2:13" ht="47.25" customHeight="1">
      <c r="B334" s="430"/>
      <c r="C334" s="430"/>
      <c r="D334" s="430"/>
      <c r="E334" s="4" t="s">
        <v>15</v>
      </c>
      <c r="F334" s="17"/>
      <c r="G334" s="7"/>
      <c r="H334" s="18"/>
      <c r="I334" s="3"/>
      <c r="J334" s="3"/>
      <c r="K334" s="3"/>
      <c r="L334" s="3"/>
      <c r="M334" s="3"/>
    </row>
    <row r="335" spans="2:13" ht="31.5" customHeight="1">
      <c r="B335" s="430"/>
      <c r="C335" s="430"/>
      <c r="D335" s="430"/>
      <c r="E335" s="4" t="s">
        <v>16</v>
      </c>
      <c r="F335" s="3">
        <v>91</v>
      </c>
      <c r="G335" s="7"/>
      <c r="H335" s="3">
        <v>91</v>
      </c>
      <c r="I335" s="3"/>
      <c r="J335" s="3"/>
      <c r="K335" s="3"/>
      <c r="L335" s="3"/>
      <c r="M335" s="3"/>
    </row>
    <row r="336" spans="2:13" ht="106.5" customHeight="1">
      <c r="B336" s="430"/>
      <c r="C336" s="430"/>
      <c r="D336" s="430"/>
      <c r="E336" s="4" t="s">
        <v>314</v>
      </c>
      <c r="F336" s="3">
        <v>91</v>
      </c>
      <c r="G336" s="7"/>
      <c r="H336" s="3">
        <v>91</v>
      </c>
      <c r="I336" s="3"/>
      <c r="J336" s="3"/>
      <c r="K336" s="3"/>
      <c r="L336" s="3"/>
      <c r="M336" s="3"/>
    </row>
    <row r="337" spans="2:13" ht="133.5" customHeight="1">
      <c r="B337" s="430"/>
      <c r="C337" s="430"/>
      <c r="D337" s="430"/>
      <c r="E337" s="4" t="s">
        <v>317</v>
      </c>
      <c r="F337" s="3">
        <v>41.5</v>
      </c>
      <c r="G337" s="7"/>
      <c r="H337" s="3">
        <v>41.5</v>
      </c>
      <c r="I337" s="3"/>
      <c r="J337" s="3"/>
      <c r="K337" s="3"/>
      <c r="L337" s="3"/>
      <c r="M337" s="3"/>
    </row>
    <row r="338" spans="2:13" ht="129.75" customHeight="1">
      <c r="B338" s="430"/>
      <c r="C338" s="430"/>
      <c r="D338" s="430"/>
      <c r="E338" s="4" t="s">
        <v>318</v>
      </c>
      <c r="F338" s="3">
        <v>0.5</v>
      </c>
      <c r="G338" s="7"/>
      <c r="H338" s="3">
        <v>0.5</v>
      </c>
      <c r="I338" s="3"/>
      <c r="J338" s="3"/>
      <c r="K338" s="3"/>
      <c r="L338" s="3"/>
      <c r="M338" s="3"/>
    </row>
    <row r="339" spans="2:13" ht="31.5" customHeight="1">
      <c r="B339" s="430"/>
      <c r="C339" s="430"/>
      <c r="D339" s="430"/>
      <c r="E339" s="4" t="s">
        <v>17</v>
      </c>
      <c r="F339" s="3"/>
      <c r="G339" s="7"/>
      <c r="H339" s="3"/>
      <c r="I339" s="3"/>
      <c r="J339" s="3"/>
      <c r="K339" s="3"/>
      <c r="L339" s="3"/>
      <c r="M339" s="3"/>
    </row>
    <row r="340" spans="2:13" ht="47.25" customHeight="1">
      <c r="B340" s="431"/>
      <c r="C340" s="431"/>
      <c r="D340" s="431"/>
      <c r="E340" s="4" t="s">
        <v>18</v>
      </c>
      <c r="F340" s="7"/>
      <c r="G340" s="7"/>
      <c r="H340" s="7"/>
      <c r="I340" s="3"/>
      <c r="J340" s="3"/>
      <c r="K340" s="3"/>
      <c r="L340" s="3"/>
      <c r="M340" s="3"/>
    </row>
    <row r="341" spans="2:13" ht="13.5" customHeight="1">
      <c r="B341" s="429" t="s">
        <v>242</v>
      </c>
      <c r="C341" s="429" t="s">
        <v>249</v>
      </c>
      <c r="D341" s="429" t="s">
        <v>256</v>
      </c>
      <c r="E341" s="4" t="s">
        <v>21</v>
      </c>
      <c r="F341" s="17">
        <f>F344</f>
        <v>160.62</v>
      </c>
      <c r="G341" s="7"/>
      <c r="H341" s="18">
        <f>H344</f>
        <v>160.62</v>
      </c>
      <c r="I341" s="3"/>
      <c r="J341" s="3"/>
      <c r="K341" s="3"/>
      <c r="L341" s="3"/>
      <c r="M341" s="3"/>
    </row>
    <row r="342" spans="2:13" ht="31.5" customHeight="1">
      <c r="B342" s="430"/>
      <c r="C342" s="430"/>
      <c r="D342" s="430"/>
      <c r="E342" s="4" t="s">
        <v>14</v>
      </c>
      <c r="F342" s="17"/>
      <c r="G342" s="7"/>
      <c r="H342" s="18"/>
      <c r="I342" s="3"/>
      <c r="J342" s="3"/>
      <c r="K342" s="3"/>
      <c r="L342" s="3"/>
      <c r="M342" s="3"/>
    </row>
    <row r="343" spans="2:13" ht="47.25" customHeight="1">
      <c r="B343" s="430"/>
      <c r="C343" s="430"/>
      <c r="D343" s="430"/>
      <c r="E343" s="4" t="s">
        <v>15</v>
      </c>
      <c r="F343" s="17"/>
      <c r="G343" s="7"/>
      <c r="H343" s="18"/>
      <c r="I343" s="3"/>
      <c r="J343" s="3"/>
      <c r="K343" s="3"/>
      <c r="L343" s="3"/>
      <c r="M343" s="3"/>
    </row>
    <row r="344" spans="2:13" s="30" customFormat="1" ht="31.5" customHeight="1">
      <c r="B344" s="430"/>
      <c r="C344" s="430"/>
      <c r="D344" s="430"/>
      <c r="E344" s="4" t="s">
        <v>16</v>
      </c>
      <c r="F344" s="17">
        <v>160.62</v>
      </c>
      <c r="G344" s="28"/>
      <c r="H344" s="18">
        <v>160.62</v>
      </c>
      <c r="I344" s="29"/>
      <c r="J344" s="29"/>
      <c r="K344" s="29"/>
      <c r="L344" s="29"/>
      <c r="M344" s="29"/>
    </row>
    <row r="345" spans="2:13" s="30" customFormat="1" ht="103.5" customHeight="1">
      <c r="B345" s="430"/>
      <c r="C345" s="430"/>
      <c r="D345" s="430"/>
      <c r="E345" s="4" t="s">
        <v>314</v>
      </c>
      <c r="F345" s="3">
        <v>160.62</v>
      </c>
      <c r="G345" s="28"/>
      <c r="H345" s="3">
        <v>160.62</v>
      </c>
      <c r="I345" s="29"/>
      <c r="J345" s="29"/>
      <c r="K345" s="29"/>
      <c r="L345" s="29"/>
      <c r="M345" s="29"/>
    </row>
    <row r="346" spans="2:13" ht="31.5" customHeight="1">
      <c r="B346" s="430"/>
      <c r="C346" s="430"/>
      <c r="D346" s="430"/>
      <c r="E346" s="4" t="s">
        <v>17</v>
      </c>
      <c r="F346" s="3"/>
      <c r="G346" s="7"/>
      <c r="H346" s="3"/>
      <c r="I346" s="3"/>
      <c r="J346" s="3"/>
      <c r="K346" s="3"/>
      <c r="L346" s="3"/>
      <c r="M346" s="3"/>
    </row>
    <row r="347" spans="2:13" ht="47.25" customHeight="1">
      <c r="B347" s="431"/>
      <c r="C347" s="431"/>
      <c r="D347" s="431"/>
      <c r="E347" s="4" t="s">
        <v>18</v>
      </c>
      <c r="F347" s="7"/>
      <c r="G347" s="7"/>
      <c r="H347" s="7"/>
      <c r="I347" s="3"/>
      <c r="J347" s="3"/>
      <c r="K347" s="3"/>
      <c r="L347" s="3"/>
      <c r="M347" s="3"/>
    </row>
    <row r="348" spans="2:13" ht="15.75" customHeight="1">
      <c r="B348" s="509" t="s">
        <v>297</v>
      </c>
      <c r="C348" s="437" t="s">
        <v>296</v>
      </c>
      <c r="D348" s="429" t="s">
        <v>30</v>
      </c>
      <c r="E348" s="4" t="s">
        <v>21</v>
      </c>
      <c r="F348" s="20">
        <f>F353</f>
        <v>0</v>
      </c>
      <c r="G348" s="21"/>
      <c r="H348" s="55">
        <f>H353</f>
        <v>0</v>
      </c>
      <c r="I348" s="3"/>
      <c r="J348" s="3"/>
      <c r="K348" s="3"/>
      <c r="L348" s="3"/>
      <c r="M348" s="3"/>
    </row>
    <row r="349" spans="2:13" ht="31.5" customHeight="1">
      <c r="B349" s="510"/>
      <c r="C349" s="438"/>
      <c r="D349" s="430"/>
      <c r="E349" s="4" t="s">
        <v>14</v>
      </c>
      <c r="F349" s="20"/>
      <c r="G349" s="21"/>
      <c r="H349" s="55"/>
      <c r="I349" s="3"/>
      <c r="J349" s="3"/>
      <c r="K349" s="3"/>
      <c r="L349" s="3"/>
      <c r="M349" s="3"/>
    </row>
    <row r="350" spans="2:13" ht="47.25" customHeight="1">
      <c r="B350" s="510"/>
      <c r="C350" s="438"/>
      <c r="D350" s="430"/>
      <c r="E350" s="4" t="s">
        <v>15</v>
      </c>
      <c r="F350" s="20">
        <v>100</v>
      </c>
      <c r="G350" s="21"/>
      <c r="H350" s="55">
        <v>100</v>
      </c>
      <c r="I350" s="3"/>
      <c r="J350" s="3"/>
      <c r="K350" s="3"/>
      <c r="L350" s="3"/>
      <c r="M350" s="3"/>
    </row>
    <row r="351" spans="2:13" ht="31.5" customHeight="1">
      <c r="B351" s="510"/>
      <c r="C351" s="438"/>
      <c r="D351" s="430"/>
      <c r="E351" s="4" t="s">
        <v>16</v>
      </c>
      <c r="F351" s="20"/>
      <c r="G351" s="21"/>
      <c r="H351" s="55"/>
      <c r="I351" s="3"/>
      <c r="J351" s="3"/>
      <c r="K351" s="3"/>
      <c r="L351" s="3"/>
      <c r="M351" s="3"/>
    </row>
    <row r="352" spans="2:13" ht="31.5" customHeight="1">
      <c r="B352" s="510"/>
      <c r="C352" s="438"/>
      <c r="D352" s="430"/>
      <c r="E352" s="4" t="s">
        <v>17</v>
      </c>
      <c r="F352" s="20"/>
      <c r="G352" s="21"/>
      <c r="H352" s="55"/>
      <c r="I352" s="3"/>
      <c r="J352" s="3"/>
      <c r="K352" s="3"/>
      <c r="L352" s="3"/>
      <c r="M352" s="3"/>
    </row>
    <row r="353" spans="2:13" ht="47.25" customHeight="1">
      <c r="B353" s="510"/>
      <c r="C353" s="439"/>
      <c r="D353" s="431"/>
      <c r="E353" s="4" t="s">
        <v>18</v>
      </c>
      <c r="F353" s="20"/>
      <c r="G353" s="21"/>
      <c r="H353" s="55"/>
      <c r="I353" s="3"/>
      <c r="J353" s="3"/>
      <c r="K353" s="3"/>
      <c r="L353" s="3"/>
      <c r="M353" s="3"/>
    </row>
    <row r="354" spans="2:13" ht="15.75" customHeight="1">
      <c r="B354" s="474" t="s">
        <v>326</v>
      </c>
      <c r="C354" s="483"/>
      <c r="D354" s="475"/>
      <c r="E354" s="4" t="s">
        <v>21</v>
      </c>
      <c r="F354" s="17"/>
      <c r="G354" s="7"/>
      <c r="H354" s="18"/>
      <c r="I354" s="3"/>
      <c r="J354" s="3"/>
      <c r="K354" s="3"/>
      <c r="L354" s="3"/>
      <c r="M354" s="3">
        <v>2400</v>
      </c>
    </row>
    <row r="355" spans="2:13" ht="31.5" customHeight="1">
      <c r="B355" s="476"/>
      <c r="C355" s="511"/>
      <c r="D355" s="477"/>
      <c r="E355" s="4" t="s">
        <v>14</v>
      </c>
      <c r="F355" s="17"/>
      <c r="G355" s="7"/>
      <c r="H355" s="18"/>
      <c r="I355" s="3"/>
      <c r="J355" s="3"/>
      <c r="K355" s="3"/>
      <c r="L355" s="3"/>
      <c r="M355" s="3"/>
    </row>
    <row r="356" spans="2:13" ht="47.25" customHeight="1">
      <c r="B356" s="476"/>
      <c r="C356" s="511"/>
      <c r="D356" s="477"/>
      <c r="E356" s="4" t="s">
        <v>15</v>
      </c>
      <c r="F356" s="17"/>
      <c r="G356" s="7"/>
      <c r="H356" s="18"/>
      <c r="I356" s="3"/>
      <c r="J356" s="3"/>
      <c r="K356" s="3"/>
      <c r="L356" s="3"/>
      <c r="M356" s="3"/>
    </row>
    <row r="357" spans="2:13" ht="31.5" customHeight="1">
      <c r="B357" s="476"/>
      <c r="C357" s="511"/>
      <c r="D357" s="477"/>
      <c r="E357" s="4" t="s">
        <v>16</v>
      </c>
      <c r="F357" s="17"/>
      <c r="G357" s="7"/>
      <c r="H357" s="18"/>
      <c r="I357" s="3"/>
      <c r="J357" s="3"/>
      <c r="K357" s="3"/>
      <c r="L357" s="3"/>
      <c r="M357" s="3">
        <v>2400</v>
      </c>
    </row>
    <row r="358" spans="2:13" ht="115.5" customHeight="1">
      <c r="B358" s="476"/>
      <c r="C358" s="511"/>
      <c r="D358" s="477"/>
      <c r="E358" s="4" t="s">
        <v>314</v>
      </c>
      <c r="F358" s="18"/>
      <c r="G358" s="7"/>
      <c r="H358" s="18"/>
      <c r="I358" s="3"/>
      <c r="J358" s="3"/>
      <c r="K358" s="3"/>
      <c r="L358" s="3"/>
      <c r="M358" s="3"/>
    </row>
    <row r="359" spans="2:13" ht="31.5" customHeight="1">
      <c r="B359" s="476"/>
      <c r="C359" s="511"/>
      <c r="D359" s="477"/>
      <c r="E359" s="4" t="s">
        <v>17</v>
      </c>
      <c r="F359" s="17"/>
      <c r="G359" s="7"/>
      <c r="H359" s="18"/>
      <c r="I359" s="3"/>
      <c r="J359" s="3"/>
      <c r="K359" s="3"/>
      <c r="L359" s="3"/>
      <c r="M359" s="3"/>
    </row>
    <row r="360" spans="2:13" ht="47.25" customHeight="1">
      <c r="B360" s="478"/>
      <c r="C360" s="484"/>
      <c r="D360" s="479"/>
      <c r="E360" s="4" t="s">
        <v>18</v>
      </c>
      <c r="F360" s="17"/>
      <c r="G360" s="7"/>
      <c r="H360" s="17"/>
      <c r="I360" s="3"/>
      <c r="J360" s="3"/>
      <c r="K360" s="3"/>
      <c r="L360" s="3"/>
      <c r="M360" s="3"/>
    </row>
    <row r="361" spans="2:14" ht="15">
      <c r="B361" s="474" t="s">
        <v>328</v>
      </c>
      <c r="C361" s="483"/>
      <c r="D361" s="475"/>
      <c r="E361" s="4" t="s">
        <v>21</v>
      </c>
      <c r="F361" s="2"/>
      <c r="G361" s="1"/>
      <c r="H361" s="2"/>
      <c r="I361" s="1"/>
      <c r="J361" s="1"/>
      <c r="K361" s="1"/>
      <c r="L361" s="1"/>
      <c r="M361" s="1"/>
      <c r="N361" s="39"/>
    </row>
    <row r="362" spans="2:13" ht="30.75">
      <c r="B362" s="476"/>
      <c r="C362" s="511"/>
      <c r="D362" s="477"/>
      <c r="E362" s="4" t="s">
        <v>14</v>
      </c>
      <c r="F362" s="1"/>
      <c r="G362" s="1"/>
      <c r="H362" s="2"/>
      <c r="I362" s="1"/>
      <c r="J362" s="1"/>
      <c r="K362" s="1"/>
      <c r="L362" s="1"/>
      <c r="M362" s="1"/>
    </row>
    <row r="363" spans="2:15" ht="46.5">
      <c r="B363" s="476"/>
      <c r="C363" s="511"/>
      <c r="D363" s="477"/>
      <c r="E363" s="4" t="s">
        <v>15</v>
      </c>
      <c r="F363" s="1"/>
      <c r="G363" s="1"/>
      <c r="H363" s="2"/>
      <c r="I363" s="1"/>
      <c r="J363" s="1"/>
      <c r="K363" s="1"/>
      <c r="L363" s="1"/>
      <c r="M363" s="1"/>
      <c r="N363" s="39"/>
      <c r="O363" s="39"/>
    </row>
    <row r="364" spans="2:13" ht="31.5" customHeight="1">
      <c r="B364" s="476"/>
      <c r="C364" s="511"/>
      <c r="D364" s="477"/>
      <c r="E364" s="4" t="s">
        <v>16</v>
      </c>
      <c r="F364" s="1"/>
      <c r="G364" s="1"/>
      <c r="H364" s="2"/>
      <c r="I364" s="2"/>
      <c r="J364" s="1"/>
      <c r="K364" s="1"/>
      <c r="L364" s="1"/>
      <c r="M364" s="1"/>
    </row>
    <row r="365" spans="2:13" ht="93.75" customHeight="1">
      <c r="B365" s="476"/>
      <c r="C365" s="511"/>
      <c r="D365" s="477"/>
      <c r="E365" s="4" t="s">
        <v>314</v>
      </c>
      <c r="F365" s="2"/>
      <c r="G365" s="1"/>
      <c r="H365" s="2"/>
      <c r="I365" s="2"/>
      <c r="J365" s="1"/>
      <c r="K365" s="1"/>
      <c r="L365" s="1"/>
      <c r="M365" s="1"/>
    </row>
    <row r="366" spans="2:14" ht="30.75">
      <c r="B366" s="476"/>
      <c r="C366" s="511"/>
      <c r="D366" s="477"/>
      <c r="E366" s="4" t="s">
        <v>17</v>
      </c>
      <c r="F366" s="3"/>
      <c r="G366" s="1"/>
      <c r="H366" s="25"/>
      <c r="I366" s="3"/>
      <c r="J366" s="3"/>
      <c r="K366" s="3"/>
      <c r="L366" s="3"/>
      <c r="M366" s="3"/>
      <c r="N366" s="39"/>
    </row>
    <row r="367" spans="2:13" ht="46.5">
      <c r="B367" s="478"/>
      <c r="C367" s="484"/>
      <c r="D367" s="479"/>
      <c r="E367" s="4" t="s">
        <v>18</v>
      </c>
      <c r="F367" s="3"/>
      <c r="G367" s="3"/>
      <c r="H367" s="25"/>
      <c r="I367" s="3"/>
      <c r="J367" s="3"/>
      <c r="K367" s="3"/>
      <c r="L367" s="3"/>
      <c r="M367" s="3"/>
    </row>
    <row r="368" spans="2:13" ht="14.25">
      <c r="B368" s="445" t="s">
        <v>55</v>
      </c>
      <c r="C368" s="445"/>
      <c r="D368" s="445"/>
      <c r="E368" s="445"/>
      <c r="F368" s="445"/>
      <c r="G368" s="445"/>
      <c r="H368" s="445"/>
      <c r="I368" s="445"/>
      <c r="J368" s="445"/>
      <c r="K368" s="445"/>
      <c r="L368" s="445"/>
      <c r="M368" s="445"/>
    </row>
    <row r="369" spans="2:13" ht="14.25">
      <c r="B369" s="445"/>
      <c r="C369" s="445"/>
      <c r="D369" s="445"/>
      <c r="E369" s="445"/>
      <c r="F369" s="445"/>
      <c r="G369" s="445"/>
      <c r="H369" s="445"/>
      <c r="I369" s="445"/>
      <c r="J369" s="445"/>
      <c r="K369" s="445"/>
      <c r="L369" s="445"/>
      <c r="M369" s="445"/>
    </row>
    <row r="370" spans="2:13" ht="14.25">
      <c r="B370" s="445" t="s">
        <v>56</v>
      </c>
      <c r="C370" s="445"/>
      <c r="D370" s="445"/>
      <c r="E370" s="445"/>
      <c r="F370" s="445"/>
      <c r="G370" s="445"/>
      <c r="H370" s="445"/>
      <c r="I370" s="445"/>
      <c r="J370" s="445"/>
      <c r="K370" s="445"/>
      <c r="L370" s="445"/>
      <c r="M370" s="445"/>
    </row>
    <row r="371" spans="2:13" ht="14.25">
      <c r="B371" s="445"/>
      <c r="C371" s="445"/>
      <c r="D371" s="445"/>
      <c r="E371" s="445"/>
      <c r="F371" s="445"/>
      <c r="G371" s="445"/>
      <c r="H371" s="445"/>
      <c r="I371" s="445"/>
      <c r="J371" s="445"/>
      <c r="K371" s="445"/>
      <c r="L371" s="445"/>
      <c r="M371" s="445"/>
    </row>
    <row r="372" spans="2:13" ht="15" customHeight="1">
      <c r="B372" s="445" t="s">
        <v>329</v>
      </c>
      <c r="C372" s="445"/>
      <c r="D372" s="445"/>
      <c r="E372" s="445"/>
      <c r="F372" s="445"/>
      <c r="G372" s="445"/>
      <c r="H372" s="445"/>
      <c r="I372" s="445"/>
      <c r="J372" s="445"/>
      <c r="K372" s="445"/>
      <c r="L372" s="445"/>
      <c r="M372" s="445"/>
    </row>
    <row r="373" spans="2:13" ht="14.25">
      <c r="B373" s="445"/>
      <c r="C373" s="445"/>
      <c r="D373" s="445"/>
      <c r="E373" s="445"/>
      <c r="F373" s="445"/>
      <c r="G373" s="445"/>
      <c r="H373" s="445"/>
      <c r="I373" s="445"/>
      <c r="J373" s="445"/>
      <c r="K373" s="445"/>
      <c r="L373" s="445"/>
      <c r="M373" s="445"/>
    </row>
    <row r="374" spans="2:13" ht="15">
      <c r="B374" s="442" t="s">
        <v>186</v>
      </c>
      <c r="C374" s="424" t="s">
        <v>94</v>
      </c>
      <c r="D374" s="424" t="s">
        <v>58</v>
      </c>
      <c r="E374" s="4" t="s">
        <v>21</v>
      </c>
      <c r="F374" s="1">
        <f>F376+F377+F379</f>
        <v>527685.0163499999</v>
      </c>
      <c r="G374" s="1">
        <f>G377+G379</f>
        <v>77246.4</v>
      </c>
      <c r="H374" s="1">
        <f>H376+H377+H379</f>
        <v>55922.516350000005</v>
      </c>
      <c r="I374" s="1">
        <f>I377</f>
        <v>71933.8</v>
      </c>
      <c r="J374" s="1">
        <f>J377</f>
        <v>72910.3</v>
      </c>
      <c r="K374" s="1">
        <f>K377</f>
        <v>79488</v>
      </c>
      <c r="L374" s="1">
        <f>L377</f>
        <v>83065</v>
      </c>
      <c r="M374" s="1">
        <f>M377</f>
        <v>87119</v>
      </c>
    </row>
    <row r="375" spans="2:14" ht="30.75">
      <c r="B375" s="443"/>
      <c r="C375" s="425"/>
      <c r="D375" s="425"/>
      <c r="E375" s="4" t="s">
        <v>14</v>
      </c>
      <c r="F375" s="1"/>
      <c r="G375" s="1"/>
      <c r="H375" s="1"/>
      <c r="I375" s="1"/>
      <c r="J375" s="3"/>
      <c r="K375" s="3"/>
      <c r="L375" s="3"/>
      <c r="M375" s="3"/>
      <c r="N375" s="39">
        <f>H377+H403+H429+H455+H480</f>
        <v>133484.51890999998</v>
      </c>
    </row>
    <row r="376" spans="2:14" ht="46.5">
      <c r="B376" s="443"/>
      <c r="C376" s="425"/>
      <c r="D376" s="425"/>
      <c r="E376" s="4" t="s">
        <v>15</v>
      </c>
      <c r="F376" s="1">
        <f>H376</f>
        <v>5800</v>
      </c>
      <c r="G376" s="1"/>
      <c r="H376" s="1">
        <v>5800</v>
      </c>
      <c r="I376" s="1"/>
      <c r="J376" s="1"/>
      <c r="K376" s="1"/>
      <c r="L376" s="1"/>
      <c r="M376" s="1"/>
      <c r="N376" s="39"/>
    </row>
    <row r="377" spans="2:13" ht="31.5" customHeight="1">
      <c r="B377" s="443"/>
      <c r="C377" s="425"/>
      <c r="D377" s="425"/>
      <c r="E377" s="4" t="s">
        <v>16</v>
      </c>
      <c r="F377" s="1">
        <f>H377+I377+J377+K377+L377+M377+G377</f>
        <v>521779.97000000003</v>
      </c>
      <c r="G377" s="1">
        <v>77208</v>
      </c>
      <c r="H377" s="1">
        <v>50055.87</v>
      </c>
      <c r="I377" s="1">
        <v>71933.8</v>
      </c>
      <c r="J377" s="1">
        <v>72910.3</v>
      </c>
      <c r="K377" s="1">
        <v>79488</v>
      </c>
      <c r="L377" s="1">
        <v>83065</v>
      </c>
      <c r="M377" s="1">
        <v>87119</v>
      </c>
    </row>
    <row r="378" spans="2:13" ht="30.75">
      <c r="B378" s="443"/>
      <c r="C378" s="425"/>
      <c r="D378" s="425"/>
      <c r="E378" s="4" t="s">
        <v>17</v>
      </c>
      <c r="F378" s="3"/>
      <c r="G378" s="3"/>
      <c r="H378" s="3"/>
      <c r="I378" s="3"/>
      <c r="J378" s="3"/>
      <c r="K378" s="3"/>
      <c r="L378" s="3"/>
      <c r="M378" s="3"/>
    </row>
    <row r="379" spans="2:14" ht="47.25" customHeight="1">
      <c r="B379" s="444"/>
      <c r="C379" s="426"/>
      <c r="D379" s="426"/>
      <c r="E379" s="4" t="s">
        <v>18</v>
      </c>
      <c r="F379" s="3">
        <f>G379+H379</f>
        <v>105.04634999999999</v>
      </c>
      <c r="G379" s="3">
        <v>38.4</v>
      </c>
      <c r="H379" s="3">
        <v>66.64635</v>
      </c>
      <c r="I379" s="3"/>
      <c r="J379" s="3"/>
      <c r="K379" s="3"/>
      <c r="L379" s="3"/>
      <c r="M379" s="3"/>
      <c r="N379" s="39">
        <f>H383+H409+H441+H467+H492</f>
        <v>1843.71041</v>
      </c>
    </row>
    <row r="380" spans="2:13" ht="15">
      <c r="B380" s="442" t="s">
        <v>187</v>
      </c>
      <c r="C380" s="424" t="s">
        <v>96</v>
      </c>
      <c r="D380" s="424" t="s">
        <v>58</v>
      </c>
      <c r="E380" s="4" t="s">
        <v>21</v>
      </c>
      <c r="F380" s="1">
        <f>F383+F385</f>
        <v>3611.43295</v>
      </c>
      <c r="G380" s="1">
        <f>G383+G385</f>
        <v>476.7</v>
      </c>
      <c r="H380" s="1">
        <f>H383+H385</f>
        <v>515.03295</v>
      </c>
      <c r="I380" s="1">
        <f>I383</f>
        <v>559.6</v>
      </c>
      <c r="J380" s="1">
        <f>J383</f>
        <v>600.1</v>
      </c>
      <c r="K380" s="1">
        <f>K383</f>
        <v>497</v>
      </c>
      <c r="L380" s="1">
        <f>L383</f>
        <v>480</v>
      </c>
      <c r="M380" s="1">
        <f>M383</f>
        <v>483</v>
      </c>
    </row>
    <row r="381" spans="2:13" ht="31.5" customHeight="1">
      <c r="B381" s="443"/>
      <c r="C381" s="425"/>
      <c r="D381" s="425"/>
      <c r="E381" s="4" t="s">
        <v>14</v>
      </c>
      <c r="F381" s="1"/>
      <c r="G381" s="1"/>
      <c r="H381" s="1"/>
      <c r="I381" s="1"/>
      <c r="J381" s="3"/>
      <c r="K381" s="3"/>
      <c r="L381" s="3"/>
      <c r="M381" s="3"/>
    </row>
    <row r="382" spans="2:14" ht="46.5">
      <c r="B382" s="443"/>
      <c r="C382" s="425"/>
      <c r="D382" s="425"/>
      <c r="E382" s="4" t="s">
        <v>15</v>
      </c>
      <c r="F382" s="1"/>
      <c r="G382" s="1"/>
      <c r="H382" s="1"/>
      <c r="I382" s="1"/>
      <c r="J382" s="1"/>
      <c r="K382" s="1"/>
      <c r="L382" s="1"/>
      <c r="M382" s="1"/>
      <c r="N382" s="5" t="s">
        <v>323</v>
      </c>
    </row>
    <row r="383" spans="2:13" ht="31.5" customHeight="1">
      <c r="B383" s="443"/>
      <c r="C383" s="425"/>
      <c r="D383" s="425"/>
      <c r="E383" s="4" t="s">
        <v>16</v>
      </c>
      <c r="F383" s="1">
        <f>G383+H383+I383+J383+K383+L383+M383</f>
        <v>3541.658</v>
      </c>
      <c r="G383" s="1">
        <v>458.5</v>
      </c>
      <c r="H383" s="1">
        <v>463.458</v>
      </c>
      <c r="I383" s="1">
        <v>559.6</v>
      </c>
      <c r="J383" s="1">
        <v>600.1</v>
      </c>
      <c r="K383" s="1">
        <v>497</v>
      </c>
      <c r="L383" s="1">
        <v>480</v>
      </c>
      <c r="M383" s="1">
        <v>483</v>
      </c>
    </row>
    <row r="384" spans="2:13" ht="30.75">
      <c r="B384" s="443"/>
      <c r="C384" s="425"/>
      <c r="D384" s="425"/>
      <c r="E384" s="4" t="s">
        <v>17</v>
      </c>
      <c r="F384" s="3"/>
      <c r="G384" s="3"/>
      <c r="H384" s="3"/>
      <c r="I384" s="3"/>
      <c r="J384" s="3"/>
      <c r="K384" s="3"/>
      <c r="L384" s="3"/>
      <c r="M384" s="3"/>
    </row>
    <row r="385" spans="2:13" ht="46.5">
      <c r="B385" s="444"/>
      <c r="C385" s="426"/>
      <c r="D385" s="426"/>
      <c r="E385" s="4" t="s">
        <v>18</v>
      </c>
      <c r="F385" s="1">
        <f>G385+H385</f>
        <v>69.77495</v>
      </c>
      <c r="G385" s="1">
        <v>18.2</v>
      </c>
      <c r="H385" s="3">
        <v>51.57495</v>
      </c>
      <c r="I385" s="3"/>
      <c r="J385" s="3"/>
      <c r="K385" s="3"/>
      <c r="L385" s="3"/>
      <c r="M385" s="3"/>
    </row>
    <row r="386" spans="2:13" ht="15">
      <c r="B386" s="442" t="s">
        <v>188</v>
      </c>
      <c r="C386" s="424" t="s">
        <v>95</v>
      </c>
      <c r="D386" s="424" t="s">
        <v>58</v>
      </c>
      <c r="E386" s="4" t="s">
        <v>21</v>
      </c>
      <c r="F386" s="1">
        <f>F389+F391</f>
        <v>48254.087700000004</v>
      </c>
      <c r="G386" s="1">
        <f>G389+G391</f>
        <v>7033.200000000001</v>
      </c>
      <c r="H386" s="1">
        <f>H389+H391</f>
        <v>7182.787700000001</v>
      </c>
      <c r="I386" s="1">
        <f>I389</f>
        <v>4889.3</v>
      </c>
      <c r="J386" s="1">
        <f>J389</f>
        <v>4475.1</v>
      </c>
      <c r="K386" s="1">
        <f>K389</f>
        <v>7829</v>
      </c>
      <c r="L386" s="1">
        <f>L389</f>
        <v>8225.9</v>
      </c>
      <c r="M386" s="1">
        <f>M389</f>
        <v>8618.8</v>
      </c>
    </row>
    <row r="387" spans="2:13" ht="30.75">
      <c r="B387" s="443"/>
      <c r="C387" s="425"/>
      <c r="D387" s="425"/>
      <c r="E387" s="4" t="s">
        <v>14</v>
      </c>
      <c r="F387" s="1"/>
      <c r="G387" s="1"/>
      <c r="H387" s="1"/>
      <c r="I387" s="1"/>
      <c r="J387" s="3"/>
      <c r="K387" s="3"/>
      <c r="L387" s="3"/>
      <c r="M387" s="3"/>
    </row>
    <row r="388" spans="2:13" ht="46.5">
      <c r="B388" s="443"/>
      <c r="C388" s="425"/>
      <c r="D388" s="425"/>
      <c r="E388" s="4" t="s">
        <v>15</v>
      </c>
      <c r="F388" s="1"/>
      <c r="G388" s="1"/>
      <c r="H388" s="1"/>
      <c r="I388" s="1"/>
      <c r="J388" s="1"/>
      <c r="K388" s="1"/>
      <c r="L388" s="1"/>
      <c r="M388" s="1"/>
    </row>
    <row r="389" spans="2:13" ht="31.5" customHeight="1">
      <c r="B389" s="443"/>
      <c r="C389" s="425"/>
      <c r="D389" s="425"/>
      <c r="E389" s="4" t="s">
        <v>16</v>
      </c>
      <c r="F389" s="1">
        <f>G389+H389+I389+J389+K389+L389+M389</f>
        <v>48249.769</v>
      </c>
      <c r="G389" s="1">
        <v>7030.1</v>
      </c>
      <c r="H389" s="1">
        <v>7181.569</v>
      </c>
      <c r="I389" s="1">
        <v>4889.3</v>
      </c>
      <c r="J389" s="1">
        <v>4475.1</v>
      </c>
      <c r="K389" s="1">
        <v>7829</v>
      </c>
      <c r="L389" s="1">
        <v>8225.9</v>
      </c>
      <c r="M389" s="1">
        <v>8618.8</v>
      </c>
    </row>
    <row r="390" spans="2:13" ht="30.75">
      <c r="B390" s="443"/>
      <c r="C390" s="425"/>
      <c r="D390" s="425"/>
      <c r="E390" s="4" t="s">
        <v>17</v>
      </c>
      <c r="F390" s="3"/>
      <c r="G390" s="3"/>
      <c r="H390" s="3"/>
      <c r="I390" s="3"/>
      <c r="J390" s="3"/>
      <c r="K390" s="3"/>
      <c r="L390" s="3"/>
      <c r="M390" s="3"/>
    </row>
    <row r="391" spans="2:13" ht="75" customHeight="1">
      <c r="B391" s="444"/>
      <c r="C391" s="426"/>
      <c r="D391" s="426"/>
      <c r="E391" s="4" t="s">
        <v>18</v>
      </c>
      <c r="F391" s="3">
        <f>G391+H391</f>
        <v>4.3187</v>
      </c>
      <c r="G391" s="3">
        <v>3.1</v>
      </c>
      <c r="H391" s="3">
        <v>1.2187</v>
      </c>
      <c r="I391" s="3"/>
      <c r="J391" s="3"/>
      <c r="K391" s="3"/>
      <c r="L391" s="3"/>
      <c r="M391" s="3"/>
    </row>
    <row r="392" spans="2:13" ht="15">
      <c r="B392" s="457" t="s">
        <v>59</v>
      </c>
      <c r="C392" s="458"/>
      <c r="D392" s="424" t="s">
        <v>58</v>
      </c>
      <c r="E392" s="4" t="s">
        <v>21</v>
      </c>
      <c r="F392" s="1">
        <f>F394+F395+F397</f>
        <v>579550.5370000001</v>
      </c>
      <c r="G392" s="1">
        <f>G395+G397</f>
        <v>84756.3</v>
      </c>
      <c r="H392" s="1">
        <f>H394+H395+H397</f>
        <v>63620.33700000001</v>
      </c>
      <c r="I392" s="1">
        <f>I394+I395</f>
        <v>77382.70000000001</v>
      </c>
      <c r="J392" s="1">
        <f>J394+J395</f>
        <v>77985.50000000001</v>
      </c>
      <c r="K392" s="1">
        <f>K394+K395</f>
        <v>87814</v>
      </c>
      <c r="L392" s="1">
        <f>L394+L395</f>
        <v>91770.9</v>
      </c>
      <c r="M392" s="1">
        <f>M394+M395</f>
        <v>96220.8</v>
      </c>
    </row>
    <row r="393" spans="2:13" ht="30.75">
      <c r="B393" s="459"/>
      <c r="C393" s="460"/>
      <c r="D393" s="425"/>
      <c r="E393" s="4" t="s">
        <v>14</v>
      </c>
      <c r="F393" s="1"/>
      <c r="G393" s="1"/>
      <c r="H393" s="1"/>
      <c r="I393" s="1"/>
      <c r="J393" s="3"/>
      <c r="K393" s="3"/>
      <c r="L393" s="3"/>
      <c r="M393" s="3"/>
    </row>
    <row r="394" spans="2:14" ht="46.5">
      <c r="B394" s="459"/>
      <c r="C394" s="460"/>
      <c r="D394" s="425"/>
      <c r="E394" s="4" t="s">
        <v>15</v>
      </c>
      <c r="F394" s="1">
        <f>F376</f>
        <v>5800</v>
      </c>
      <c r="G394" s="1"/>
      <c r="H394" s="1">
        <f>H376</f>
        <v>5800</v>
      </c>
      <c r="I394" s="1"/>
      <c r="J394" s="1"/>
      <c r="K394" s="1"/>
      <c r="L394" s="1"/>
      <c r="M394" s="1"/>
      <c r="N394" s="39"/>
    </row>
    <row r="395" spans="2:13" ht="31.5" customHeight="1">
      <c r="B395" s="459"/>
      <c r="C395" s="460"/>
      <c r="D395" s="425"/>
      <c r="E395" s="4" t="s">
        <v>16</v>
      </c>
      <c r="F395" s="1">
        <f>G395+H395+I395+J395+K395+L395+M395</f>
        <v>573571.3970000001</v>
      </c>
      <c r="G395" s="1">
        <f aca="true" t="shared" si="5" ref="G395:M395">G377+G383+G389</f>
        <v>84696.6</v>
      </c>
      <c r="H395" s="1">
        <f>H377+H383+H389</f>
        <v>57700.897000000004</v>
      </c>
      <c r="I395" s="1">
        <f>I377+I383+I389</f>
        <v>77382.70000000001</v>
      </c>
      <c r="J395" s="1">
        <f>J377+J383+J389</f>
        <v>77985.50000000001</v>
      </c>
      <c r="K395" s="1">
        <f>K377+K383+K389</f>
        <v>87814</v>
      </c>
      <c r="L395" s="1">
        <f t="shared" si="5"/>
        <v>91770.9</v>
      </c>
      <c r="M395" s="1">
        <f t="shared" si="5"/>
        <v>96220.8</v>
      </c>
    </row>
    <row r="396" spans="2:13" ht="30.75">
      <c r="B396" s="459"/>
      <c r="C396" s="460"/>
      <c r="D396" s="425"/>
      <c r="E396" s="4" t="s">
        <v>17</v>
      </c>
      <c r="F396" s="3"/>
      <c r="G396" s="3"/>
      <c r="H396" s="3"/>
      <c r="I396" s="3"/>
      <c r="J396" s="3"/>
      <c r="K396" s="3"/>
      <c r="L396" s="3"/>
      <c r="M396" s="3"/>
    </row>
    <row r="397" spans="2:13" ht="46.5">
      <c r="B397" s="461"/>
      <c r="C397" s="462"/>
      <c r="D397" s="426"/>
      <c r="E397" s="4" t="s">
        <v>18</v>
      </c>
      <c r="F397" s="1">
        <f>H397+G397</f>
        <v>179.14</v>
      </c>
      <c r="G397" s="1">
        <f>G379+G385+G391</f>
        <v>59.699999999999996</v>
      </c>
      <c r="H397" s="3">
        <f>H379+H385+H391</f>
        <v>119.44</v>
      </c>
      <c r="I397" s="3"/>
      <c r="J397" s="3"/>
      <c r="K397" s="3"/>
      <c r="L397" s="3"/>
      <c r="M397" s="3"/>
    </row>
    <row r="398" spans="2:13" ht="14.25">
      <c r="B398" s="445" t="s">
        <v>60</v>
      </c>
      <c r="C398" s="445"/>
      <c r="D398" s="445"/>
      <c r="E398" s="445"/>
      <c r="F398" s="445"/>
      <c r="G398" s="445"/>
      <c r="H398" s="445"/>
      <c r="I398" s="445"/>
      <c r="J398" s="445"/>
      <c r="K398" s="445"/>
      <c r="L398" s="445"/>
      <c r="M398" s="445"/>
    </row>
    <row r="399" spans="2:13" ht="14.25">
      <c r="B399" s="445"/>
      <c r="C399" s="445"/>
      <c r="D399" s="445"/>
      <c r="E399" s="445"/>
      <c r="F399" s="445"/>
      <c r="G399" s="445"/>
      <c r="H399" s="445"/>
      <c r="I399" s="445"/>
      <c r="J399" s="445"/>
      <c r="K399" s="445"/>
      <c r="L399" s="445"/>
      <c r="M399" s="445"/>
    </row>
    <row r="400" spans="2:14" ht="15">
      <c r="B400" s="442" t="s">
        <v>189</v>
      </c>
      <c r="C400" s="424" t="s">
        <v>61</v>
      </c>
      <c r="D400" s="424" t="s">
        <v>19</v>
      </c>
      <c r="E400" s="4" t="s">
        <v>21</v>
      </c>
      <c r="F400" s="1">
        <f>F402+F403</f>
        <v>213478.35</v>
      </c>
      <c r="G400" s="1">
        <f>G403</f>
        <v>39074.5</v>
      </c>
      <c r="H400" s="1">
        <f>H402+H403</f>
        <v>22221.05</v>
      </c>
      <c r="I400" s="1">
        <f>I403</f>
        <v>27468.9</v>
      </c>
      <c r="J400" s="1">
        <f>J403</f>
        <v>27468.9</v>
      </c>
      <c r="K400" s="1">
        <f>K403</f>
        <v>30705</v>
      </c>
      <c r="L400" s="1">
        <f>L403</f>
        <v>32693</v>
      </c>
      <c r="M400" s="1">
        <f>M403</f>
        <v>33847</v>
      </c>
      <c r="N400" s="39"/>
    </row>
    <row r="401" spans="2:16" ht="31.5" customHeight="1">
      <c r="B401" s="443"/>
      <c r="C401" s="425"/>
      <c r="D401" s="425"/>
      <c r="E401" s="4" t="s">
        <v>14</v>
      </c>
      <c r="F401" s="1"/>
      <c r="G401" s="1"/>
      <c r="H401" s="1"/>
      <c r="I401" s="1"/>
      <c r="J401" s="3"/>
      <c r="K401" s="3"/>
      <c r="L401" s="3"/>
      <c r="M401" s="3"/>
      <c r="N401" s="39"/>
      <c r="P401" s="39"/>
    </row>
    <row r="402" spans="2:14" ht="46.5">
      <c r="B402" s="443"/>
      <c r="C402" s="425"/>
      <c r="D402" s="425"/>
      <c r="E402" s="4" t="s">
        <v>15</v>
      </c>
      <c r="F402" s="1"/>
      <c r="G402" s="1"/>
      <c r="H402" s="1"/>
      <c r="I402" s="1"/>
      <c r="J402" s="1"/>
      <c r="K402" s="1"/>
      <c r="L402" s="1"/>
      <c r="M402" s="1"/>
      <c r="N402" s="39"/>
    </row>
    <row r="403" spans="2:14" ht="15">
      <c r="B403" s="443"/>
      <c r="C403" s="425"/>
      <c r="D403" s="425"/>
      <c r="E403" s="4" t="s">
        <v>16</v>
      </c>
      <c r="F403" s="1">
        <f>G403+H403+I403+J403+K403+L403+M403</f>
        <v>213478.35</v>
      </c>
      <c r="G403" s="1">
        <v>39074.5</v>
      </c>
      <c r="H403" s="1">
        <v>22221.05</v>
      </c>
      <c r="I403" s="1">
        <v>27468.9</v>
      </c>
      <c r="J403" s="1">
        <v>27468.9</v>
      </c>
      <c r="K403" s="1">
        <v>30705</v>
      </c>
      <c r="L403" s="1">
        <v>32693</v>
      </c>
      <c r="M403" s="1">
        <v>33847</v>
      </c>
      <c r="N403" s="39"/>
    </row>
    <row r="404" spans="2:13" ht="30.75">
      <c r="B404" s="443"/>
      <c r="C404" s="425"/>
      <c r="D404" s="425"/>
      <c r="E404" s="4" t="s">
        <v>17</v>
      </c>
      <c r="F404" s="3"/>
      <c r="G404" s="3"/>
      <c r="H404" s="3"/>
      <c r="I404" s="3"/>
      <c r="J404" s="3"/>
      <c r="K404" s="3"/>
      <c r="L404" s="3"/>
      <c r="M404" s="3"/>
    </row>
    <row r="405" spans="2:13" ht="46.5">
      <c r="B405" s="444"/>
      <c r="C405" s="426"/>
      <c r="D405" s="426"/>
      <c r="E405" s="4" t="s">
        <v>18</v>
      </c>
      <c r="F405" s="3"/>
      <c r="G405" s="3"/>
      <c r="H405" s="3"/>
      <c r="I405" s="3"/>
      <c r="J405" s="3"/>
      <c r="K405" s="3"/>
      <c r="L405" s="3"/>
      <c r="M405" s="3"/>
    </row>
    <row r="406" spans="2:14" ht="15">
      <c r="B406" s="442" t="s">
        <v>190</v>
      </c>
      <c r="C406" s="424" t="s">
        <v>97</v>
      </c>
      <c r="D406" s="424" t="s">
        <v>19</v>
      </c>
      <c r="E406" s="4" t="s">
        <v>21</v>
      </c>
      <c r="F406" s="1">
        <f>F409+F411</f>
        <v>4186.23841</v>
      </c>
      <c r="G406" s="1">
        <f>G409+G411</f>
        <v>600.3</v>
      </c>
      <c r="H406" s="1">
        <f>H409+H411</f>
        <v>506.58840999999995</v>
      </c>
      <c r="I406" s="1">
        <f>I409</f>
        <v>540.4</v>
      </c>
      <c r="J406" s="1">
        <f>J409</f>
        <v>611</v>
      </c>
      <c r="K406" s="1">
        <f>K409</f>
        <v>637.65</v>
      </c>
      <c r="L406" s="1">
        <f>L409</f>
        <v>642.65</v>
      </c>
      <c r="M406" s="1">
        <f>M409</f>
        <v>647.65</v>
      </c>
      <c r="N406" s="39"/>
    </row>
    <row r="407" spans="2:13" ht="31.5" customHeight="1">
      <c r="B407" s="443"/>
      <c r="C407" s="425"/>
      <c r="D407" s="425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443"/>
      <c r="C408" s="425"/>
      <c r="D408" s="425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4" ht="31.5" customHeight="1">
      <c r="B409" s="443"/>
      <c r="C409" s="425"/>
      <c r="D409" s="425"/>
      <c r="E409" s="4" t="s">
        <v>16</v>
      </c>
      <c r="F409" s="1">
        <f>G409+H409+I409+J409+K409+L409+M409</f>
        <v>4171.75241</v>
      </c>
      <c r="G409" s="1">
        <v>596.5</v>
      </c>
      <c r="H409" s="1">
        <v>495.90241</v>
      </c>
      <c r="I409" s="1">
        <v>540.4</v>
      </c>
      <c r="J409" s="1">
        <v>611</v>
      </c>
      <c r="K409" s="1">
        <v>637.65</v>
      </c>
      <c r="L409" s="1">
        <v>642.65</v>
      </c>
      <c r="M409" s="1">
        <v>647.65</v>
      </c>
      <c r="N409" s="39"/>
    </row>
    <row r="410" spans="2:14" ht="30.75">
      <c r="B410" s="443"/>
      <c r="C410" s="425"/>
      <c r="D410" s="425"/>
      <c r="E410" s="4" t="s">
        <v>17</v>
      </c>
      <c r="F410" s="3"/>
      <c r="G410" s="3"/>
      <c r="H410" s="3"/>
      <c r="I410" s="3"/>
      <c r="J410" s="3"/>
      <c r="K410" s="3"/>
      <c r="L410" s="3"/>
      <c r="M410" s="3"/>
      <c r="N410" s="39"/>
    </row>
    <row r="411" spans="2:13" ht="46.5">
      <c r="B411" s="444"/>
      <c r="C411" s="426"/>
      <c r="D411" s="426"/>
      <c r="E411" s="4" t="s">
        <v>18</v>
      </c>
      <c r="F411" s="3">
        <f>G411+H411</f>
        <v>14.486</v>
      </c>
      <c r="G411" s="24">
        <v>3.8</v>
      </c>
      <c r="H411" s="3">
        <v>10.686</v>
      </c>
      <c r="I411" s="3"/>
      <c r="J411" s="3"/>
      <c r="K411" s="3"/>
      <c r="L411" s="3"/>
      <c r="M411" s="3"/>
    </row>
    <row r="412" spans="2:14" ht="15">
      <c r="B412" s="442" t="s">
        <v>191</v>
      </c>
      <c r="C412" s="424" t="s">
        <v>98</v>
      </c>
      <c r="D412" s="424" t="s">
        <v>19</v>
      </c>
      <c r="E412" s="4" t="s">
        <v>21</v>
      </c>
      <c r="F412" s="1">
        <f>F415+F417</f>
        <v>21192.4465</v>
      </c>
      <c r="G412" s="1">
        <f>G415+G417</f>
        <v>2997.11</v>
      </c>
      <c r="H412" s="1">
        <f>H415+H417</f>
        <v>2738.8565</v>
      </c>
      <c r="I412" s="1">
        <f>I415</f>
        <v>2378.04</v>
      </c>
      <c r="J412" s="1">
        <f>J415</f>
        <v>2681.14</v>
      </c>
      <c r="K412" s="1">
        <f>K415</f>
        <v>3289</v>
      </c>
      <c r="L412" s="1">
        <f>L415</f>
        <v>3463</v>
      </c>
      <c r="M412" s="1">
        <f>M415</f>
        <v>3645.3</v>
      </c>
      <c r="N412" s="39"/>
    </row>
    <row r="413" spans="2:13" ht="30.75">
      <c r="B413" s="443"/>
      <c r="C413" s="425"/>
      <c r="D413" s="425"/>
      <c r="E413" s="4" t="s">
        <v>14</v>
      </c>
      <c r="F413" s="1"/>
      <c r="G413" s="1"/>
      <c r="H413" s="1"/>
      <c r="I413" s="1"/>
      <c r="J413" s="3"/>
      <c r="K413" s="3"/>
      <c r="L413" s="3"/>
      <c r="M413" s="3"/>
    </row>
    <row r="414" spans="2:13" ht="46.5">
      <c r="B414" s="443"/>
      <c r="C414" s="425"/>
      <c r="D414" s="425"/>
      <c r="E414" s="4" t="s">
        <v>15</v>
      </c>
      <c r="F414" s="1"/>
      <c r="G414" s="1"/>
      <c r="H414" s="1"/>
      <c r="I414" s="1"/>
      <c r="J414" s="1"/>
      <c r="K414" s="1"/>
      <c r="L414" s="1"/>
      <c r="M414" s="1"/>
    </row>
    <row r="415" spans="2:14" ht="31.5" customHeight="1">
      <c r="B415" s="443"/>
      <c r="C415" s="425"/>
      <c r="D415" s="425"/>
      <c r="E415" s="4" t="s">
        <v>16</v>
      </c>
      <c r="F415" s="1">
        <f>G415+H415+I415+J415+K415+L415+M415</f>
        <v>21168.6325</v>
      </c>
      <c r="G415" s="1">
        <v>2978.61</v>
      </c>
      <c r="H415" s="1">
        <v>2733.5425</v>
      </c>
      <c r="I415" s="1">
        <v>2378.04</v>
      </c>
      <c r="J415" s="1">
        <v>2681.14</v>
      </c>
      <c r="K415" s="1">
        <v>3289</v>
      </c>
      <c r="L415" s="1">
        <v>3463</v>
      </c>
      <c r="M415" s="1">
        <v>3645.3</v>
      </c>
      <c r="N415" s="39"/>
    </row>
    <row r="416" spans="2:13" ht="30.75">
      <c r="B416" s="443"/>
      <c r="C416" s="425"/>
      <c r="D416" s="425"/>
      <c r="E416" s="4" t="s">
        <v>17</v>
      </c>
      <c r="F416" s="3"/>
      <c r="G416" s="3"/>
      <c r="H416" s="3"/>
      <c r="I416" s="3"/>
      <c r="J416" s="3"/>
      <c r="K416" s="3"/>
      <c r="L416" s="3"/>
      <c r="M416" s="3"/>
    </row>
    <row r="417" spans="2:13" ht="46.5">
      <c r="B417" s="444"/>
      <c r="C417" s="426"/>
      <c r="D417" s="426"/>
      <c r="E417" s="4" t="s">
        <v>18</v>
      </c>
      <c r="F417" s="3">
        <f>G417+H417</f>
        <v>23.814</v>
      </c>
      <c r="G417" s="3">
        <v>18.5</v>
      </c>
      <c r="H417" s="3">
        <v>5.314</v>
      </c>
      <c r="I417" s="3"/>
      <c r="J417" s="3"/>
      <c r="K417" s="3"/>
      <c r="L417" s="3"/>
      <c r="M417" s="3"/>
    </row>
    <row r="418" spans="2:14" ht="15">
      <c r="B418" s="457" t="s">
        <v>65</v>
      </c>
      <c r="C418" s="458"/>
      <c r="D418" s="424" t="s">
        <v>19</v>
      </c>
      <c r="E418" s="4" t="s">
        <v>21</v>
      </c>
      <c r="F418" s="1">
        <f>F420+F421+F423</f>
        <v>238857.03491</v>
      </c>
      <c r="G418" s="1">
        <f>G421+G423</f>
        <v>42671.91</v>
      </c>
      <c r="H418" s="1">
        <f>H420+H421+H423</f>
        <v>25466.494909999998</v>
      </c>
      <c r="I418" s="1">
        <f>I420+I421</f>
        <v>30387.340000000004</v>
      </c>
      <c r="J418" s="1">
        <f>J420+J421</f>
        <v>30761.04</v>
      </c>
      <c r="K418" s="1">
        <f>K420+K421</f>
        <v>34631.65</v>
      </c>
      <c r="L418" s="1">
        <f>L420+L421</f>
        <v>36798.65</v>
      </c>
      <c r="M418" s="1">
        <f>M420+M421</f>
        <v>38139.950000000004</v>
      </c>
      <c r="N418" s="39"/>
    </row>
    <row r="419" spans="2:13" ht="30.75">
      <c r="B419" s="459"/>
      <c r="C419" s="460"/>
      <c r="D419" s="425"/>
      <c r="E419" s="4" t="s">
        <v>14</v>
      </c>
      <c r="F419" s="1"/>
      <c r="G419" s="1"/>
      <c r="H419" s="1"/>
      <c r="I419" s="1"/>
      <c r="J419" s="3"/>
      <c r="K419" s="3"/>
      <c r="L419" s="3"/>
      <c r="M419" s="3"/>
    </row>
    <row r="420" spans="2:14" ht="46.5">
      <c r="B420" s="459"/>
      <c r="C420" s="460"/>
      <c r="D420" s="425"/>
      <c r="E420" s="4" t="s">
        <v>15</v>
      </c>
      <c r="F420" s="1">
        <f>H420</f>
        <v>0</v>
      </c>
      <c r="G420" s="1"/>
      <c r="H420" s="1">
        <f>H402</f>
        <v>0</v>
      </c>
      <c r="I420" s="1"/>
      <c r="J420" s="1"/>
      <c r="K420" s="1"/>
      <c r="L420" s="1"/>
      <c r="M420" s="1"/>
      <c r="N420" s="39">
        <f>H420+H421</f>
        <v>25450.494909999998</v>
      </c>
    </row>
    <row r="421" spans="2:14" ht="31.5" customHeight="1">
      <c r="B421" s="459"/>
      <c r="C421" s="460"/>
      <c r="D421" s="425"/>
      <c r="E421" s="4" t="s">
        <v>16</v>
      </c>
      <c r="F421" s="1">
        <f>G421+H421+I421+J421+K421+L421+M421</f>
        <v>238818.73491</v>
      </c>
      <c r="G421" s="2">
        <f aca="true" t="shared" si="6" ref="G421:M421">G403+G409+G415</f>
        <v>42649.61</v>
      </c>
      <c r="H421" s="2">
        <f t="shared" si="6"/>
        <v>25450.494909999998</v>
      </c>
      <c r="I421" s="1">
        <f t="shared" si="6"/>
        <v>30387.340000000004</v>
      </c>
      <c r="J421" s="1">
        <f t="shared" si="6"/>
        <v>30761.04</v>
      </c>
      <c r="K421" s="1">
        <f t="shared" si="6"/>
        <v>34631.65</v>
      </c>
      <c r="L421" s="1">
        <f t="shared" si="6"/>
        <v>36798.65</v>
      </c>
      <c r="M421" s="1">
        <f t="shared" si="6"/>
        <v>38139.950000000004</v>
      </c>
      <c r="N421" s="39"/>
    </row>
    <row r="422" spans="2:13" ht="30.75">
      <c r="B422" s="459"/>
      <c r="C422" s="460"/>
      <c r="D422" s="425"/>
      <c r="E422" s="4" t="s">
        <v>17</v>
      </c>
      <c r="F422" s="3"/>
      <c r="G422" s="3"/>
      <c r="H422" s="3"/>
      <c r="I422" s="3"/>
      <c r="J422" s="3"/>
      <c r="K422" s="3"/>
      <c r="L422" s="3"/>
      <c r="M422" s="3"/>
    </row>
    <row r="423" spans="2:13" ht="46.5">
      <c r="B423" s="461"/>
      <c r="C423" s="462"/>
      <c r="D423" s="426"/>
      <c r="E423" s="4" t="s">
        <v>18</v>
      </c>
      <c r="F423" s="1">
        <f>G423+H423+I423+J423+K423+L423+M423</f>
        <v>38.3</v>
      </c>
      <c r="G423" s="1">
        <f>G405+G411+G417</f>
        <v>22.3</v>
      </c>
      <c r="H423" s="3">
        <f>H405+H411+H417</f>
        <v>16</v>
      </c>
      <c r="I423" s="3"/>
      <c r="J423" s="3"/>
      <c r="K423" s="3"/>
      <c r="L423" s="3"/>
      <c r="M423" s="3"/>
    </row>
    <row r="424" spans="2:13" ht="14.25">
      <c r="B424" s="445" t="s">
        <v>62</v>
      </c>
      <c r="C424" s="445"/>
      <c r="D424" s="445"/>
      <c r="E424" s="445"/>
      <c r="F424" s="445"/>
      <c r="G424" s="445"/>
      <c r="H424" s="445"/>
      <c r="I424" s="445"/>
      <c r="J424" s="445"/>
      <c r="K424" s="445"/>
      <c r="L424" s="445"/>
      <c r="M424" s="445"/>
    </row>
    <row r="425" spans="2:13" ht="14.25">
      <c r="B425" s="445"/>
      <c r="C425" s="445"/>
      <c r="D425" s="445"/>
      <c r="E425" s="445"/>
      <c r="F425" s="445"/>
      <c r="G425" s="445"/>
      <c r="H425" s="445"/>
      <c r="I425" s="445"/>
      <c r="J425" s="445"/>
      <c r="K425" s="445"/>
      <c r="L425" s="445"/>
      <c r="M425" s="445"/>
    </row>
    <row r="426" spans="2:14" ht="15">
      <c r="B426" s="442" t="s">
        <v>192</v>
      </c>
      <c r="C426" s="424" t="s">
        <v>99</v>
      </c>
      <c r="D426" s="424" t="s">
        <v>63</v>
      </c>
      <c r="E426" s="4" t="s">
        <v>21</v>
      </c>
      <c r="F426" s="1">
        <f>F428+F429+F431</f>
        <v>322863.69891</v>
      </c>
      <c r="G426" s="1">
        <f>G429+G431</f>
        <v>66133.9</v>
      </c>
      <c r="H426" s="1">
        <f>H428+H429+H431</f>
        <v>44244.09891</v>
      </c>
      <c r="I426" s="1">
        <f>I429+I431</f>
        <v>37036.4</v>
      </c>
      <c r="J426" s="1">
        <f>J429+J431</f>
        <v>37573.9</v>
      </c>
      <c r="K426" s="1">
        <f>K429+K431</f>
        <v>43860.4</v>
      </c>
      <c r="L426" s="1">
        <f>L429+L431</f>
        <v>45833</v>
      </c>
      <c r="M426" s="1">
        <f>M429+M431</f>
        <v>48182</v>
      </c>
      <c r="N426" s="39"/>
    </row>
    <row r="427" spans="2:14" ht="31.5" customHeight="1">
      <c r="B427" s="443"/>
      <c r="C427" s="425"/>
      <c r="D427" s="425"/>
      <c r="E427" s="4" t="s">
        <v>14</v>
      </c>
      <c r="F427" s="1"/>
      <c r="G427" s="1"/>
      <c r="H427" s="1"/>
      <c r="I427" s="1"/>
      <c r="J427" s="3"/>
      <c r="K427" s="3"/>
      <c r="L427" s="3"/>
      <c r="M427" s="3"/>
      <c r="N427" s="39"/>
    </row>
    <row r="428" spans="2:13" ht="46.5">
      <c r="B428" s="443"/>
      <c r="C428" s="425"/>
      <c r="D428" s="425"/>
      <c r="E428" s="4" t="s">
        <v>15</v>
      </c>
      <c r="F428" s="1">
        <f>H428</f>
        <v>1483.5</v>
      </c>
      <c r="G428" s="1"/>
      <c r="H428" s="5">
        <v>1483.5</v>
      </c>
      <c r="I428" s="1"/>
      <c r="J428" s="1"/>
      <c r="K428" s="1"/>
      <c r="L428" s="1"/>
      <c r="M428" s="1"/>
    </row>
    <row r="429" spans="2:14" ht="15">
      <c r="B429" s="443"/>
      <c r="C429" s="425"/>
      <c r="D429" s="425"/>
      <c r="E429" s="4" t="s">
        <v>16</v>
      </c>
      <c r="F429" s="1">
        <f>G429+H429+I429+J429+K429+L429+M429</f>
        <v>320261.39891</v>
      </c>
      <c r="G429" s="1">
        <v>65533.9</v>
      </c>
      <c r="H429" s="1">
        <v>42341.79891</v>
      </c>
      <c r="I429" s="1">
        <v>37016.4</v>
      </c>
      <c r="J429" s="1">
        <v>37553.9</v>
      </c>
      <c r="K429" s="1">
        <v>43840.4</v>
      </c>
      <c r="L429" s="1">
        <v>45813</v>
      </c>
      <c r="M429" s="1">
        <v>48162</v>
      </c>
      <c r="N429" s="39"/>
    </row>
    <row r="430" spans="2:13" ht="30.75">
      <c r="B430" s="443"/>
      <c r="C430" s="425"/>
      <c r="D430" s="425"/>
      <c r="E430" s="4" t="s">
        <v>17</v>
      </c>
      <c r="F430" s="3"/>
      <c r="G430" s="3"/>
      <c r="H430" s="3"/>
      <c r="I430" s="3"/>
      <c r="J430" s="3"/>
      <c r="K430" s="3"/>
      <c r="L430" s="3"/>
      <c r="M430" s="3"/>
    </row>
    <row r="431" spans="2:13" ht="46.5">
      <c r="B431" s="444"/>
      <c r="C431" s="426"/>
      <c r="D431" s="426"/>
      <c r="E431" s="4" t="s">
        <v>18</v>
      </c>
      <c r="F431" s="1">
        <f>H431+I431+J431+K431+L431+M431+G431</f>
        <v>1118.8</v>
      </c>
      <c r="G431" s="1">
        <v>600</v>
      </c>
      <c r="H431" s="1">
        <v>418.8</v>
      </c>
      <c r="I431" s="1">
        <v>20</v>
      </c>
      <c r="J431" s="1">
        <v>20</v>
      </c>
      <c r="K431" s="1">
        <v>20</v>
      </c>
      <c r="L431" s="1">
        <v>20</v>
      </c>
      <c r="M431" s="1">
        <v>20</v>
      </c>
    </row>
    <row r="432" spans="2:14" ht="15.75" customHeight="1">
      <c r="B432" s="442" t="s">
        <v>193</v>
      </c>
      <c r="C432" s="424" t="s">
        <v>100</v>
      </c>
      <c r="D432" s="424" t="s">
        <v>63</v>
      </c>
      <c r="E432" s="4" t="s">
        <v>21</v>
      </c>
      <c r="F432" s="1">
        <f>F435+F437</f>
        <v>69287.93277000001</v>
      </c>
      <c r="G432" s="1">
        <f>G435+G437</f>
        <v>9846.699999999999</v>
      </c>
      <c r="H432" s="1">
        <f aca="true" t="shared" si="7" ref="H432:M432">H435+H437</f>
        <v>12198.21277</v>
      </c>
      <c r="I432" s="1">
        <f t="shared" si="7"/>
        <v>7624.26</v>
      </c>
      <c r="J432" s="1">
        <f t="shared" si="7"/>
        <v>7624.26</v>
      </c>
      <c r="K432" s="1">
        <f t="shared" si="7"/>
        <v>10207</v>
      </c>
      <c r="L432" s="1">
        <f t="shared" si="7"/>
        <v>10658.2</v>
      </c>
      <c r="M432" s="1">
        <f t="shared" si="7"/>
        <v>11129.3</v>
      </c>
      <c r="N432" s="39"/>
    </row>
    <row r="433" spans="2:13" ht="31.5" customHeight="1">
      <c r="B433" s="443"/>
      <c r="C433" s="425"/>
      <c r="D433" s="425"/>
      <c r="E433" s="4" t="s">
        <v>14</v>
      </c>
      <c r="F433" s="1"/>
      <c r="G433" s="1"/>
      <c r="H433" s="1"/>
      <c r="I433" s="1"/>
      <c r="J433" s="3"/>
      <c r="K433" s="3"/>
      <c r="L433" s="3"/>
      <c r="M433" s="3"/>
    </row>
    <row r="434" spans="2:13" ht="46.5">
      <c r="B434" s="443"/>
      <c r="C434" s="425"/>
      <c r="D434" s="425"/>
      <c r="E434" s="4" t="s">
        <v>15</v>
      </c>
      <c r="F434" s="1"/>
      <c r="G434" s="1"/>
      <c r="H434" s="1"/>
      <c r="I434" s="1"/>
      <c r="J434" s="1"/>
      <c r="K434" s="1"/>
      <c r="L434" s="1"/>
      <c r="M434" s="1"/>
    </row>
    <row r="435" spans="2:15" ht="31.5" customHeight="1">
      <c r="B435" s="443"/>
      <c r="C435" s="425"/>
      <c r="D435" s="425"/>
      <c r="E435" s="4" t="s">
        <v>16</v>
      </c>
      <c r="F435" s="1">
        <f>G435+H435+I435+J435+K435+L435+M435</f>
        <v>61418.14635000001</v>
      </c>
      <c r="G435" s="1">
        <v>8197.8</v>
      </c>
      <c r="H435" s="1">
        <v>10577.32635</v>
      </c>
      <c r="I435" s="1">
        <v>6704.26</v>
      </c>
      <c r="J435" s="1">
        <v>6704.26</v>
      </c>
      <c r="K435" s="1">
        <v>9287</v>
      </c>
      <c r="L435" s="1">
        <v>9738.2</v>
      </c>
      <c r="M435" s="1">
        <v>10209.3</v>
      </c>
      <c r="N435" s="39"/>
      <c r="O435" s="39"/>
    </row>
    <row r="436" spans="2:13" ht="30.75">
      <c r="B436" s="443"/>
      <c r="C436" s="425"/>
      <c r="D436" s="425"/>
      <c r="E436" s="4" t="s">
        <v>17</v>
      </c>
      <c r="F436" s="3"/>
      <c r="G436" s="3"/>
      <c r="H436" s="3"/>
      <c r="I436" s="3"/>
      <c r="J436" s="3"/>
      <c r="K436" s="3"/>
      <c r="L436" s="3"/>
      <c r="M436" s="3"/>
    </row>
    <row r="437" spans="2:15" ht="46.5">
      <c r="B437" s="444"/>
      <c r="C437" s="426"/>
      <c r="D437" s="426"/>
      <c r="E437" s="4" t="s">
        <v>18</v>
      </c>
      <c r="F437" s="1">
        <f>G437+H437+I437+J437+K437+L437+M437</f>
        <v>7869.78642</v>
      </c>
      <c r="G437" s="10">
        <v>1648.9</v>
      </c>
      <c r="H437" s="1">
        <v>1620.88642</v>
      </c>
      <c r="I437" s="1">
        <v>920</v>
      </c>
      <c r="J437" s="1">
        <v>920</v>
      </c>
      <c r="K437" s="1">
        <v>920</v>
      </c>
      <c r="L437" s="1">
        <v>920</v>
      </c>
      <c r="M437" s="1">
        <v>920</v>
      </c>
      <c r="N437" s="57"/>
      <c r="O437" s="57"/>
    </row>
    <row r="438" spans="2:13" ht="15">
      <c r="B438" s="442" t="s">
        <v>194</v>
      </c>
      <c r="C438" s="424" t="s">
        <v>101</v>
      </c>
      <c r="D438" s="424" t="s">
        <v>63</v>
      </c>
      <c r="E438" s="4" t="s">
        <v>21</v>
      </c>
      <c r="F438" s="1">
        <f>F441+F443</f>
        <v>16393.872450000003</v>
      </c>
      <c r="G438" s="1">
        <f>G441+G443</f>
        <v>1548.6</v>
      </c>
      <c r="H438" s="1">
        <f aca="true" t="shared" si="8" ref="H438:M438">H441+H443</f>
        <v>1685.67245</v>
      </c>
      <c r="I438" s="1">
        <f t="shared" si="8"/>
        <v>2534.8</v>
      </c>
      <c r="J438" s="1">
        <f t="shared" si="8"/>
        <v>2534.8</v>
      </c>
      <c r="K438" s="1">
        <f t="shared" si="8"/>
        <v>2695</v>
      </c>
      <c r="L438" s="1">
        <f t="shared" si="8"/>
        <v>2696.5</v>
      </c>
      <c r="M438" s="1">
        <f t="shared" si="8"/>
        <v>2698.5</v>
      </c>
    </row>
    <row r="439" spans="2:13" ht="30.75">
      <c r="B439" s="443"/>
      <c r="C439" s="425"/>
      <c r="D439" s="425"/>
      <c r="E439" s="4" t="s">
        <v>14</v>
      </c>
      <c r="F439" s="1"/>
      <c r="G439" s="1"/>
      <c r="H439" s="1"/>
      <c r="I439" s="1"/>
      <c r="J439" s="3"/>
      <c r="K439" s="3"/>
      <c r="L439" s="3"/>
      <c r="M439" s="3"/>
    </row>
    <row r="440" spans="2:13" ht="46.5">
      <c r="B440" s="443"/>
      <c r="C440" s="425"/>
      <c r="D440" s="425"/>
      <c r="E440" s="4" t="s">
        <v>15</v>
      </c>
      <c r="F440" s="1"/>
      <c r="G440" s="1"/>
      <c r="H440" s="1"/>
      <c r="I440" s="1"/>
      <c r="J440" s="1"/>
      <c r="K440" s="1"/>
      <c r="L440" s="1"/>
      <c r="M440" s="1"/>
    </row>
    <row r="441" spans="2:14" ht="31.5" customHeight="1">
      <c r="B441" s="443"/>
      <c r="C441" s="425"/>
      <c r="D441" s="425"/>
      <c r="E441" s="4" t="s">
        <v>16</v>
      </c>
      <c r="F441" s="1">
        <f>G441+H441+I441+J441+K441+L441+M441</f>
        <v>5047.1</v>
      </c>
      <c r="G441" s="1">
        <v>665.5</v>
      </c>
      <c r="H441" s="1">
        <v>835</v>
      </c>
      <c r="I441" s="1">
        <v>612.3</v>
      </c>
      <c r="J441" s="1">
        <v>612.3</v>
      </c>
      <c r="K441" s="1">
        <v>772</v>
      </c>
      <c r="L441" s="1">
        <v>774</v>
      </c>
      <c r="M441" s="1">
        <v>776</v>
      </c>
      <c r="N441" s="39"/>
    </row>
    <row r="442" spans="2:13" ht="30.75">
      <c r="B442" s="443"/>
      <c r="C442" s="425"/>
      <c r="D442" s="425"/>
      <c r="E442" s="4" t="s">
        <v>17</v>
      </c>
      <c r="F442" s="3"/>
      <c r="G442" s="3"/>
      <c r="H442" s="3"/>
      <c r="I442" s="3"/>
      <c r="J442" s="3"/>
      <c r="K442" s="3"/>
      <c r="L442" s="3"/>
      <c r="M442" s="3"/>
    </row>
    <row r="443" spans="2:14" ht="69" customHeight="1">
      <c r="B443" s="444"/>
      <c r="C443" s="426"/>
      <c r="D443" s="426"/>
      <c r="E443" s="4" t="s">
        <v>18</v>
      </c>
      <c r="F443" s="1">
        <f>G443+H443+I443+J443+K443+L443+M443</f>
        <v>11346.77245</v>
      </c>
      <c r="G443" s="1">
        <v>883.1</v>
      </c>
      <c r="H443" s="1">
        <v>850.67245</v>
      </c>
      <c r="I443" s="1">
        <v>1922.5</v>
      </c>
      <c r="J443" s="1">
        <v>1922.5</v>
      </c>
      <c r="K443" s="1">
        <v>1923</v>
      </c>
      <c r="L443" s="1">
        <v>1922.5</v>
      </c>
      <c r="M443" s="1">
        <v>1922.5</v>
      </c>
      <c r="N443" s="39"/>
    </row>
    <row r="444" spans="2:14" ht="15">
      <c r="B444" s="457" t="s">
        <v>64</v>
      </c>
      <c r="C444" s="458"/>
      <c r="D444" s="424" t="s">
        <v>63</v>
      </c>
      <c r="E444" s="4" t="s">
        <v>21</v>
      </c>
      <c r="F444" s="1">
        <f>F446+F447+F449</f>
        <v>408545.50413</v>
      </c>
      <c r="G444" s="1">
        <f>G447+G449</f>
        <v>77529.2</v>
      </c>
      <c r="H444" s="1">
        <f>H446+H447+H449</f>
        <v>58127.98413</v>
      </c>
      <c r="I444" s="1">
        <f>I447+I449</f>
        <v>47195.46000000001</v>
      </c>
      <c r="J444" s="1">
        <f>J447+J449</f>
        <v>47732.96000000001</v>
      </c>
      <c r="K444" s="1">
        <f>K447+K449</f>
        <v>56762.4</v>
      </c>
      <c r="L444" s="1">
        <f>L447+L449</f>
        <v>59187.7</v>
      </c>
      <c r="M444" s="1">
        <f>M447+M449</f>
        <v>62009.8</v>
      </c>
      <c r="N444" s="39"/>
    </row>
    <row r="445" spans="2:13" ht="30.75">
      <c r="B445" s="459"/>
      <c r="C445" s="460"/>
      <c r="D445" s="425"/>
      <c r="E445" s="4" t="s">
        <v>14</v>
      </c>
      <c r="F445" s="1"/>
      <c r="G445" s="1"/>
      <c r="H445" s="1"/>
      <c r="I445" s="1"/>
      <c r="J445" s="3"/>
      <c r="K445" s="3"/>
      <c r="L445" s="3"/>
      <c r="M445" s="3"/>
    </row>
    <row r="446" spans="2:14" ht="46.5">
      <c r="B446" s="459"/>
      <c r="C446" s="460"/>
      <c r="D446" s="425"/>
      <c r="E446" s="4" t="s">
        <v>15</v>
      </c>
      <c r="F446" s="1">
        <f>H446</f>
        <v>1483.5</v>
      </c>
      <c r="G446" s="1"/>
      <c r="H446" s="1">
        <f>H428+H434+H440</f>
        <v>1483.5</v>
      </c>
      <c r="I446" s="1"/>
      <c r="J446" s="1"/>
      <c r="K446" s="1"/>
      <c r="L446" s="1"/>
      <c r="M446" s="1"/>
      <c r="N446" s="39"/>
    </row>
    <row r="447" spans="2:13" ht="31.5" customHeight="1">
      <c r="B447" s="459"/>
      <c r="C447" s="460"/>
      <c r="D447" s="425"/>
      <c r="E447" s="4" t="s">
        <v>16</v>
      </c>
      <c r="F447" s="1">
        <f>G447+H447+I447+J447+K447+L447+M447</f>
        <v>386726.64526</v>
      </c>
      <c r="G447" s="1">
        <f aca="true" t="shared" si="9" ref="G447:M447">G429+G435+G441</f>
        <v>74397.2</v>
      </c>
      <c r="H447" s="1">
        <f>H429+H435+H441</f>
        <v>53754.12526</v>
      </c>
      <c r="I447" s="1">
        <f t="shared" si="9"/>
        <v>44332.96000000001</v>
      </c>
      <c r="J447" s="1">
        <f t="shared" si="9"/>
        <v>44870.46000000001</v>
      </c>
      <c r="K447" s="1">
        <f t="shared" si="9"/>
        <v>53899.4</v>
      </c>
      <c r="L447" s="1">
        <f t="shared" si="9"/>
        <v>56325.2</v>
      </c>
      <c r="M447" s="1">
        <f t="shared" si="9"/>
        <v>59147.3</v>
      </c>
    </row>
    <row r="448" spans="2:13" ht="30.75">
      <c r="B448" s="459"/>
      <c r="C448" s="460"/>
      <c r="D448" s="425"/>
      <c r="E448" s="4" t="s">
        <v>17</v>
      </c>
      <c r="F448" s="3"/>
      <c r="G448" s="3"/>
      <c r="H448" s="3"/>
      <c r="I448" s="3"/>
      <c r="J448" s="3"/>
      <c r="K448" s="3"/>
      <c r="L448" s="3"/>
      <c r="M448" s="3"/>
    </row>
    <row r="449" spans="2:13" ht="46.5">
      <c r="B449" s="461"/>
      <c r="C449" s="462"/>
      <c r="D449" s="426"/>
      <c r="E449" s="4" t="s">
        <v>18</v>
      </c>
      <c r="F449" s="1">
        <f>G449+H449+I449+J449+K449+L449+M449</f>
        <v>20335.35887</v>
      </c>
      <c r="G449" s="2">
        <f>G431+G437+G443</f>
        <v>3132</v>
      </c>
      <c r="H449" s="1">
        <f aca="true" t="shared" si="10" ref="H449:M449">H431+H437+H443</f>
        <v>2890.35887</v>
      </c>
      <c r="I449" s="1">
        <f t="shared" si="10"/>
        <v>2862.5</v>
      </c>
      <c r="J449" s="1">
        <f t="shared" si="10"/>
        <v>2862.5</v>
      </c>
      <c r="K449" s="1">
        <f t="shared" si="10"/>
        <v>2863</v>
      </c>
      <c r="L449" s="1">
        <f t="shared" si="10"/>
        <v>2862.5</v>
      </c>
      <c r="M449" s="1">
        <f t="shared" si="10"/>
        <v>2862.5</v>
      </c>
    </row>
    <row r="450" spans="2:13" ht="14.25">
      <c r="B450" s="445" t="s">
        <v>66</v>
      </c>
      <c r="C450" s="445"/>
      <c r="D450" s="445"/>
      <c r="E450" s="445"/>
      <c r="F450" s="445"/>
      <c r="G450" s="445"/>
      <c r="H450" s="445"/>
      <c r="I450" s="445"/>
      <c r="J450" s="445"/>
      <c r="K450" s="445"/>
      <c r="L450" s="445"/>
      <c r="M450" s="445"/>
    </row>
    <row r="451" spans="2:13" ht="14.25">
      <c r="B451" s="445"/>
      <c r="C451" s="445"/>
      <c r="D451" s="445"/>
      <c r="E451" s="445"/>
      <c r="F451" s="445"/>
      <c r="G451" s="445"/>
      <c r="H451" s="445"/>
      <c r="I451" s="445"/>
      <c r="J451" s="445"/>
      <c r="K451" s="445"/>
      <c r="L451" s="445"/>
      <c r="M451" s="445"/>
    </row>
    <row r="452" spans="2:14" ht="15">
      <c r="B452" s="442" t="s">
        <v>195</v>
      </c>
      <c r="C452" s="424" t="s">
        <v>102</v>
      </c>
      <c r="D452" s="424" t="s">
        <v>26</v>
      </c>
      <c r="E452" s="4" t="s">
        <v>21</v>
      </c>
      <c r="F452" s="1">
        <f>F454+F455+F457</f>
        <v>58506.91</v>
      </c>
      <c r="G452" s="1">
        <f aca="true" t="shared" si="11" ref="G452:M452">G455+G457</f>
        <v>10162.51</v>
      </c>
      <c r="H452" s="1">
        <f>H454+H455+H457</f>
        <v>6072.3</v>
      </c>
      <c r="I452" s="1">
        <f t="shared" si="11"/>
        <v>6973.4</v>
      </c>
      <c r="J452" s="1">
        <f t="shared" si="11"/>
        <v>6973.4</v>
      </c>
      <c r="K452" s="1">
        <f t="shared" si="11"/>
        <v>8932</v>
      </c>
      <c r="L452" s="1">
        <f t="shared" si="11"/>
        <v>9330</v>
      </c>
      <c r="M452" s="1">
        <f t="shared" si="11"/>
        <v>10063.3</v>
      </c>
      <c r="N452" s="39"/>
    </row>
    <row r="453" spans="2:13" ht="31.5" customHeight="1">
      <c r="B453" s="443"/>
      <c r="C453" s="425"/>
      <c r="D453" s="425"/>
      <c r="E453" s="4" t="s">
        <v>14</v>
      </c>
      <c r="F453" s="1"/>
      <c r="G453" s="1"/>
      <c r="H453" s="1"/>
      <c r="I453" s="1"/>
      <c r="J453" s="3"/>
      <c r="K453" s="3"/>
      <c r="L453" s="3"/>
      <c r="M453" s="3"/>
    </row>
    <row r="454" spans="2:13" ht="46.5">
      <c r="B454" s="443"/>
      <c r="C454" s="425"/>
      <c r="D454" s="425"/>
      <c r="E454" s="4" t="s">
        <v>15</v>
      </c>
      <c r="F454" s="1"/>
      <c r="G454" s="1"/>
      <c r="H454" s="1"/>
      <c r="I454" s="1"/>
      <c r="J454" s="1"/>
      <c r="K454" s="1"/>
      <c r="L454" s="1"/>
      <c r="M454" s="1"/>
    </row>
    <row r="455" spans="2:14" ht="15">
      <c r="B455" s="443"/>
      <c r="C455" s="425"/>
      <c r="D455" s="425"/>
      <c r="E455" s="4" t="s">
        <v>16</v>
      </c>
      <c r="F455" s="1">
        <f>G455+H455+I455+J455+K455+L455+M455</f>
        <v>57679.21000000001</v>
      </c>
      <c r="G455" s="1">
        <v>9948.81</v>
      </c>
      <c r="H455" s="1">
        <v>5858.3</v>
      </c>
      <c r="I455" s="1">
        <v>6893.4</v>
      </c>
      <c r="J455" s="1">
        <v>6893.4</v>
      </c>
      <c r="K455" s="1">
        <v>8852</v>
      </c>
      <c r="L455" s="1">
        <v>9250</v>
      </c>
      <c r="M455" s="1">
        <v>9983.3</v>
      </c>
      <c r="N455" s="39"/>
    </row>
    <row r="456" spans="2:13" ht="30.75">
      <c r="B456" s="443"/>
      <c r="C456" s="425"/>
      <c r="D456" s="425"/>
      <c r="E456" s="4" t="s">
        <v>17</v>
      </c>
      <c r="F456" s="3"/>
      <c r="G456" s="3"/>
      <c r="H456" s="3"/>
      <c r="I456" s="3"/>
      <c r="J456" s="3"/>
      <c r="K456" s="3"/>
      <c r="L456" s="3"/>
      <c r="M456" s="3"/>
    </row>
    <row r="457" spans="2:14" ht="46.5">
      <c r="B457" s="444"/>
      <c r="C457" s="426"/>
      <c r="D457" s="426"/>
      <c r="E457" s="4" t="s">
        <v>18</v>
      </c>
      <c r="F457" s="1">
        <f>G457+H457+I457+J457+K457+L457+M457</f>
        <v>827.7</v>
      </c>
      <c r="G457" s="1">
        <v>213.7</v>
      </c>
      <c r="H457" s="1">
        <v>214</v>
      </c>
      <c r="I457" s="1">
        <v>80</v>
      </c>
      <c r="J457" s="1">
        <v>80</v>
      </c>
      <c r="K457" s="1">
        <v>80</v>
      </c>
      <c r="L457" s="1">
        <v>80</v>
      </c>
      <c r="M457" s="1">
        <v>80</v>
      </c>
      <c r="N457" s="39"/>
    </row>
    <row r="458" spans="2:14" ht="15.75" customHeight="1">
      <c r="B458" s="442" t="s">
        <v>196</v>
      </c>
      <c r="C458" s="424" t="s">
        <v>103</v>
      </c>
      <c r="D458" s="424" t="s">
        <v>26</v>
      </c>
      <c r="E458" s="4" t="s">
        <v>21</v>
      </c>
      <c r="F458" s="1">
        <f>F461+F463</f>
        <v>6328.663</v>
      </c>
      <c r="G458" s="1">
        <f>G461+G463</f>
        <v>802.19</v>
      </c>
      <c r="H458" s="1">
        <f aca="true" t="shared" si="12" ref="H458:M458">H461+H463</f>
        <v>822.973</v>
      </c>
      <c r="I458" s="1">
        <f t="shared" si="12"/>
        <v>850</v>
      </c>
      <c r="J458" s="1">
        <f t="shared" si="12"/>
        <v>850</v>
      </c>
      <c r="K458" s="1">
        <f t="shared" si="12"/>
        <v>971</v>
      </c>
      <c r="L458" s="1">
        <f t="shared" si="12"/>
        <v>1000</v>
      </c>
      <c r="M458" s="1">
        <f t="shared" si="12"/>
        <v>1032.5</v>
      </c>
      <c r="N458" s="39"/>
    </row>
    <row r="459" spans="2:13" ht="31.5" customHeight="1">
      <c r="B459" s="443"/>
      <c r="C459" s="425"/>
      <c r="D459" s="425"/>
      <c r="E459" s="4" t="s">
        <v>14</v>
      </c>
      <c r="F459" s="1"/>
      <c r="G459" s="1"/>
      <c r="H459" s="1"/>
      <c r="I459" s="1"/>
      <c r="J459" s="3"/>
      <c r="K459" s="3"/>
      <c r="L459" s="3"/>
      <c r="M459" s="3"/>
    </row>
    <row r="460" spans="2:13" ht="46.5">
      <c r="B460" s="443"/>
      <c r="C460" s="425"/>
      <c r="D460" s="425"/>
      <c r="E460" s="4" t="s">
        <v>15</v>
      </c>
      <c r="F460" s="1"/>
      <c r="G460" s="1"/>
      <c r="H460" s="1"/>
      <c r="I460" s="1"/>
      <c r="J460" s="1"/>
      <c r="K460" s="1"/>
      <c r="L460" s="1"/>
      <c r="M460" s="1"/>
    </row>
    <row r="461" spans="2:14" ht="31.5" customHeight="1">
      <c r="B461" s="443"/>
      <c r="C461" s="425"/>
      <c r="D461" s="425"/>
      <c r="E461" s="4" t="s">
        <v>16</v>
      </c>
      <c r="F461" s="1">
        <f>G461+H461+I461+J461+K461+L461+M461</f>
        <v>4336.49</v>
      </c>
      <c r="G461" s="1">
        <v>620.99</v>
      </c>
      <c r="H461" s="1">
        <v>512</v>
      </c>
      <c r="I461" s="1">
        <v>550</v>
      </c>
      <c r="J461" s="1">
        <v>550</v>
      </c>
      <c r="K461" s="1">
        <v>671</v>
      </c>
      <c r="L461" s="1">
        <v>700</v>
      </c>
      <c r="M461" s="1">
        <v>732.5</v>
      </c>
      <c r="N461" s="39"/>
    </row>
    <row r="462" spans="2:13" ht="30.75">
      <c r="B462" s="443"/>
      <c r="C462" s="425"/>
      <c r="D462" s="425"/>
      <c r="E462" s="4" t="s">
        <v>17</v>
      </c>
      <c r="F462" s="3"/>
      <c r="G462" s="3"/>
      <c r="H462" s="3"/>
      <c r="I462" s="3"/>
      <c r="J462" s="3"/>
      <c r="K462" s="3"/>
      <c r="L462" s="3"/>
      <c r="M462" s="3"/>
    </row>
    <row r="463" spans="2:14" ht="46.5">
      <c r="B463" s="444"/>
      <c r="C463" s="426"/>
      <c r="D463" s="426"/>
      <c r="E463" s="4" t="s">
        <v>18</v>
      </c>
      <c r="F463" s="1">
        <f>G463+H463+I463+J463+K463+L463+M463</f>
        <v>1992.173</v>
      </c>
      <c r="G463" s="1">
        <v>181.2</v>
      </c>
      <c r="H463" s="1">
        <v>310.973</v>
      </c>
      <c r="I463" s="1">
        <v>300</v>
      </c>
      <c r="J463" s="1">
        <v>300</v>
      </c>
      <c r="K463" s="1">
        <v>300</v>
      </c>
      <c r="L463" s="1">
        <v>300</v>
      </c>
      <c r="M463" s="1">
        <v>300</v>
      </c>
      <c r="N463" s="39"/>
    </row>
    <row r="464" spans="2:14" ht="15">
      <c r="B464" s="442" t="s">
        <v>197</v>
      </c>
      <c r="C464" s="424" t="s">
        <v>104</v>
      </c>
      <c r="D464" s="424" t="s">
        <v>26</v>
      </c>
      <c r="E464" s="4" t="s">
        <v>21</v>
      </c>
      <c r="F464" s="1">
        <f>F467+F469</f>
        <v>2340.55575</v>
      </c>
      <c r="G464" s="1">
        <f>G467+G469</f>
        <v>330.1</v>
      </c>
      <c r="H464" s="1">
        <f aca="true" t="shared" si="13" ref="H464:M464">H467+H469</f>
        <v>345.45575</v>
      </c>
      <c r="I464" s="1">
        <f t="shared" si="13"/>
        <v>330</v>
      </c>
      <c r="J464" s="1">
        <f t="shared" si="13"/>
        <v>330</v>
      </c>
      <c r="K464" s="1">
        <f t="shared" si="13"/>
        <v>335</v>
      </c>
      <c r="L464" s="1">
        <f t="shared" si="13"/>
        <v>335</v>
      </c>
      <c r="M464" s="1">
        <f t="shared" si="13"/>
        <v>335</v>
      </c>
      <c r="N464" s="39"/>
    </row>
    <row r="465" spans="2:13" ht="30.75">
      <c r="B465" s="443"/>
      <c r="C465" s="425"/>
      <c r="D465" s="425"/>
      <c r="E465" s="4" t="s">
        <v>14</v>
      </c>
      <c r="F465" s="1"/>
      <c r="G465" s="1"/>
      <c r="H465" s="1"/>
      <c r="I465" s="1"/>
      <c r="J465" s="3"/>
      <c r="K465" s="3"/>
      <c r="L465" s="3"/>
      <c r="M465" s="3"/>
    </row>
    <row r="466" spans="2:13" ht="46.5">
      <c r="B466" s="443"/>
      <c r="C466" s="425"/>
      <c r="D466" s="425"/>
      <c r="E466" s="4" t="s">
        <v>15</v>
      </c>
      <c r="F466" s="1"/>
      <c r="G466" s="1"/>
      <c r="H466" s="1"/>
      <c r="I466" s="1"/>
      <c r="J466" s="1"/>
      <c r="K466" s="1"/>
      <c r="L466" s="1"/>
      <c r="M466" s="1"/>
    </row>
    <row r="467" spans="2:14" ht="31.5" customHeight="1">
      <c r="B467" s="443"/>
      <c r="C467" s="425"/>
      <c r="D467" s="425"/>
      <c r="E467" s="4" t="s">
        <v>16</v>
      </c>
      <c r="F467" s="1">
        <f>G467+H467+I467+J467+K467+L467+M467</f>
        <v>92</v>
      </c>
      <c r="G467" s="1">
        <v>25</v>
      </c>
      <c r="H467" s="1">
        <v>2</v>
      </c>
      <c r="I467" s="1">
        <v>10</v>
      </c>
      <c r="J467" s="1">
        <v>10</v>
      </c>
      <c r="K467" s="1">
        <v>15</v>
      </c>
      <c r="L467" s="1">
        <v>15</v>
      </c>
      <c r="M467" s="1">
        <v>15</v>
      </c>
      <c r="N467" s="39"/>
    </row>
    <row r="468" spans="2:13" ht="30.75">
      <c r="B468" s="443"/>
      <c r="C468" s="425"/>
      <c r="D468" s="425"/>
      <c r="E468" s="4" t="s">
        <v>17</v>
      </c>
      <c r="F468" s="3"/>
      <c r="G468" s="3"/>
      <c r="H468" s="3"/>
      <c r="I468" s="3"/>
      <c r="J468" s="3"/>
      <c r="K468" s="3"/>
      <c r="L468" s="3"/>
      <c r="M468" s="3"/>
    </row>
    <row r="469" spans="2:14" ht="46.5">
      <c r="B469" s="444"/>
      <c r="C469" s="426"/>
      <c r="D469" s="426"/>
      <c r="E469" s="4" t="s">
        <v>18</v>
      </c>
      <c r="F469" s="1">
        <f>G469+H469+I469+J469+K469+L469+M469</f>
        <v>2248.55575</v>
      </c>
      <c r="G469" s="1">
        <v>305.1</v>
      </c>
      <c r="H469" s="1">
        <v>343.45575</v>
      </c>
      <c r="I469" s="1">
        <v>320</v>
      </c>
      <c r="J469" s="1">
        <v>320</v>
      </c>
      <c r="K469" s="1">
        <v>320</v>
      </c>
      <c r="L469" s="1">
        <v>320</v>
      </c>
      <c r="M469" s="1">
        <v>320</v>
      </c>
      <c r="N469" s="39"/>
    </row>
    <row r="470" spans="2:14" ht="15">
      <c r="B470" s="457" t="s">
        <v>67</v>
      </c>
      <c r="C470" s="458"/>
      <c r="D470" s="424" t="s">
        <v>26</v>
      </c>
      <c r="E470" s="4" t="s">
        <v>21</v>
      </c>
      <c r="F470" s="1">
        <f>F472+F473+F475</f>
        <v>67176.12875</v>
      </c>
      <c r="G470" s="1">
        <f aca="true" t="shared" si="14" ref="G470:M470">G473+G475</f>
        <v>11294.8</v>
      </c>
      <c r="H470" s="1">
        <f t="shared" si="14"/>
        <v>7240.72875</v>
      </c>
      <c r="I470" s="1">
        <f t="shared" si="14"/>
        <v>8153.4</v>
      </c>
      <c r="J470" s="1">
        <f t="shared" si="14"/>
        <v>8153.4</v>
      </c>
      <c r="K470" s="1">
        <f t="shared" si="14"/>
        <v>10238</v>
      </c>
      <c r="L470" s="1">
        <f t="shared" si="14"/>
        <v>10665</v>
      </c>
      <c r="M470" s="1">
        <f t="shared" si="14"/>
        <v>11430.8</v>
      </c>
      <c r="N470" s="39"/>
    </row>
    <row r="471" spans="2:13" ht="30.75">
      <c r="B471" s="459"/>
      <c r="C471" s="460"/>
      <c r="D471" s="425"/>
      <c r="E471" s="4" t="s">
        <v>14</v>
      </c>
      <c r="F471" s="1"/>
      <c r="G471" s="1"/>
      <c r="H471" s="1"/>
      <c r="I471" s="1"/>
      <c r="J471" s="3"/>
      <c r="K471" s="3"/>
      <c r="L471" s="3"/>
      <c r="M471" s="3"/>
    </row>
    <row r="472" spans="2:14" ht="46.5">
      <c r="B472" s="459"/>
      <c r="C472" s="460"/>
      <c r="D472" s="425"/>
      <c r="E472" s="4" t="s">
        <v>15</v>
      </c>
      <c r="F472" s="1">
        <f>H472</f>
        <v>0</v>
      </c>
      <c r="G472" s="1"/>
      <c r="H472" s="1">
        <f>H454</f>
        <v>0</v>
      </c>
      <c r="I472" s="1"/>
      <c r="J472" s="1"/>
      <c r="K472" s="1"/>
      <c r="L472" s="1"/>
      <c r="M472" s="1"/>
      <c r="N472" s="39"/>
    </row>
    <row r="473" spans="2:14" ht="31.5" customHeight="1">
      <c r="B473" s="459"/>
      <c r="C473" s="460"/>
      <c r="D473" s="425"/>
      <c r="E473" s="4" t="s">
        <v>16</v>
      </c>
      <c r="F473" s="1">
        <f>G473+H473+I473+J473+K473+L473+M473</f>
        <v>62107.7</v>
      </c>
      <c r="G473" s="1">
        <f aca="true" t="shared" si="15" ref="G473:M473">G455+G461+G467</f>
        <v>10594.8</v>
      </c>
      <c r="H473" s="1">
        <f t="shared" si="15"/>
        <v>6372.3</v>
      </c>
      <c r="I473" s="1">
        <f t="shared" si="15"/>
        <v>7453.4</v>
      </c>
      <c r="J473" s="1">
        <f t="shared" si="15"/>
        <v>7453.4</v>
      </c>
      <c r="K473" s="1">
        <f t="shared" si="15"/>
        <v>9538</v>
      </c>
      <c r="L473" s="1">
        <f t="shared" si="15"/>
        <v>9965</v>
      </c>
      <c r="M473" s="1">
        <f t="shared" si="15"/>
        <v>10730.8</v>
      </c>
      <c r="N473" s="39"/>
    </row>
    <row r="474" spans="2:13" ht="30.75">
      <c r="B474" s="459"/>
      <c r="C474" s="460"/>
      <c r="D474" s="425"/>
      <c r="E474" s="4" t="s">
        <v>17</v>
      </c>
      <c r="F474" s="3"/>
      <c r="G474" s="3"/>
      <c r="H474" s="3"/>
      <c r="I474" s="3"/>
      <c r="J474" s="3"/>
      <c r="K474" s="3"/>
      <c r="L474" s="3"/>
      <c r="M474" s="3"/>
    </row>
    <row r="475" spans="2:14" ht="46.5">
      <c r="B475" s="461"/>
      <c r="C475" s="462"/>
      <c r="D475" s="426"/>
      <c r="E475" s="4" t="s">
        <v>18</v>
      </c>
      <c r="F475" s="1">
        <f>F457+F463+F469</f>
        <v>5068.42875</v>
      </c>
      <c r="G475" s="1">
        <f aca="true" t="shared" si="16" ref="G475:M475">G457+G463+G469</f>
        <v>700</v>
      </c>
      <c r="H475" s="1">
        <f t="shared" si="16"/>
        <v>868.42875</v>
      </c>
      <c r="I475" s="1">
        <f t="shared" si="16"/>
        <v>700</v>
      </c>
      <c r="J475" s="1">
        <f t="shared" si="16"/>
        <v>700</v>
      </c>
      <c r="K475" s="1">
        <f t="shared" si="16"/>
        <v>700</v>
      </c>
      <c r="L475" s="1">
        <f t="shared" si="16"/>
        <v>700</v>
      </c>
      <c r="M475" s="1">
        <f t="shared" si="16"/>
        <v>700</v>
      </c>
      <c r="N475" s="39"/>
    </row>
    <row r="476" spans="2:13" s="47" customFormat="1" ht="35.25" customHeight="1">
      <c r="B476" s="445" t="s">
        <v>233</v>
      </c>
      <c r="C476" s="456"/>
      <c r="D476" s="456"/>
      <c r="E476" s="456"/>
      <c r="F476" s="456"/>
      <c r="G476" s="456"/>
      <c r="H476" s="456"/>
      <c r="I476" s="456"/>
      <c r="J476" s="456"/>
      <c r="K476" s="456"/>
      <c r="L476" s="456"/>
      <c r="M476" s="456"/>
    </row>
    <row r="477" spans="2:13" s="47" customFormat="1" ht="15">
      <c r="B477" s="431" t="s">
        <v>225</v>
      </c>
      <c r="C477" s="424" t="s">
        <v>230</v>
      </c>
      <c r="D477" s="424" t="s">
        <v>229</v>
      </c>
      <c r="E477" s="4" t="s">
        <v>21</v>
      </c>
      <c r="F477" s="1">
        <f>G477+H477+I477+J477+K477+L477+M477</f>
        <v>82447.8</v>
      </c>
      <c r="G477" s="12">
        <f>G478+G479+G480+G481+G482</f>
        <v>3135</v>
      </c>
      <c r="H477" s="12">
        <f aca="true" t="shared" si="17" ref="H477:M477">H480</f>
        <v>13007.5</v>
      </c>
      <c r="I477" s="12">
        <f t="shared" si="17"/>
        <v>13007.5</v>
      </c>
      <c r="J477" s="12">
        <f t="shared" si="17"/>
        <v>13007.5</v>
      </c>
      <c r="K477" s="12">
        <f t="shared" si="17"/>
        <v>13430.1</v>
      </c>
      <c r="L477" s="12">
        <f t="shared" si="17"/>
        <v>13430.1</v>
      </c>
      <c r="M477" s="12">
        <f t="shared" si="17"/>
        <v>13430.1</v>
      </c>
    </row>
    <row r="478" spans="2:13" s="47" customFormat="1" ht="30.75">
      <c r="B478" s="454"/>
      <c r="C478" s="425"/>
      <c r="D478" s="425"/>
      <c r="E478" s="4" t="s">
        <v>14</v>
      </c>
      <c r="F478" s="13"/>
      <c r="G478" s="13"/>
      <c r="H478" s="13"/>
      <c r="I478" s="13"/>
      <c r="J478" s="13"/>
      <c r="K478" s="13"/>
      <c r="L478" s="13"/>
      <c r="M478" s="13"/>
    </row>
    <row r="479" spans="2:13" s="47" customFormat="1" ht="47.25" customHeight="1">
      <c r="B479" s="454"/>
      <c r="C479" s="425"/>
      <c r="D479" s="425"/>
      <c r="E479" s="4" t="s">
        <v>15</v>
      </c>
      <c r="F479" s="13"/>
      <c r="G479" s="13"/>
      <c r="H479" s="13"/>
      <c r="I479" s="13"/>
      <c r="J479" s="13"/>
      <c r="K479" s="13"/>
      <c r="L479" s="13"/>
      <c r="M479" s="13"/>
    </row>
    <row r="480" spans="2:13" s="47" customFormat="1" ht="15">
      <c r="B480" s="454"/>
      <c r="C480" s="425"/>
      <c r="D480" s="425"/>
      <c r="E480" s="4" t="s">
        <v>16</v>
      </c>
      <c r="F480" s="1">
        <f>G480+H480+I480+J480+K480+L480+M480</f>
        <v>82447.8</v>
      </c>
      <c r="G480" s="13">
        <v>3135</v>
      </c>
      <c r="H480" s="12">
        <v>13007.5</v>
      </c>
      <c r="I480" s="12">
        <v>13007.5</v>
      </c>
      <c r="J480" s="12">
        <v>13007.5</v>
      </c>
      <c r="K480" s="12">
        <v>13430.1</v>
      </c>
      <c r="L480" s="12">
        <v>13430.1</v>
      </c>
      <c r="M480" s="12">
        <v>13430.1</v>
      </c>
    </row>
    <row r="481" spans="2:13" s="47" customFormat="1" ht="30.75">
      <c r="B481" s="454"/>
      <c r="C481" s="425"/>
      <c r="D481" s="425"/>
      <c r="E481" s="4" t="s">
        <v>17</v>
      </c>
      <c r="F481" s="13"/>
      <c r="G481" s="13"/>
      <c r="H481" s="13"/>
      <c r="I481" s="13"/>
      <c r="J481" s="13"/>
      <c r="K481" s="13"/>
      <c r="L481" s="13"/>
      <c r="M481" s="13"/>
    </row>
    <row r="482" spans="2:13" s="47" customFormat="1" ht="46.5">
      <c r="B482" s="454"/>
      <c r="C482" s="426"/>
      <c r="D482" s="425"/>
      <c r="E482" s="4" t="s">
        <v>18</v>
      </c>
      <c r="F482" s="13"/>
      <c r="G482" s="13"/>
      <c r="H482" s="13"/>
      <c r="I482" s="13"/>
      <c r="J482" s="13"/>
      <c r="K482" s="13"/>
      <c r="L482" s="13"/>
      <c r="M482" s="13"/>
    </row>
    <row r="483" spans="2:13" s="47" customFormat="1" ht="15">
      <c r="B483" s="429" t="s">
        <v>226</v>
      </c>
      <c r="C483" s="424" t="s">
        <v>231</v>
      </c>
      <c r="D483" s="425"/>
      <c r="E483" s="4" t="s">
        <v>21</v>
      </c>
      <c r="F483" s="1">
        <f>G483+H483+I483+J483+K483+L483+M483</f>
        <v>576</v>
      </c>
      <c r="G483" s="13">
        <f aca="true" t="shared" si="18" ref="G483:M483">G486</f>
        <v>12</v>
      </c>
      <c r="H483" s="13">
        <f t="shared" si="18"/>
        <v>94</v>
      </c>
      <c r="I483" s="13">
        <f t="shared" si="18"/>
        <v>94</v>
      </c>
      <c r="J483" s="13">
        <f t="shared" si="18"/>
        <v>94</v>
      </c>
      <c r="K483" s="13">
        <f t="shared" si="18"/>
        <v>94</v>
      </c>
      <c r="L483" s="13">
        <f t="shared" si="18"/>
        <v>94</v>
      </c>
      <c r="M483" s="13">
        <f t="shared" si="18"/>
        <v>94</v>
      </c>
    </row>
    <row r="484" spans="2:13" s="47" customFormat="1" ht="30.75">
      <c r="B484" s="430"/>
      <c r="C484" s="425"/>
      <c r="D484" s="425"/>
      <c r="E484" s="4" t="s">
        <v>14</v>
      </c>
      <c r="F484" s="13"/>
      <c r="G484" s="13"/>
      <c r="H484" s="13"/>
      <c r="I484" s="13"/>
      <c r="J484" s="13"/>
      <c r="K484" s="13"/>
      <c r="L484" s="13"/>
      <c r="M484" s="13"/>
    </row>
    <row r="485" spans="2:13" s="47" customFormat="1" ht="47.25" customHeight="1">
      <c r="B485" s="430"/>
      <c r="C485" s="425"/>
      <c r="D485" s="425"/>
      <c r="E485" s="4" t="s">
        <v>15</v>
      </c>
      <c r="F485" s="13"/>
      <c r="G485" s="13"/>
      <c r="H485" s="13"/>
      <c r="I485" s="13"/>
      <c r="J485" s="13"/>
      <c r="K485" s="13"/>
      <c r="L485" s="13"/>
      <c r="M485" s="13"/>
    </row>
    <row r="486" spans="2:13" s="47" customFormat="1" ht="31.5" customHeight="1">
      <c r="B486" s="430"/>
      <c r="C486" s="425"/>
      <c r="D486" s="425"/>
      <c r="E486" s="4" t="s">
        <v>16</v>
      </c>
      <c r="F486" s="1">
        <f>G486+H486+I486+J486+K486+L486+M486</f>
        <v>576</v>
      </c>
      <c r="G486" s="13">
        <v>12</v>
      </c>
      <c r="H486" s="13">
        <v>94</v>
      </c>
      <c r="I486" s="13">
        <v>94</v>
      </c>
      <c r="J486" s="13">
        <v>94</v>
      </c>
      <c r="K486" s="13">
        <v>94</v>
      </c>
      <c r="L486" s="13">
        <v>94</v>
      </c>
      <c r="M486" s="13">
        <v>94</v>
      </c>
    </row>
    <row r="487" spans="2:13" s="47" customFormat="1" ht="30.75">
      <c r="B487" s="430"/>
      <c r="C487" s="425"/>
      <c r="D487" s="425"/>
      <c r="E487" s="4" t="s">
        <v>17</v>
      </c>
      <c r="F487" s="13"/>
      <c r="G487" s="13"/>
      <c r="H487" s="13"/>
      <c r="I487" s="13"/>
      <c r="J487" s="13"/>
      <c r="K487" s="13"/>
      <c r="L487" s="13"/>
      <c r="M487" s="13"/>
    </row>
    <row r="488" spans="2:13" s="47" customFormat="1" ht="46.5">
      <c r="B488" s="430"/>
      <c r="C488" s="426"/>
      <c r="D488" s="425"/>
      <c r="E488" s="4" t="s">
        <v>18</v>
      </c>
      <c r="F488" s="13"/>
      <c r="G488" s="13"/>
      <c r="H488" s="13"/>
      <c r="I488" s="13"/>
      <c r="J488" s="13"/>
      <c r="K488" s="13"/>
      <c r="L488" s="13"/>
      <c r="M488" s="13"/>
    </row>
    <row r="489" spans="2:13" s="47" customFormat="1" ht="15">
      <c r="B489" s="454" t="s">
        <v>227</v>
      </c>
      <c r="C489" s="424" t="s">
        <v>232</v>
      </c>
      <c r="D489" s="425"/>
      <c r="E489" s="4" t="s">
        <v>21</v>
      </c>
      <c r="F489" s="1">
        <f>G489+H489+I489+J489+K489+L489+M489</f>
        <v>508.9000000000001</v>
      </c>
      <c r="G489" s="13">
        <f aca="true" t="shared" si="19" ref="G489:M489">G492</f>
        <v>23.5</v>
      </c>
      <c r="H489" s="13">
        <f t="shared" si="19"/>
        <v>47.35</v>
      </c>
      <c r="I489" s="13">
        <f t="shared" si="19"/>
        <v>148</v>
      </c>
      <c r="J489" s="13">
        <f t="shared" si="19"/>
        <v>148</v>
      </c>
      <c r="K489" s="13">
        <f t="shared" si="19"/>
        <v>47.35</v>
      </c>
      <c r="L489" s="13">
        <f t="shared" si="19"/>
        <v>47.35</v>
      </c>
      <c r="M489" s="13">
        <f t="shared" si="19"/>
        <v>47.35</v>
      </c>
    </row>
    <row r="490" spans="2:13" s="47" customFormat="1" ht="30.75">
      <c r="B490" s="454"/>
      <c r="C490" s="425"/>
      <c r="D490" s="425"/>
      <c r="E490" s="4" t="s">
        <v>14</v>
      </c>
      <c r="F490" s="13"/>
      <c r="G490" s="13"/>
      <c r="H490" s="13"/>
      <c r="I490" s="13"/>
      <c r="J490" s="13"/>
      <c r="K490" s="13"/>
      <c r="L490" s="13"/>
      <c r="M490" s="13"/>
    </row>
    <row r="491" spans="2:13" s="47" customFormat="1" ht="46.5">
      <c r="B491" s="454"/>
      <c r="C491" s="425"/>
      <c r="D491" s="425"/>
      <c r="E491" s="4" t="s">
        <v>15</v>
      </c>
      <c r="F491" s="13"/>
      <c r="G491" s="13"/>
      <c r="H491" s="13"/>
      <c r="I491" s="13"/>
      <c r="J491" s="13"/>
      <c r="K491" s="13"/>
      <c r="L491" s="13"/>
      <c r="M491" s="13"/>
    </row>
    <row r="492" spans="2:13" s="47" customFormat="1" ht="31.5" customHeight="1">
      <c r="B492" s="454"/>
      <c r="C492" s="425"/>
      <c r="D492" s="425"/>
      <c r="E492" s="4" t="s">
        <v>16</v>
      </c>
      <c r="F492" s="1">
        <f>G492+H492+I492+J492+K492+L492+M492</f>
        <v>508.9000000000001</v>
      </c>
      <c r="G492" s="13">
        <v>23.5</v>
      </c>
      <c r="H492" s="13">
        <v>47.35</v>
      </c>
      <c r="I492" s="13">
        <v>148</v>
      </c>
      <c r="J492" s="13">
        <v>148</v>
      </c>
      <c r="K492" s="13">
        <v>47.35</v>
      </c>
      <c r="L492" s="13">
        <v>47.35</v>
      </c>
      <c r="M492" s="13">
        <v>47.35</v>
      </c>
    </row>
    <row r="493" spans="2:13" s="47" customFormat="1" ht="30.75">
      <c r="B493" s="454"/>
      <c r="C493" s="425"/>
      <c r="D493" s="425"/>
      <c r="E493" s="4" t="s">
        <v>17</v>
      </c>
      <c r="F493" s="13"/>
      <c r="G493" s="13"/>
      <c r="H493" s="13"/>
      <c r="I493" s="13"/>
      <c r="J493" s="13"/>
      <c r="K493" s="13"/>
      <c r="L493" s="13"/>
      <c r="M493" s="13"/>
    </row>
    <row r="494" spans="2:13" s="47" customFormat="1" ht="46.5">
      <c r="B494" s="454"/>
      <c r="C494" s="426"/>
      <c r="D494" s="425"/>
      <c r="E494" s="4" t="s">
        <v>18</v>
      </c>
      <c r="F494" s="13"/>
      <c r="G494" s="13"/>
      <c r="H494" s="13"/>
      <c r="I494" s="13"/>
      <c r="J494" s="13"/>
      <c r="K494" s="13"/>
      <c r="L494" s="13"/>
      <c r="M494" s="13"/>
    </row>
    <row r="495" spans="2:13" s="47" customFormat="1" ht="15">
      <c r="B495" s="474" t="s">
        <v>228</v>
      </c>
      <c r="C495" s="475"/>
      <c r="D495" s="425"/>
      <c r="E495" s="4" t="s">
        <v>21</v>
      </c>
      <c r="F495" s="1">
        <f>G495+H495+I495+J495+K495+L495+M495</f>
        <v>83532.7</v>
      </c>
      <c r="G495" s="14">
        <f aca="true" t="shared" si="20" ref="G495:M495">G498</f>
        <v>3170.5</v>
      </c>
      <c r="H495" s="14">
        <f t="shared" si="20"/>
        <v>13148.85</v>
      </c>
      <c r="I495" s="14">
        <f t="shared" si="20"/>
        <v>13249.5</v>
      </c>
      <c r="J495" s="14">
        <f t="shared" si="20"/>
        <v>13249.5</v>
      </c>
      <c r="K495" s="13">
        <f t="shared" si="20"/>
        <v>13571.45</v>
      </c>
      <c r="L495" s="13">
        <f t="shared" si="20"/>
        <v>13571.45</v>
      </c>
      <c r="M495" s="13">
        <f t="shared" si="20"/>
        <v>13571.45</v>
      </c>
    </row>
    <row r="496" spans="2:13" s="47" customFormat="1" ht="30.75">
      <c r="B496" s="476"/>
      <c r="C496" s="477"/>
      <c r="D496" s="425"/>
      <c r="E496" s="4" t="s">
        <v>14</v>
      </c>
      <c r="F496" s="13"/>
      <c r="G496" s="13"/>
      <c r="H496" s="13"/>
      <c r="I496" s="14"/>
      <c r="J496" s="14"/>
      <c r="K496" s="13"/>
      <c r="L496" s="13"/>
      <c r="M496" s="13"/>
    </row>
    <row r="497" spans="2:13" s="47" customFormat="1" ht="46.5">
      <c r="B497" s="476"/>
      <c r="C497" s="477"/>
      <c r="D497" s="425"/>
      <c r="E497" s="4" t="s">
        <v>15</v>
      </c>
      <c r="F497" s="13"/>
      <c r="G497" s="13"/>
      <c r="H497" s="13"/>
      <c r="I497" s="14"/>
      <c r="J497" s="14"/>
      <c r="K497" s="13"/>
      <c r="L497" s="13"/>
      <c r="M497" s="13"/>
    </row>
    <row r="498" spans="2:13" s="47" customFormat="1" ht="31.5" customHeight="1">
      <c r="B498" s="476"/>
      <c r="C498" s="477"/>
      <c r="D498" s="425"/>
      <c r="E498" s="4" t="s">
        <v>16</v>
      </c>
      <c r="F498" s="1">
        <f>G498+H498+I498+J498+K498+L498+M498</f>
        <v>83532.7</v>
      </c>
      <c r="G498" s="14">
        <f aca="true" t="shared" si="21" ref="G498:M498">G480+G486+G492</f>
        <v>3170.5</v>
      </c>
      <c r="H498" s="14">
        <f t="shared" si="21"/>
        <v>13148.85</v>
      </c>
      <c r="I498" s="14">
        <f t="shared" si="21"/>
        <v>13249.5</v>
      </c>
      <c r="J498" s="14">
        <f t="shared" si="21"/>
        <v>13249.5</v>
      </c>
      <c r="K498" s="13">
        <f t="shared" si="21"/>
        <v>13571.45</v>
      </c>
      <c r="L498" s="13">
        <f t="shared" si="21"/>
        <v>13571.45</v>
      </c>
      <c r="M498" s="13">
        <f t="shared" si="21"/>
        <v>13571.45</v>
      </c>
    </row>
    <row r="499" spans="2:13" s="47" customFormat="1" ht="30.75">
      <c r="B499" s="476"/>
      <c r="C499" s="477"/>
      <c r="D499" s="425"/>
      <c r="E499" s="4" t="s">
        <v>17</v>
      </c>
      <c r="F499" s="13"/>
      <c r="G499" s="13"/>
      <c r="H499" s="13"/>
      <c r="I499" s="13"/>
      <c r="J499" s="13"/>
      <c r="K499" s="13"/>
      <c r="L499" s="13"/>
      <c r="M499" s="13"/>
    </row>
    <row r="500" spans="2:13" s="47" customFormat="1" ht="46.5">
      <c r="B500" s="478"/>
      <c r="C500" s="479"/>
      <c r="D500" s="426"/>
      <c r="E500" s="4" t="s">
        <v>18</v>
      </c>
      <c r="F500" s="13"/>
      <c r="G500" s="13"/>
      <c r="H500" s="13"/>
      <c r="I500" s="13"/>
      <c r="J500" s="13"/>
      <c r="K500" s="13"/>
      <c r="L500" s="13"/>
      <c r="M500" s="13"/>
    </row>
    <row r="501" spans="2:13" s="47" customFormat="1" ht="14.25">
      <c r="B501" s="474" t="s">
        <v>291</v>
      </c>
      <c r="C501" s="526"/>
      <c r="D501" s="526"/>
      <c r="E501" s="526"/>
      <c r="F501" s="526"/>
      <c r="G501" s="526"/>
      <c r="H501" s="526"/>
      <c r="I501" s="526"/>
      <c r="J501" s="526"/>
      <c r="K501" s="526"/>
      <c r="L501" s="526"/>
      <c r="M501" s="527"/>
    </row>
    <row r="502" spans="2:13" s="47" customFormat="1" ht="15">
      <c r="B502" s="454" t="s">
        <v>289</v>
      </c>
      <c r="C502" s="454" t="s">
        <v>290</v>
      </c>
      <c r="D502" s="455" t="s">
        <v>293</v>
      </c>
      <c r="E502" s="4" t="s">
        <v>21</v>
      </c>
      <c r="F502" s="13"/>
      <c r="G502" s="13"/>
      <c r="H502" s="13"/>
      <c r="I502" s="13"/>
      <c r="J502" s="13"/>
      <c r="K502" s="13"/>
      <c r="L502" s="13"/>
      <c r="M502" s="13"/>
    </row>
    <row r="503" spans="2:13" s="47" customFormat="1" ht="30.75">
      <c r="B503" s="454"/>
      <c r="C503" s="454"/>
      <c r="D503" s="455"/>
      <c r="E503" s="4" t="s">
        <v>14</v>
      </c>
      <c r="F503" s="13"/>
      <c r="G503" s="13"/>
      <c r="H503" s="13"/>
      <c r="I503" s="13"/>
      <c r="J503" s="13"/>
      <c r="K503" s="13"/>
      <c r="L503" s="13"/>
      <c r="M503" s="13"/>
    </row>
    <row r="504" spans="2:13" s="47" customFormat="1" ht="46.5">
      <c r="B504" s="454"/>
      <c r="C504" s="454"/>
      <c r="D504" s="455"/>
      <c r="E504" s="4" t="s">
        <v>15</v>
      </c>
      <c r="F504" s="13"/>
      <c r="G504" s="13"/>
      <c r="H504" s="13"/>
      <c r="I504" s="13"/>
      <c r="J504" s="13"/>
      <c r="K504" s="13"/>
      <c r="L504" s="13"/>
      <c r="M504" s="13"/>
    </row>
    <row r="505" spans="2:13" s="47" customFormat="1" ht="15">
      <c r="B505" s="454"/>
      <c r="C505" s="454"/>
      <c r="D505" s="455"/>
      <c r="E505" s="4" t="s">
        <v>16</v>
      </c>
      <c r="F505" s="13"/>
      <c r="G505" s="13"/>
      <c r="H505" s="13"/>
      <c r="I505" s="13"/>
      <c r="J505" s="13"/>
      <c r="K505" s="13"/>
      <c r="L505" s="13"/>
      <c r="M505" s="13"/>
    </row>
    <row r="506" spans="2:13" s="47" customFormat="1" ht="30.75">
      <c r="B506" s="454"/>
      <c r="C506" s="454"/>
      <c r="D506" s="455"/>
      <c r="E506" s="4" t="s">
        <v>17</v>
      </c>
      <c r="F506" s="13"/>
      <c r="G506" s="13"/>
      <c r="H506" s="13"/>
      <c r="I506" s="13"/>
      <c r="J506" s="13"/>
      <c r="K506" s="13"/>
      <c r="L506" s="13"/>
      <c r="M506" s="13"/>
    </row>
    <row r="507" spans="2:13" s="47" customFormat="1" ht="46.5">
      <c r="B507" s="454"/>
      <c r="C507" s="454"/>
      <c r="D507" s="455"/>
      <c r="E507" s="4" t="s">
        <v>18</v>
      </c>
      <c r="F507" s="13"/>
      <c r="G507" s="13"/>
      <c r="H507" s="13"/>
      <c r="I507" s="13"/>
      <c r="J507" s="13"/>
      <c r="K507" s="13"/>
      <c r="L507" s="13"/>
      <c r="M507" s="13"/>
    </row>
    <row r="508" spans="2:13" s="47" customFormat="1" ht="15">
      <c r="B508" s="454" t="s">
        <v>292</v>
      </c>
      <c r="C508" s="528"/>
      <c r="D508" s="455"/>
      <c r="E508" s="4" t="s">
        <v>21</v>
      </c>
      <c r="F508" s="13"/>
      <c r="G508" s="13"/>
      <c r="H508" s="13"/>
      <c r="I508" s="13"/>
      <c r="J508" s="13"/>
      <c r="K508" s="13"/>
      <c r="L508" s="13"/>
      <c r="M508" s="13"/>
    </row>
    <row r="509" spans="2:13" s="47" customFormat="1" ht="30.75">
      <c r="B509" s="528"/>
      <c r="C509" s="528"/>
      <c r="D509" s="455"/>
      <c r="E509" s="4" t="s">
        <v>14</v>
      </c>
      <c r="F509" s="13"/>
      <c r="G509" s="13"/>
      <c r="H509" s="13"/>
      <c r="I509" s="13"/>
      <c r="J509" s="13"/>
      <c r="K509" s="13"/>
      <c r="L509" s="13"/>
      <c r="M509" s="13"/>
    </row>
    <row r="510" spans="2:13" s="47" customFormat="1" ht="46.5">
      <c r="B510" s="528"/>
      <c r="C510" s="528"/>
      <c r="D510" s="455"/>
      <c r="E510" s="4" t="s">
        <v>15</v>
      </c>
      <c r="F510" s="13"/>
      <c r="G510" s="13"/>
      <c r="H510" s="13"/>
      <c r="I510" s="13"/>
      <c r="J510" s="13"/>
      <c r="K510" s="13"/>
      <c r="L510" s="13"/>
      <c r="M510" s="13"/>
    </row>
    <row r="511" spans="2:13" s="47" customFormat="1" ht="15">
      <c r="B511" s="528"/>
      <c r="C511" s="528"/>
      <c r="D511" s="455"/>
      <c r="E511" s="4" t="s">
        <v>16</v>
      </c>
      <c r="F511" s="13"/>
      <c r="G511" s="13"/>
      <c r="H511" s="13"/>
      <c r="I511" s="13"/>
      <c r="J511" s="13"/>
      <c r="K511" s="13"/>
      <c r="L511" s="13"/>
      <c r="M511" s="13"/>
    </row>
    <row r="512" spans="2:13" s="47" customFormat="1" ht="30.75">
      <c r="B512" s="528"/>
      <c r="C512" s="528"/>
      <c r="D512" s="455"/>
      <c r="E512" s="4" t="s">
        <v>17</v>
      </c>
      <c r="F512" s="13"/>
      <c r="G512" s="13"/>
      <c r="H512" s="13"/>
      <c r="I512" s="13"/>
      <c r="J512" s="13"/>
      <c r="K512" s="13"/>
      <c r="L512" s="13"/>
      <c r="M512" s="13"/>
    </row>
    <row r="513" spans="2:13" s="47" customFormat="1" ht="46.5">
      <c r="B513" s="528"/>
      <c r="C513" s="528"/>
      <c r="D513" s="455"/>
      <c r="E513" s="4" t="s">
        <v>18</v>
      </c>
      <c r="F513" s="13"/>
      <c r="G513" s="13"/>
      <c r="H513" s="13"/>
      <c r="I513" s="13"/>
      <c r="J513" s="13"/>
      <c r="K513" s="13"/>
      <c r="L513" s="13"/>
      <c r="M513" s="13"/>
    </row>
    <row r="514" spans="2:14" ht="15.75" customHeight="1">
      <c r="B514" s="457" t="s">
        <v>68</v>
      </c>
      <c r="C514" s="469"/>
      <c r="D514" s="424" t="s">
        <v>26</v>
      </c>
      <c r="E514" s="4" t="s">
        <v>21</v>
      </c>
      <c r="F514" s="1">
        <f>F516+F517+F519</f>
        <v>1377661.90479</v>
      </c>
      <c r="G514" s="1">
        <f aca="true" t="shared" si="22" ref="G514:M514">G517+G519</f>
        <v>219422.71</v>
      </c>
      <c r="H514" s="2">
        <f>H516+H517+H519</f>
        <v>167604.39479</v>
      </c>
      <c r="I514" s="1">
        <f t="shared" si="22"/>
        <v>176368.4</v>
      </c>
      <c r="J514" s="1">
        <f t="shared" si="22"/>
        <v>177882.4</v>
      </c>
      <c r="K514" s="1">
        <f t="shared" si="22"/>
        <v>203017.5</v>
      </c>
      <c r="L514" s="1">
        <f t="shared" si="22"/>
        <v>211993.7</v>
      </c>
      <c r="M514" s="1">
        <f t="shared" si="22"/>
        <v>221372.8</v>
      </c>
      <c r="N514" s="39"/>
    </row>
    <row r="515" spans="2:14" ht="30.75">
      <c r="B515" s="470"/>
      <c r="C515" s="471"/>
      <c r="D515" s="425"/>
      <c r="E515" s="4" t="s">
        <v>14</v>
      </c>
      <c r="F515" s="1"/>
      <c r="G515" s="1"/>
      <c r="H515" s="2"/>
      <c r="I515" s="1"/>
      <c r="J515" s="3"/>
      <c r="K515" s="3"/>
      <c r="L515" s="3"/>
      <c r="M515" s="3"/>
      <c r="N515" s="56"/>
    </row>
    <row r="516" spans="2:15" ht="46.5">
      <c r="B516" s="470"/>
      <c r="C516" s="471"/>
      <c r="D516" s="425"/>
      <c r="E516" s="4" t="s">
        <v>15</v>
      </c>
      <c r="F516" s="2">
        <f>F394+F420+F446+F472</f>
        <v>7283.5</v>
      </c>
      <c r="G516" s="1"/>
      <c r="H516" s="2">
        <f>H394+H420+H446+H472+H497</f>
        <v>7283.5</v>
      </c>
      <c r="I516" s="1"/>
      <c r="J516" s="1"/>
      <c r="K516" s="1"/>
      <c r="L516" s="1"/>
      <c r="M516" s="1"/>
      <c r="N516" s="56"/>
      <c r="O516" s="39"/>
    </row>
    <row r="517" spans="2:14" ht="15">
      <c r="B517" s="470"/>
      <c r="C517" s="471"/>
      <c r="D517" s="425"/>
      <c r="E517" s="4" t="s">
        <v>16</v>
      </c>
      <c r="F517" s="1">
        <f>F395+F421+F447+F473+F498</f>
        <v>1344757.17717</v>
      </c>
      <c r="G517" s="1">
        <f>G395+G421+G447+G473+G498</f>
        <v>215508.71</v>
      </c>
      <c r="H517" s="2">
        <f>H395+H421+H447+H473+H498</f>
        <v>156426.66717</v>
      </c>
      <c r="I517" s="1">
        <f>I395+I421+I447+I473+I498</f>
        <v>172805.9</v>
      </c>
      <c r="J517" s="1">
        <f>J395+J421+J447+J473+J498</f>
        <v>174319.9</v>
      </c>
      <c r="K517" s="15">
        <f>K395+K421+K447+K473+K498</f>
        <v>199454.5</v>
      </c>
      <c r="L517" s="15">
        <f>L395+L421+L447+L473+L498</f>
        <v>208431.2</v>
      </c>
      <c r="M517" s="1">
        <f>M395+M421+M447+M473+M498</f>
        <v>217810.3</v>
      </c>
      <c r="N517" s="39"/>
    </row>
    <row r="518" spans="2:15" ht="30.75">
      <c r="B518" s="470"/>
      <c r="C518" s="471"/>
      <c r="D518" s="425"/>
      <c r="E518" s="4" t="s">
        <v>17</v>
      </c>
      <c r="F518" s="3"/>
      <c r="G518" s="3"/>
      <c r="H518" s="25"/>
      <c r="I518" s="3"/>
      <c r="J518" s="3"/>
      <c r="K518" s="3"/>
      <c r="L518" s="3"/>
      <c r="M518" s="3"/>
      <c r="O518" s="39"/>
    </row>
    <row r="519" spans="2:14" ht="46.5">
      <c r="B519" s="472"/>
      <c r="C519" s="473"/>
      <c r="D519" s="426"/>
      <c r="E519" s="4" t="s">
        <v>18</v>
      </c>
      <c r="F519" s="1">
        <f>F397+F423+F449+F475</f>
        <v>25621.227619999998</v>
      </c>
      <c r="G519" s="2">
        <f aca="true" t="shared" si="23" ref="G519:M519">G397+G423+G449+G475</f>
        <v>3914</v>
      </c>
      <c r="H519" s="2">
        <f>H397+H423+H449+H475</f>
        <v>3894.22762</v>
      </c>
      <c r="I519" s="1">
        <f t="shared" si="23"/>
        <v>3562.5</v>
      </c>
      <c r="J519" s="1">
        <f t="shared" si="23"/>
        <v>3562.5</v>
      </c>
      <c r="K519" s="1">
        <f t="shared" si="23"/>
        <v>3563</v>
      </c>
      <c r="L519" s="1">
        <f t="shared" si="23"/>
        <v>3562.5</v>
      </c>
      <c r="M519" s="1">
        <f t="shared" si="23"/>
        <v>3562.5</v>
      </c>
      <c r="N519" s="39"/>
    </row>
    <row r="520" spans="2:13" ht="15" customHeight="1">
      <c r="B520" s="474" t="s">
        <v>69</v>
      </c>
      <c r="C520" s="483"/>
      <c r="D520" s="483"/>
      <c r="E520" s="483"/>
      <c r="F520" s="483"/>
      <c r="G520" s="483"/>
      <c r="H520" s="483"/>
      <c r="I520" s="483"/>
      <c r="J520" s="483"/>
      <c r="K520" s="483"/>
      <c r="L520" s="483"/>
      <c r="M520" s="475"/>
    </row>
    <row r="521" spans="2:13" ht="14.25">
      <c r="B521" s="478"/>
      <c r="C521" s="484"/>
      <c r="D521" s="484"/>
      <c r="E521" s="484"/>
      <c r="F521" s="484"/>
      <c r="G521" s="484"/>
      <c r="H521" s="484"/>
      <c r="I521" s="484"/>
      <c r="J521" s="484"/>
      <c r="K521" s="484"/>
      <c r="L521" s="484"/>
      <c r="M521" s="479"/>
    </row>
    <row r="522" spans="2:13" ht="15" customHeight="1">
      <c r="B522" s="474" t="s">
        <v>70</v>
      </c>
      <c r="C522" s="483"/>
      <c r="D522" s="483"/>
      <c r="E522" s="483"/>
      <c r="F522" s="483"/>
      <c r="G522" s="483"/>
      <c r="H522" s="483"/>
      <c r="I522" s="483"/>
      <c r="J522" s="483"/>
      <c r="K522" s="483"/>
      <c r="L522" s="483"/>
      <c r="M522" s="475"/>
    </row>
    <row r="523" spans="2:13" ht="15.75" customHeight="1">
      <c r="B523" s="478"/>
      <c r="C523" s="484"/>
      <c r="D523" s="484"/>
      <c r="E523" s="484"/>
      <c r="F523" s="484"/>
      <c r="G523" s="484"/>
      <c r="H523" s="484"/>
      <c r="I523" s="484"/>
      <c r="J523" s="484"/>
      <c r="K523" s="484"/>
      <c r="L523" s="484"/>
      <c r="M523" s="479"/>
    </row>
    <row r="524" spans="2:13" ht="15" customHeight="1">
      <c r="B524" s="474" t="s">
        <v>71</v>
      </c>
      <c r="C524" s="483"/>
      <c r="D524" s="483"/>
      <c r="E524" s="483"/>
      <c r="F524" s="483"/>
      <c r="G524" s="483"/>
      <c r="H524" s="483"/>
      <c r="I524" s="483"/>
      <c r="J524" s="483"/>
      <c r="K524" s="483"/>
      <c r="L524" s="483"/>
      <c r="M524" s="475"/>
    </row>
    <row r="525" spans="2:15" ht="14.25">
      <c r="B525" s="478"/>
      <c r="C525" s="484"/>
      <c r="D525" s="484"/>
      <c r="E525" s="484"/>
      <c r="F525" s="484"/>
      <c r="G525" s="484"/>
      <c r="H525" s="484"/>
      <c r="I525" s="484"/>
      <c r="J525" s="484"/>
      <c r="K525" s="484"/>
      <c r="L525" s="484"/>
      <c r="M525" s="479"/>
      <c r="O525" s="5" t="s">
        <v>106</v>
      </c>
    </row>
    <row r="526" spans="2:13" ht="15.75" customHeight="1">
      <c r="B526" s="442" t="s">
        <v>198</v>
      </c>
      <c r="C526" s="424" t="s">
        <v>310</v>
      </c>
      <c r="D526" s="424" t="s">
        <v>26</v>
      </c>
      <c r="E526" s="4" t="s">
        <v>21</v>
      </c>
      <c r="F526" s="1">
        <f>F529+F532</f>
        <v>3060</v>
      </c>
      <c r="G526" s="1">
        <f>G527+G528+G529+G531+G532</f>
        <v>200</v>
      </c>
      <c r="H526" s="1">
        <f>H532</f>
        <v>0</v>
      </c>
      <c r="I526" s="1">
        <f>I527+I528+I529+I531+I532</f>
        <v>200</v>
      </c>
      <c r="J526" s="1">
        <f>J527+J528+J529+J531+J532</f>
        <v>200</v>
      </c>
      <c r="K526" s="1">
        <f>K527+K528+K529+K531+K532</f>
        <v>710</v>
      </c>
      <c r="L526" s="1">
        <f>L527+L528+L529+L531+L532</f>
        <v>750</v>
      </c>
      <c r="M526" s="1">
        <f>M527+M528+M529+M531+M532</f>
        <v>800</v>
      </c>
    </row>
    <row r="527" spans="2:13" ht="30.75">
      <c r="B527" s="443"/>
      <c r="C527" s="425"/>
      <c r="D527" s="425"/>
      <c r="E527" s="4" t="s">
        <v>14</v>
      </c>
      <c r="F527" s="1"/>
      <c r="G527" s="1"/>
      <c r="H527" s="1"/>
      <c r="I527" s="1"/>
      <c r="J527" s="3"/>
      <c r="K527" s="3"/>
      <c r="L527" s="3"/>
      <c r="M527" s="3"/>
    </row>
    <row r="528" spans="2:13" ht="46.5">
      <c r="B528" s="443"/>
      <c r="C528" s="425"/>
      <c r="D528" s="425"/>
      <c r="E528" s="4" t="s">
        <v>15</v>
      </c>
      <c r="F528" s="1"/>
      <c r="G528" s="1"/>
      <c r="H528" s="1"/>
      <c r="I528" s="1"/>
      <c r="J528" s="1"/>
      <c r="K528" s="1"/>
      <c r="L528" s="1"/>
      <c r="M528" s="1"/>
    </row>
    <row r="529" spans="2:14" ht="31.5" customHeight="1">
      <c r="B529" s="443"/>
      <c r="C529" s="425"/>
      <c r="D529" s="425"/>
      <c r="E529" s="4" t="s">
        <v>16</v>
      </c>
      <c r="F529" s="1">
        <f>H529+I529+J529+K529+L529+M529+G529</f>
        <v>3060</v>
      </c>
      <c r="G529" s="1">
        <v>200</v>
      </c>
      <c r="H529" s="7">
        <v>200</v>
      </c>
      <c r="I529" s="1">
        <v>200</v>
      </c>
      <c r="J529" s="1">
        <v>200</v>
      </c>
      <c r="K529" s="1">
        <v>710</v>
      </c>
      <c r="L529" s="1">
        <v>750</v>
      </c>
      <c r="M529" s="1">
        <v>800</v>
      </c>
      <c r="N529" s="39"/>
    </row>
    <row r="530" spans="2:14" ht="119.25" customHeight="1">
      <c r="B530" s="443"/>
      <c r="C530" s="425"/>
      <c r="D530" s="425"/>
      <c r="E530" s="4" t="s">
        <v>314</v>
      </c>
      <c r="F530" s="1"/>
      <c r="G530" s="1"/>
      <c r="H530" s="7"/>
      <c r="I530" s="1"/>
      <c r="J530" s="1"/>
      <c r="K530" s="1"/>
      <c r="L530" s="1"/>
      <c r="M530" s="1"/>
      <c r="N530" s="39"/>
    </row>
    <row r="531" spans="2:14" ht="30.75">
      <c r="B531" s="443"/>
      <c r="C531" s="425"/>
      <c r="D531" s="425"/>
      <c r="E531" s="4" t="s">
        <v>17</v>
      </c>
      <c r="F531" s="3"/>
      <c r="G531" s="3"/>
      <c r="H531" s="3"/>
      <c r="I531" s="3"/>
      <c r="J531" s="3"/>
      <c r="K531" s="3"/>
      <c r="L531" s="3"/>
      <c r="M531" s="3"/>
      <c r="N531" s="39"/>
    </row>
    <row r="532" spans="2:13" ht="47.25" customHeight="1">
      <c r="B532" s="444"/>
      <c r="C532" s="426"/>
      <c r="D532" s="426"/>
      <c r="E532" s="4" t="s">
        <v>18</v>
      </c>
      <c r="F532" s="1"/>
      <c r="G532" s="1"/>
      <c r="H532" s="1"/>
      <c r="I532" s="1"/>
      <c r="J532" s="1"/>
      <c r="K532" s="1"/>
      <c r="L532" s="1"/>
      <c r="M532" s="1"/>
    </row>
    <row r="533" spans="2:13" ht="15.75" customHeight="1">
      <c r="B533" s="457" t="s">
        <v>72</v>
      </c>
      <c r="C533" s="469"/>
      <c r="D533" s="424" t="s">
        <v>26</v>
      </c>
      <c r="E533" s="4" t="s">
        <v>21</v>
      </c>
      <c r="F533" s="1">
        <f>F536+F539</f>
        <v>3060</v>
      </c>
      <c r="G533" s="1">
        <f>G534+G535+G536+G538+G539</f>
        <v>200</v>
      </c>
      <c r="H533" s="1">
        <f>H539</f>
        <v>0</v>
      </c>
      <c r="I533" s="1">
        <f>I534+I535+I536+I538+I539</f>
        <v>200</v>
      </c>
      <c r="J533" s="1">
        <f>J534+J535+J536+J538+J539</f>
        <v>200</v>
      </c>
      <c r="K533" s="1">
        <f>K534+K535+K536+K538+K539</f>
        <v>710</v>
      </c>
      <c r="L533" s="1">
        <f>L534+L535+L536+L538+L539</f>
        <v>750</v>
      </c>
      <c r="M533" s="1">
        <f>M534+M535+M536+M538+M539</f>
        <v>800</v>
      </c>
    </row>
    <row r="534" spans="2:13" ht="31.5" customHeight="1">
      <c r="B534" s="470"/>
      <c r="C534" s="471"/>
      <c r="D534" s="425"/>
      <c r="E534" s="4" t="s">
        <v>14</v>
      </c>
      <c r="F534" s="1"/>
      <c r="G534" s="1"/>
      <c r="H534" s="1"/>
      <c r="I534" s="1"/>
      <c r="J534" s="3"/>
      <c r="K534" s="3"/>
      <c r="L534" s="3"/>
      <c r="M534" s="3"/>
    </row>
    <row r="535" spans="2:13" ht="46.5">
      <c r="B535" s="470"/>
      <c r="C535" s="471"/>
      <c r="D535" s="425"/>
      <c r="E535" s="4" t="s">
        <v>15</v>
      </c>
      <c r="F535" s="1"/>
      <c r="G535" s="1"/>
      <c r="H535" s="1"/>
      <c r="I535" s="1"/>
      <c r="J535" s="1"/>
      <c r="K535" s="1"/>
      <c r="L535" s="1"/>
      <c r="M535" s="1"/>
    </row>
    <row r="536" spans="2:13" ht="31.5" customHeight="1">
      <c r="B536" s="470"/>
      <c r="C536" s="471"/>
      <c r="D536" s="425"/>
      <c r="E536" s="4" t="s">
        <v>16</v>
      </c>
      <c r="F536" s="1">
        <f>H536+I536+J536+K536+L536+M536+G536</f>
        <v>3060</v>
      </c>
      <c r="G536" s="1">
        <v>200</v>
      </c>
      <c r="H536" s="7">
        <v>200</v>
      </c>
      <c r="I536" s="1">
        <v>200</v>
      </c>
      <c r="J536" s="1">
        <v>200</v>
      </c>
      <c r="K536" s="1">
        <v>710</v>
      </c>
      <c r="L536" s="1">
        <v>750</v>
      </c>
      <c r="M536" s="1">
        <v>800</v>
      </c>
    </row>
    <row r="537" spans="2:13" ht="114" customHeight="1">
      <c r="B537" s="470"/>
      <c r="C537" s="471"/>
      <c r="D537" s="425"/>
      <c r="E537" s="4" t="s">
        <v>314</v>
      </c>
      <c r="F537" s="1"/>
      <c r="G537" s="1"/>
      <c r="H537" s="7"/>
      <c r="I537" s="1"/>
      <c r="J537" s="1"/>
      <c r="K537" s="1"/>
      <c r="L537" s="1"/>
      <c r="M537" s="1"/>
    </row>
    <row r="538" spans="2:13" ht="30.75">
      <c r="B538" s="470"/>
      <c r="C538" s="471"/>
      <c r="D538" s="425"/>
      <c r="E538" s="4" t="s">
        <v>17</v>
      </c>
      <c r="F538" s="3"/>
      <c r="G538" s="3"/>
      <c r="H538" s="3"/>
      <c r="I538" s="3"/>
      <c r="J538" s="3"/>
      <c r="K538" s="3"/>
      <c r="L538" s="3"/>
      <c r="M538" s="3"/>
    </row>
    <row r="539" spans="2:13" ht="46.5">
      <c r="B539" s="472"/>
      <c r="C539" s="473"/>
      <c r="D539" s="426"/>
      <c r="E539" s="4" t="s">
        <v>18</v>
      </c>
      <c r="F539" s="1"/>
      <c r="G539" s="1"/>
      <c r="H539" s="1"/>
      <c r="I539" s="1"/>
      <c r="J539" s="1"/>
      <c r="K539" s="1"/>
      <c r="L539" s="1"/>
      <c r="M539" s="1"/>
    </row>
    <row r="540" spans="2:13" ht="15" customHeight="1">
      <c r="B540" s="474" t="s">
        <v>73</v>
      </c>
      <c r="C540" s="483"/>
      <c r="D540" s="483"/>
      <c r="E540" s="483"/>
      <c r="F540" s="483"/>
      <c r="G540" s="483"/>
      <c r="H540" s="483"/>
      <c r="I540" s="483"/>
      <c r="J540" s="483"/>
      <c r="K540" s="483"/>
      <c r="L540" s="483"/>
      <c r="M540" s="475"/>
    </row>
    <row r="541" spans="2:13" ht="14.25">
      <c r="B541" s="478"/>
      <c r="C541" s="484"/>
      <c r="D541" s="484"/>
      <c r="E541" s="484"/>
      <c r="F541" s="484"/>
      <c r="G541" s="484"/>
      <c r="H541" s="484"/>
      <c r="I541" s="484"/>
      <c r="J541" s="484"/>
      <c r="K541" s="484"/>
      <c r="L541" s="484"/>
      <c r="M541" s="479"/>
    </row>
    <row r="542" spans="2:13" ht="15.75" customHeight="1">
      <c r="B542" s="442" t="s">
        <v>199</v>
      </c>
      <c r="C542" s="424" t="s">
        <v>74</v>
      </c>
      <c r="D542" s="424" t="s">
        <v>26</v>
      </c>
      <c r="E542" s="4" t="s">
        <v>21</v>
      </c>
      <c r="F542" s="2">
        <f>SUM(G542:M542)</f>
        <v>230</v>
      </c>
      <c r="G542" s="2">
        <f>G543+G544+G545+G546+G547</f>
        <v>40</v>
      </c>
      <c r="H542" s="2">
        <f aca="true" t="shared" si="24" ref="H542:M542">H543+H544+H545+H546+H547</f>
        <v>0</v>
      </c>
      <c r="I542" s="2">
        <f t="shared" si="24"/>
        <v>0</v>
      </c>
      <c r="J542" s="2">
        <f t="shared" si="24"/>
        <v>0</v>
      </c>
      <c r="K542" s="2">
        <f t="shared" si="24"/>
        <v>70</v>
      </c>
      <c r="L542" s="2">
        <f t="shared" si="24"/>
        <v>60</v>
      </c>
      <c r="M542" s="2">
        <f t="shared" si="24"/>
        <v>60</v>
      </c>
    </row>
    <row r="543" spans="2:13" ht="31.5" customHeight="1">
      <c r="B543" s="443"/>
      <c r="C543" s="425"/>
      <c r="D543" s="425"/>
      <c r="E543" s="4" t="s">
        <v>14</v>
      </c>
      <c r="F543" s="6"/>
      <c r="G543" s="6"/>
      <c r="H543" s="6"/>
      <c r="I543" s="6"/>
      <c r="J543" s="7"/>
      <c r="K543" s="7"/>
      <c r="L543" s="7"/>
      <c r="M543" s="7"/>
    </row>
    <row r="544" spans="2:13" ht="46.5">
      <c r="B544" s="443"/>
      <c r="C544" s="425"/>
      <c r="D544" s="425"/>
      <c r="E544" s="4" t="s">
        <v>15</v>
      </c>
      <c r="F544" s="2"/>
      <c r="G544" s="2"/>
      <c r="H544" s="2"/>
      <c r="I544" s="2"/>
      <c r="J544" s="2"/>
      <c r="K544" s="2"/>
      <c r="L544" s="2"/>
      <c r="M544" s="2"/>
    </row>
    <row r="545" spans="2:13" ht="15">
      <c r="B545" s="443"/>
      <c r="C545" s="425"/>
      <c r="D545" s="425"/>
      <c r="E545" s="4" t="s">
        <v>16</v>
      </c>
      <c r="F545" s="2">
        <f>G545+H545+I545+J545+K545+L545+M545</f>
        <v>230</v>
      </c>
      <c r="G545" s="2">
        <v>40</v>
      </c>
      <c r="H545" s="2"/>
      <c r="I545" s="2"/>
      <c r="J545" s="2"/>
      <c r="K545" s="2">
        <v>70</v>
      </c>
      <c r="L545" s="2">
        <v>60</v>
      </c>
      <c r="M545" s="2">
        <v>60</v>
      </c>
    </row>
    <row r="546" spans="2:13" ht="30.75">
      <c r="B546" s="443"/>
      <c r="C546" s="425"/>
      <c r="D546" s="425"/>
      <c r="E546" s="4" t="s">
        <v>17</v>
      </c>
      <c r="F546" s="7"/>
      <c r="G546" s="7"/>
      <c r="H546" s="7"/>
      <c r="I546" s="7"/>
      <c r="J546" s="7"/>
      <c r="K546" s="7"/>
      <c r="L546" s="7"/>
      <c r="M546" s="7"/>
    </row>
    <row r="547" spans="2:13" ht="46.5">
      <c r="B547" s="444"/>
      <c r="C547" s="426"/>
      <c r="D547" s="426"/>
      <c r="E547" s="4" t="s">
        <v>18</v>
      </c>
      <c r="F547" s="2"/>
      <c r="G547" s="6"/>
      <c r="H547" s="6"/>
      <c r="I547" s="6"/>
      <c r="J547" s="6"/>
      <c r="K547" s="6"/>
      <c r="L547" s="6"/>
      <c r="M547" s="6"/>
    </row>
    <row r="548" spans="2:13" ht="15">
      <c r="B548" s="457" t="s">
        <v>75</v>
      </c>
      <c r="C548" s="458"/>
      <c r="D548" s="424" t="s">
        <v>26</v>
      </c>
      <c r="E548" s="4" t="s">
        <v>21</v>
      </c>
      <c r="F548" s="2">
        <f>F551+F553</f>
        <v>230</v>
      </c>
      <c r="G548" s="2">
        <v>40</v>
      </c>
      <c r="H548" s="2">
        <f aca="true" t="shared" si="25" ref="H548:M548">H551+H553</f>
        <v>0</v>
      </c>
      <c r="I548" s="2">
        <f t="shared" si="25"/>
        <v>0</v>
      </c>
      <c r="J548" s="2">
        <f t="shared" si="25"/>
        <v>0</v>
      </c>
      <c r="K548" s="2">
        <f t="shared" si="25"/>
        <v>70</v>
      </c>
      <c r="L548" s="2">
        <f t="shared" si="25"/>
        <v>60</v>
      </c>
      <c r="M548" s="2">
        <f t="shared" si="25"/>
        <v>60</v>
      </c>
    </row>
    <row r="549" spans="2:13" ht="31.5" customHeight="1">
      <c r="B549" s="459"/>
      <c r="C549" s="460"/>
      <c r="D549" s="425"/>
      <c r="E549" s="4" t="s">
        <v>14</v>
      </c>
      <c r="F549" s="6"/>
      <c r="G549" s="6"/>
      <c r="H549" s="6"/>
      <c r="I549" s="6"/>
      <c r="J549" s="7"/>
      <c r="K549" s="7"/>
      <c r="L549" s="7"/>
      <c r="M549" s="7"/>
    </row>
    <row r="550" spans="2:13" ht="46.5">
      <c r="B550" s="459"/>
      <c r="C550" s="460"/>
      <c r="D550" s="425"/>
      <c r="E550" s="4" t="s">
        <v>15</v>
      </c>
      <c r="F550" s="2"/>
      <c r="G550" s="2"/>
      <c r="H550" s="2"/>
      <c r="I550" s="2"/>
      <c r="J550" s="2"/>
      <c r="K550" s="2"/>
      <c r="L550" s="2"/>
      <c r="M550" s="2"/>
    </row>
    <row r="551" spans="2:13" ht="31.5" customHeight="1">
      <c r="B551" s="459"/>
      <c r="C551" s="460"/>
      <c r="D551" s="425"/>
      <c r="E551" s="4" t="s">
        <v>16</v>
      </c>
      <c r="F551" s="2">
        <f>G551+H551+I551+J551+K551+L551+M551</f>
        <v>230</v>
      </c>
      <c r="G551" s="2">
        <f>G542</f>
        <v>40</v>
      </c>
      <c r="H551" s="2">
        <f aca="true" t="shared" si="26" ref="H551:M551">H542</f>
        <v>0</v>
      </c>
      <c r="I551" s="2">
        <f t="shared" si="26"/>
        <v>0</v>
      </c>
      <c r="J551" s="2">
        <f t="shared" si="26"/>
        <v>0</v>
      </c>
      <c r="K551" s="2">
        <f t="shared" si="26"/>
        <v>70</v>
      </c>
      <c r="L551" s="2">
        <f t="shared" si="26"/>
        <v>60</v>
      </c>
      <c r="M551" s="2">
        <f t="shared" si="26"/>
        <v>60</v>
      </c>
    </row>
    <row r="552" spans="2:13" ht="30.75">
      <c r="B552" s="459"/>
      <c r="C552" s="460"/>
      <c r="D552" s="425"/>
      <c r="E552" s="4" t="s">
        <v>17</v>
      </c>
      <c r="F552" s="7"/>
      <c r="G552" s="7"/>
      <c r="H552" s="7"/>
      <c r="I552" s="7"/>
      <c r="J552" s="7"/>
      <c r="K552" s="7"/>
      <c r="L552" s="7"/>
      <c r="M552" s="7"/>
    </row>
    <row r="553" spans="2:13" ht="46.5">
      <c r="B553" s="461"/>
      <c r="C553" s="462"/>
      <c r="D553" s="426"/>
      <c r="E553" s="4" t="s">
        <v>18</v>
      </c>
      <c r="F553" s="2"/>
      <c r="G553" s="2"/>
      <c r="H553" s="2"/>
      <c r="I553" s="2"/>
      <c r="J553" s="2"/>
      <c r="K553" s="2"/>
      <c r="L553" s="2"/>
      <c r="M553" s="2"/>
    </row>
    <row r="554" spans="2:13" ht="14.25">
      <c r="B554" s="454" t="s">
        <v>76</v>
      </c>
      <c r="C554" s="454"/>
      <c r="D554" s="454"/>
      <c r="E554" s="454"/>
      <c r="F554" s="454"/>
      <c r="G554" s="454"/>
      <c r="H554" s="454"/>
      <c r="I554" s="454"/>
      <c r="J554" s="454"/>
      <c r="K554" s="454"/>
      <c r="L554" s="454"/>
      <c r="M554" s="454"/>
    </row>
    <row r="555" spans="2:13" ht="14.25">
      <c r="B555" s="454"/>
      <c r="C555" s="454"/>
      <c r="D555" s="454"/>
      <c r="E555" s="454"/>
      <c r="F555" s="454"/>
      <c r="G555" s="454"/>
      <c r="H555" s="454"/>
      <c r="I555" s="454"/>
      <c r="J555" s="454"/>
      <c r="K555" s="454"/>
      <c r="L555" s="454"/>
      <c r="M555" s="454"/>
    </row>
    <row r="556" spans="2:13" ht="15.75" customHeight="1">
      <c r="B556" s="442" t="s">
        <v>200</v>
      </c>
      <c r="C556" s="424" t="s">
        <v>77</v>
      </c>
      <c r="D556" s="424" t="s">
        <v>26</v>
      </c>
      <c r="E556" s="4" t="s">
        <v>21</v>
      </c>
      <c r="F556" s="2">
        <f>SUM(G556:M556)</f>
        <v>330</v>
      </c>
      <c r="G556" s="2">
        <f>G557+G558+G559+G560+G561</f>
        <v>0</v>
      </c>
      <c r="H556" s="2">
        <f aca="true" t="shared" si="27" ref="H556:M556">H557+H558+H559+H560+H561</f>
        <v>0</v>
      </c>
      <c r="I556" s="2">
        <f t="shared" si="27"/>
        <v>0</v>
      </c>
      <c r="J556" s="2">
        <f t="shared" si="27"/>
        <v>0</v>
      </c>
      <c r="K556" s="2">
        <f t="shared" si="27"/>
        <v>110</v>
      </c>
      <c r="L556" s="2">
        <f t="shared" si="27"/>
        <v>110</v>
      </c>
      <c r="M556" s="2">
        <f t="shared" si="27"/>
        <v>110</v>
      </c>
    </row>
    <row r="557" spans="2:13" ht="31.5" customHeight="1">
      <c r="B557" s="443"/>
      <c r="C557" s="425"/>
      <c r="D557" s="425"/>
      <c r="E557" s="4" t="s">
        <v>14</v>
      </c>
      <c r="F557" s="6"/>
      <c r="G557" s="6"/>
      <c r="H557" s="6"/>
      <c r="I557" s="6"/>
      <c r="J557" s="7"/>
      <c r="K557" s="7"/>
      <c r="L557" s="7"/>
      <c r="M557" s="7"/>
    </row>
    <row r="558" spans="2:13" ht="46.5">
      <c r="B558" s="443"/>
      <c r="C558" s="425"/>
      <c r="D558" s="425"/>
      <c r="E558" s="4" t="s">
        <v>15</v>
      </c>
      <c r="F558" s="2"/>
      <c r="G558" s="2"/>
      <c r="H558" s="2"/>
      <c r="I558" s="2"/>
      <c r="J558" s="2"/>
      <c r="K558" s="2"/>
      <c r="L558" s="2"/>
      <c r="M558" s="2"/>
    </row>
    <row r="559" spans="2:13" ht="15">
      <c r="B559" s="443"/>
      <c r="C559" s="425"/>
      <c r="D559" s="425"/>
      <c r="E559" s="4" t="s">
        <v>16</v>
      </c>
      <c r="F559" s="2">
        <f>G559+H559+I559+J559+K559+L559+M559</f>
        <v>330</v>
      </c>
      <c r="G559" s="2"/>
      <c r="H559" s="2">
        <v>0</v>
      </c>
      <c r="I559" s="2">
        <v>0</v>
      </c>
      <c r="J559" s="2">
        <v>0</v>
      </c>
      <c r="K559" s="2">
        <v>110</v>
      </c>
      <c r="L559" s="2">
        <v>110</v>
      </c>
      <c r="M559" s="2">
        <v>110</v>
      </c>
    </row>
    <row r="560" spans="2:13" ht="30.75">
      <c r="B560" s="443"/>
      <c r="C560" s="425"/>
      <c r="D560" s="425"/>
      <c r="E560" s="4" t="s">
        <v>17</v>
      </c>
      <c r="F560" s="7"/>
      <c r="G560" s="7"/>
      <c r="H560" s="7"/>
      <c r="I560" s="7"/>
      <c r="J560" s="7"/>
      <c r="K560" s="7"/>
      <c r="L560" s="7"/>
      <c r="M560" s="7"/>
    </row>
    <row r="561" spans="2:13" ht="84.75" customHeight="1">
      <c r="B561" s="444"/>
      <c r="C561" s="426"/>
      <c r="D561" s="426"/>
      <c r="E561" s="4" t="s">
        <v>18</v>
      </c>
      <c r="F561" s="2"/>
      <c r="G561" s="6"/>
      <c r="H561" s="6"/>
      <c r="I561" s="6"/>
      <c r="J561" s="6"/>
      <c r="K561" s="6"/>
      <c r="L561" s="6"/>
      <c r="M561" s="6"/>
    </row>
    <row r="562" spans="2:13" ht="15">
      <c r="B562" s="442" t="s">
        <v>201</v>
      </c>
      <c r="C562" s="424" t="s">
        <v>105</v>
      </c>
      <c r="D562" s="424" t="s">
        <v>26</v>
      </c>
      <c r="E562" s="4" t="s">
        <v>21</v>
      </c>
      <c r="F562" s="1">
        <f>SUM(G562:M562)</f>
        <v>1062.73</v>
      </c>
      <c r="G562" s="11">
        <f>G563+G564+G565+G566+G567</f>
        <v>32.73</v>
      </c>
      <c r="H562" s="11">
        <f aca="true" t="shared" si="28" ref="H562:M562">H563+H564+H565+H566+H567</f>
        <v>0</v>
      </c>
      <c r="I562" s="11">
        <f t="shared" si="28"/>
        <v>0</v>
      </c>
      <c r="J562" s="11">
        <f t="shared" si="28"/>
        <v>0</v>
      </c>
      <c r="K562" s="11">
        <f t="shared" si="28"/>
        <v>330</v>
      </c>
      <c r="L562" s="11">
        <f t="shared" si="28"/>
        <v>350</v>
      </c>
      <c r="M562" s="11">
        <f t="shared" si="28"/>
        <v>350</v>
      </c>
    </row>
    <row r="563" spans="2:13" ht="31.5" customHeight="1">
      <c r="B563" s="443"/>
      <c r="C563" s="425"/>
      <c r="D563" s="425"/>
      <c r="E563" s="4" t="s">
        <v>14</v>
      </c>
      <c r="F563" s="1"/>
      <c r="G563" s="1"/>
      <c r="H563" s="1"/>
      <c r="I563" s="1"/>
      <c r="J563" s="3"/>
      <c r="K563" s="3"/>
      <c r="L563" s="3"/>
      <c r="M563" s="3"/>
    </row>
    <row r="564" spans="2:13" ht="46.5">
      <c r="B564" s="443"/>
      <c r="C564" s="425"/>
      <c r="D564" s="425"/>
      <c r="E564" s="4" t="s">
        <v>15</v>
      </c>
      <c r="F564" s="1"/>
      <c r="G564" s="1"/>
      <c r="H564" s="1"/>
      <c r="I564" s="1"/>
      <c r="J564" s="1"/>
      <c r="K564" s="1"/>
      <c r="L564" s="1"/>
      <c r="M564" s="1"/>
    </row>
    <row r="565" spans="2:13" ht="31.5" customHeight="1">
      <c r="B565" s="443"/>
      <c r="C565" s="425"/>
      <c r="D565" s="425"/>
      <c r="E565" s="4" t="s">
        <v>16</v>
      </c>
      <c r="F565" s="1">
        <f>G565+H565+I565+J565+K565+L565+M565</f>
        <v>1062.73</v>
      </c>
      <c r="G565" s="11">
        <v>32.73</v>
      </c>
      <c r="H565" s="1"/>
      <c r="I565" s="1"/>
      <c r="J565" s="1"/>
      <c r="K565" s="1">
        <v>330</v>
      </c>
      <c r="L565" s="1">
        <v>350</v>
      </c>
      <c r="M565" s="1">
        <v>350</v>
      </c>
    </row>
    <row r="566" spans="2:13" ht="30.75">
      <c r="B566" s="443"/>
      <c r="C566" s="425"/>
      <c r="D566" s="425"/>
      <c r="E566" s="4" t="s">
        <v>17</v>
      </c>
      <c r="F566" s="3"/>
      <c r="G566" s="3"/>
      <c r="H566" s="3"/>
      <c r="I566" s="3"/>
      <c r="J566" s="3"/>
      <c r="K566" s="3"/>
      <c r="L566" s="3"/>
      <c r="M566" s="3"/>
    </row>
    <row r="567" spans="2:13" ht="52.5" customHeight="1">
      <c r="B567" s="444"/>
      <c r="C567" s="426"/>
      <c r="D567" s="426"/>
      <c r="E567" s="4" t="s">
        <v>18</v>
      </c>
      <c r="F567" s="1"/>
      <c r="G567" s="1"/>
      <c r="H567" s="1"/>
      <c r="I567" s="1"/>
      <c r="J567" s="1"/>
      <c r="K567" s="1"/>
      <c r="L567" s="1"/>
      <c r="M567" s="1"/>
    </row>
    <row r="568" spans="2:13" ht="87" customHeight="1">
      <c r="B568" s="442" t="s">
        <v>202</v>
      </c>
      <c r="C568" s="424" t="s">
        <v>78</v>
      </c>
      <c r="D568" s="424" t="s">
        <v>26</v>
      </c>
      <c r="E568" s="4" t="s">
        <v>21</v>
      </c>
      <c r="F568" s="1">
        <f>SUM(G568:M568)</f>
        <v>777.016</v>
      </c>
      <c r="G568" s="11">
        <f>G569+G570+G571+G572+G573</f>
        <v>237.016</v>
      </c>
      <c r="H568" s="1">
        <f aca="true" t="shared" si="29" ref="H568:M568">H569+H570+H571+H572+H573</f>
        <v>0</v>
      </c>
      <c r="I568" s="1">
        <f t="shared" si="29"/>
        <v>0</v>
      </c>
      <c r="J568" s="1">
        <f t="shared" si="29"/>
        <v>0</v>
      </c>
      <c r="K568" s="1">
        <f t="shared" si="29"/>
        <v>180</v>
      </c>
      <c r="L568" s="1">
        <f t="shared" si="29"/>
        <v>180</v>
      </c>
      <c r="M568" s="1">
        <f t="shared" si="29"/>
        <v>180</v>
      </c>
    </row>
    <row r="569" spans="2:13" ht="78" customHeight="1">
      <c r="B569" s="443"/>
      <c r="C569" s="425"/>
      <c r="D569" s="425"/>
      <c r="E569" s="4" t="s">
        <v>14</v>
      </c>
      <c r="F569" s="6"/>
      <c r="G569" s="6"/>
      <c r="H569" s="6"/>
      <c r="I569" s="6"/>
      <c r="J569" s="7"/>
      <c r="K569" s="7"/>
      <c r="L569" s="7"/>
      <c r="M569" s="7"/>
    </row>
    <row r="570" spans="2:13" ht="81.75" customHeight="1">
      <c r="B570" s="443"/>
      <c r="C570" s="425"/>
      <c r="D570" s="425"/>
      <c r="E570" s="4" t="s">
        <v>15</v>
      </c>
      <c r="F570" s="2"/>
      <c r="G570" s="2"/>
      <c r="H570" s="2"/>
      <c r="I570" s="2"/>
      <c r="J570" s="2"/>
      <c r="K570" s="2"/>
      <c r="L570" s="2"/>
      <c r="M570" s="2"/>
    </row>
    <row r="571" spans="2:13" ht="91.5" customHeight="1">
      <c r="B571" s="443"/>
      <c r="C571" s="425"/>
      <c r="D571" s="425"/>
      <c r="E571" s="4" t="s">
        <v>16</v>
      </c>
      <c r="F571" s="1">
        <f>G571+H571+I571+J571+K571+L571+M571</f>
        <v>777.016</v>
      </c>
      <c r="G571" s="11">
        <v>237.016</v>
      </c>
      <c r="H571" s="1">
        <v>0</v>
      </c>
      <c r="I571" s="1">
        <v>0</v>
      </c>
      <c r="J571" s="1">
        <v>0</v>
      </c>
      <c r="K571" s="1">
        <v>180</v>
      </c>
      <c r="L571" s="1">
        <v>180</v>
      </c>
      <c r="M571" s="1">
        <v>180</v>
      </c>
    </row>
    <row r="572" spans="2:13" ht="130.5" customHeight="1">
      <c r="B572" s="443"/>
      <c r="C572" s="425"/>
      <c r="D572" s="425"/>
      <c r="E572" s="4" t="s">
        <v>17</v>
      </c>
      <c r="F572" s="3"/>
      <c r="G572" s="3"/>
      <c r="H572" s="3"/>
      <c r="I572" s="3"/>
      <c r="J572" s="3"/>
      <c r="K572" s="3"/>
      <c r="L572" s="3"/>
      <c r="M572" s="3"/>
    </row>
    <row r="573" spans="2:13" ht="109.5" customHeight="1">
      <c r="B573" s="444"/>
      <c r="C573" s="426"/>
      <c r="D573" s="426"/>
      <c r="E573" s="4" t="s">
        <v>18</v>
      </c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457" t="s">
        <v>79</v>
      </c>
      <c r="C574" s="458"/>
      <c r="D574" s="424" t="s">
        <v>26</v>
      </c>
      <c r="E574" s="4" t="s">
        <v>21</v>
      </c>
      <c r="F574" s="1">
        <f>G574+H574+I574+J574+K574+L574+M574</f>
        <v>2169.746</v>
      </c>
      <c r="G574" s="1">
        <f>G575+G576+G577+G578+G579</f>
        <v>269.746</v>
      </c>
      <c r="H574" s="1">
        <f aca="true" t="shared" si="30" ref="H574:M574">H575+H576+H577+H578+H579</f>
        <v>0</v>
      </c>
      <c r="I574" s="1">
        <f t="shared" si="30"/>
        <v>0</v>
      </c>
      <c r="J574" s="1">
        <f t="shared" si="30"/>
        <v>0</v>
      </c>
      <c r="K574" s="1">
        <f t="shared" si="30"/>
        <v>620</v>
      </c>
      <c r="L574" s="1">
        <f t="shared" si="30"/>
        <v>640</v>
      </c>
      <c r="M574" s="1">
        <f t="shared" si="30"/>
        <v>640</v>
      </c>
    </row>
    <row r="575" spans="2:13" ht="30.75">
      <c r="B575" s="459"/>
      <c r="C575" s="460"/>
      <c r="D575" s="425"/>
      <c r="E575" s="4" t="s">
        <v>14</v>
      </c>
      <c r="F575" s="6"/>
      <c r="G575" s="6"/>
      <c r="H575" s="6"/>
      <c r="I575" s="6"/>
      <c r="J575" s="7"/>
      <c r="K575" s="7"/>
      <c r="L575" s="7"/>
      <c r="M575" s="7"/>
    </row>
    <row r="576" spans="2:13" ht="46.5">
      <c r="B576" s="459"/>
      <c r="C576" s="460"/>
      <c r="D576" s="425"/>
      <c r="E576" s="4" t="s">
        <v>15</v>
      </c>
      <c r="F576" s="2"/>
      <c r="G576" s="2"/>
      <c r="H576" s="2"/>
      <c r="I576" s="2"/>
      <c r="J576" s="2"/>
      <c r="K576" s="2"/>
      <c r="L576" s="2"/>
      <c r="M576" s="2"/>
    </row>
    <row r="577" spans="2:13" ht="31.5" customHeight="1">
      <c r="B577" s="459"/>
      <c r="C577" s="460"/>
      <c r="D577" s="425"/>
      <c r="E577" s="4" t="s">
        <v>16</v>
      </c>
      <c r="F577" s="1">
        <f>G577+H577+I577+J577+K577+L577+M577</f>
        <v>2169.746</v>
      </c>
      <c r="G577" s="1">
        <f>G559+G565+G571</f>
        <v>269.746</v>
      </c>
      <c r="H577" s="1">
        <f aca="true" t="shared" si="31" ref="H577:M577">H559+H565+H571</f>
        <v>0</v>
      </c>
      <c r="I577" s="1">
        <f t="shared" si="31"/>
        <v>0</v>
      </c>
      <c r="J577" s="1">
        <f t="shared" si="31"/>
        <v>0</v>
      </c>
      <c r="K577" s="1">
        <f t="shared" si="31"/>
        <v>620</v>
      </c>
      <c r="L577" s="1">
        <f t="shared" si="31"/>
        <v>640</v>
      </c>
      <c r="M577" s="1">
        <f t="shared" si="31"/>
        <v>640</v>
      </c>
    </row>
    <row r="578" spans="2:13" ht="30.75">
      <c r="B578" s="459"/>
      <c r="C578" s="460"/>
      <c r="D578" s="425"/>
      <c r="E578" s="4" t="s">
        <v>17</v>
      </c>
      <c r="F578" s="3"/>
      <c r="G578" s="3"/>
      <c r="H578" s="3"/>
      <c r="I578" s="3"/>
      <c r="J578" s="3"/>
      <c r="K578" s="3"/>
      <c r="L578" s="3"/>
      <c r="M578" s="3"/>
    </row>
    <row r="579" spans="2:13" ht="46.5">
      <c r="B579" s="461"/>
      <c r="C579" s="462"/>
      <c r="D579" s="426"/>
      <c r="E579" s="4" t="s">
        <v>18</v>
      </c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457" t="s">
        <v>80</v>
      </c>
      <c r="C580" s="486"/>
      <c r="D580" s="424" t="s">
        <v>26</v>
      </c>
      <c r="E580" s="4" t="s">
        <v>21</v>
      </c>
      <c r="F580" s="1">
        <f>G580+H580+I580+J580+K580+L580+M580</f>
        <v>5459.746</v>
      </c>
      <c r="G580" s="1">
        <f>G583+G586</f>
        <v>509.746</v>
      </c>
      <c r="H580" s="1">
        <f aca="true" t="shared" si="32" ref="H580:M580">H583+H586</f>
        <v>200</v>
      </c>
      <c r="I580" s="1">
        <f t="shared" si="32"/>
        <v>200</v>
      </c>
      <c r="J580" s="1">
        <f t="shared" si="32"/>
        <v>200</v>
      </c>
      <c r="K580" s="1">
        <f t="shared" si="32"/>
        <v>1400</v>
      </c>
      <c r="L580" s="1">
        <f t="shared" si="32"/>
        <v>1450</v>
      </c>
      <c r="M580" s="1">
        <f t="shared" si="32"/>
        <v>1500</v>
      </c>
    </row>
    <row r="581" spans="2:13" ht="30.75">
      <c r="B581" s="487"/>
      <c r="C581" s="488"/>
      <c r="D581" s="425"/>
      <c r="E581" s="4" t="s">
        <v>14</v>
      </c>
      <c r="F581" s="1"/>
      <c r="G581" s="1"/>
      <c r="H581" s="1"/>
      <c r="I581" s="1"/>
      <c r="J581" s="3"/>
      <c r="K581" s="3"/>
      <c r="L581" s="3"/>
      <c r="M581" s="3"/>
    </row>
    <row r="582" spans="2:13" ht="46.5">
      <c r="B582" s="487"/>
      <c r="C582" s="488"/>
      <c r="D582" s="425"/>
      <c r="E582" s="4" t="s">
        <v>15</v>
      </c>
      <c r="F582" s="1"/>
      <c r="G582" s="1"/>
      <c r="H582" s="1"/>
      <c r="I582" s="1"/>
      <c r="J582" s="1"/>
      <c r="K582" s="1"/>
      <c r="L582" s="1"/>
      <c r="M582" s="1"/>
    </row>
    <row r="583" spans="2:13" ht="31.5" customHeight="1">
      <c r="B583" s="487"/>
      <c r="C583" s="488"/>
      <c r="D583" s="425"/>
      <c r="E583" s="4" t="s">
        <v>16</v>
      </c>
      <c r="F583" s="1">
        <f>G583+H583+I583+J583+K583+L583+M583</f>
        <v>5459.746</v>
      </c>
      <c r="G583" s="1">
        <f aca="true" t="shared" si="33" ref="G583:M583">G536+G551+G577</f>
        <v>509.746</v>
      </c>
      <c r="H583" s="1">
        <f t="shared" si="33"/>
        <v>200</v>
      </c>
      <c r="I583" s="1">
        <f t="shared" si="33"/>
        <v>200</v>
      </c>
      <c r="J583" s="1">
        <f t="shared" si="33"/>
        <v>200</v>
      </c>
      <c r="K583" s="1">
        <f t="shared" si="33"/>
        <v>1400</v>
      </c>
      <c r="L583" s="1">
        <f t="shared" si="33"/>
        <v>1450</v>
      </c>
      <c r="M583" s="1">
        <f t="shared" si="33"/>
        <v>1500</v>
      </c>
    </row>
    <row r="584" spans="2:13" ht="103.5" customHeight="1">
      <c r="B584" s="487"/>
      <c r="C584" s="488"/>
      <c r="D584" s="425"/>
      <c r="E584" s="4" t="s">
        <v>314</v>
      </c>
      <c r="F584" s="1">
        <v>200</v>
      </c>
      <c r="G584" s="1"/>
      <c r="H584" s="1">
        <v>200</v>
      </c>
      <c r="I584" s="1"/>
      <c r="J584" s="1"/>
      <c r="K584" s="1"/>
      <c r="L584" s="1"/>
      <c r="M584" s="1"/>
    </row>
    <row r="585" spans="2:13" ht="30.75">
      <c r="B585" s="487"/>
      <c r="C585" s="488"/>
      <c r="D585" s="425"/>
      <c r="E585" s="4" t="s">
        <v>17</v>
      </c>
      <c r="F585" s="3"/>
      <c r="G585" s="3"/>
      <c r="H585" s="3"/>
      <c r="I585" s="3"/>
      <c r="J585" s="3"/>
      <c r="K585" s="3"/>
      <c r="L585" s="3"/>
      <c r="M585" s="3"/>
    </row>
    <row r="586" spans="2:13" ht="46.5">
      <c r="B586" s="489"/>
      <c r="C586" s="490"/>
      <c r="D586" s="426"/>
      <c r="E586" s="4" t="s">
        <v>18</v>
      </c>
      <c r="F586" s="1"/>
      <c r="G586" s="1"/>
      <c r="H586" s="1"/>
      <c r="I586" s="1"/>
      <c r="J586" s="1"/>
      <c r="K586" s="1"/>
      <c r="L586" s="1"/>
      <c r="M586" s="1"/>
    </row>
    <row r="587" spans="2:15" ht="15">
      <c r="B587" s="457" t="s">
        <v>81</v>
      </c>
      <c r="C587" s="486"/>
      <c r="D587" s="424" t="s">
        <v>82</v>
      </c>
      <c r="E587" s="4" t="s">
        <v>21</v>
      </c>
      <c r="F587" s="31">
        <f>G587+H587+I587+J587+K587+L587+M587</f>
        <v>1383121.65079</v>
      </c>
      <c r="G587" s="1">
        <f>G590+G593+G589+G592+G588</f>
        <v>219932.456</v>
      </c>
      <c r="H587" s="2">
        <f aca="true" t="shared" si="34" ref="H587:M587">H590+H593+H589+H592+H588</f>
        <v>167804.39479</v>
      </c>
      <c r="I587" s="1">
        <f t="shared" si="34"/>
        <v>176568.4</v>
      </c>
      <c r="J587" s="1">
        <f t="shared" si="34"/>
        <v>178082.4</v>
      </c>
      <c r="K587" s="1">
        <f t="shared" si="34"/>
        <v>204417.5</v>
      </c>
      <c r="L587" s="1">
        <f t="shared" si="34"/>
        <v>213443.7</v>
      </c>
      <c r="M587" s="1">
        <f t="shared" si="34"/>
        <v>222872.8</v>
      </c>
      <c r="N587" s="56"/>
      <c r="O587" s="56"/>
    </row>
    <row r="588" spans="2:14" ht="30.75">
      <c r="B588" s="487"/>
      <c r="C588" s="488"/>
      <c r="D588" s="447"/>
      <c r="E588" s="4" t="s">
        <v>14</v>
      </c>
      <c r="F588" s="31">
        <f>G588+H588+I588+J588+K588+L588+M588</f>
        <v>0</v>
      </c>
      <c r="G588" s="1">
        <f aca="true" t="shared" si="35" ref="G588:M590">G362+G515+G581</f>
        <v>0</v>
      </c>
      <c r="H588" s="2">
        <f t="shared" si="35"/>
        <v>0</v>
      </c>
      <c r="I588" s="1">
        <f t="shared" si="35"/>
        <v>0</v>
      </c>
      <c r="J588" s="1">
        <f t="shared" si="35"/>
        <v>0</v>
      </c>
      <c r="K588" s="1">
        <f t="shared" si="35"/>
        <v>0</v>
      </c>
      <c r="L588" s="1">
        <f t="shared" si="35"/>
        <v>0</v>
      </c>
      <c r="M588" s="1">
        <f t="shared" si="35"/>
        <v>0</v>
      </c>
      <c r="N588" s="39"/>
    </row>
    <row r="589" spans="2:14" ht="46.5">
      <c r="B589" s="487"/>
      <c r="C589" s="488"/>
      <c r="D589" s="447"/>
      <c r="E589" s="4" t="s">
        <v>15</v>
      </c>
      <c r="F589" s="31">
        <f>G589+H589+I589+J589+K589+L589+M589</f>
        <v>7283.5</v>
      </c>
      <c r="G589" s="1">
        <f t="shared" si="35"/>
        <v>0</v>
      </c>
      <c r="H589" s="2">
        <f t="shared" si="35"/>
        <v>7283.5</v>
      </c>
      <c r="I589" s="1">
        <f t="shared" si="35"/>
        <v>0</v>
      </c>
      <c r="J589" s="1">
        <f t="shared" si="35"/>
        <v>0</v>
      </c>
      <c r="K589" s="1">
        <f t="shared" si="35"/>
        <v>0</v>
      </c>
      <c r="L589" s="1">
        <f t="shared" si="35"/>
        <v>0</v>
      </c>
      <c r="M589" s="1">
        <f t="shared" si="35"/>
        <v>0</v>
      </c>
      <c r="N589" s="56"/>
    </row>
    <row r="590" spans="2:14" ht="31.5" customHeight="1">
      <c r="B590" s="487"/>
      <c r="C590" s="488"/>
      <c r="D590" s="447"/>
      <c r="E590" s="4" t="s">
        <v>16</v>
      </c>
      <c r="F590" s="31">
        <f>F364+F517+F583</f>
        <v>1350216.92317</v>
      </c>
      <c r="G590" s="1">
        <f t="shared" si="35"/>
        <v>216018.456</v>
      </c>
      <c r="H590" s="2">
        <f t="shared" si="35"/>
        <v>156626.66717</v>
      </c>
      <c r="I590" s="1">
        <f t="shared" si="35"/>
        <v>173005.9</v>
      </c>
      <c r="J590" s="1">
        <f t="shared" si="35"/>
        <v>174519.9</v>
      </c>
      <c r="K590" s="1">
        <f t="shared" si="35"/>
        <v>200854.5</v>
      </c>
      <c r="L590" s="1">
        <f t="shared" si="35"/>
        <v>209881.2</v>
      </c>
      <c r="M590" s="1">
        <f t="shared" si="35"/>
        <v>219310.3</v>
      </c>
      <c r="N590" s="56"/>
    </row>
    <row r="591" spans="2:14" ht="96.75" customHeight="1">
      <c r="B591" s="487"/>
      <c r="C591" s="488"/>
      <c r="D591" s="447"/>
      <c r="E591" s="4" t="s">
        <v>314</v>
      </c>
      <c r="F591" s="2">
        <f>F365+F584</f>
        <v>200</v>
      </c>
      <c r="G591" s="1"/>
      <c r="H591" s="2">
        <f>H365+H584</f>
        <v>200</v>
      </c>
      <c r="I591" s="1"/>
      <c r="J591" s="1"/>
      <c r="K591" s="1"/>
      <c r="L591" s="1"/>
      <c r="M591" s="1"/>
      <c r="N591" s="56"/>
    </row>
    <row r="592" spans="2:13" ht="30.75">
      <c r="B592" s="487"/>
      <c r="C592" s="488"/>
      <c r="D592" s="447"/>
      <c r="E592" s="4" t="s">
        <v>17</v>
      </c>
      <c r="F592" s="32"/>
      <c r="G592" s="1">
        <f>G366+G518+G585</f>
        <v>0</v>
      </c>
      <c r="H592" s="25"/>
      <c r="I592" s="3"/>
      <c r="J592" s="3"/>
      <c r="K592" s="3"/>
      <c r="L592" s="3"/>
      <c r="M592" s="3"/>
    </row>
    <row r="593" spans="2:15" ht="46.5">
      <c r="B593" s="489"/>
      <c r="C593" s="490"/>
      <c r="D593" s="448"/>
      <c r="E593" s="4" t="s">
        <v>18</v>
      </c>
      <c r="F593" s="31">
        <f>F367+F519+F586</f>
        <v>25621.227619999998</v>
      </c>
      <c r="G593" s="1">
        <f>G367+G519+G586</f>
        <v>3914</v>
      </c>
      <c r="H593" s="2">
        <f aca="true" t="shared" si="36" ref="H593:M593">H367+H519+H586</f>
        <v>3894.22762</v>
      </c>
      <c r="I593" s="1">
        <f t="shared" si="36"/>
        <v>3562.5</v>
      </c>
      <c r="J593" s="1">
        <f t="shared" si="36"/>
        <v>3562.5</v>
      </c>
      <c r="K593" s="1">
        <f t="shared" si="36"/>
        <v>3563</v>
      </c>
      <c r="L593" s="1">
        <f t="shared" si="36"/>
        <v>3562.5</v>
      </c>
      <c r="M593" s="1">
        <f t="shared" si="36"/>
        <v>3562.5</v>
      </c>
      <c r="N593" s="56"/>
      <c r="O593" s="59"/>
    </row>
    <row r="594" spans="2:15" ht="15">
      <c r="B594" s="457" t="s">
        <v>83</v>
      </c>
      <c r="C594" s="486"/>
      <c r="D594" s="424" t="s">
        <v>82</v>
      </c>
      <c r="E594" s="4" t="s">
        <v>21</v>
      </c>
      <c r="F594" s="1" t="e">
        <f>F595+F596+F597+F599</f>
        <v>#REF!</v>
      </c>
      <c r="G594" s="1">
        <f>G587-G600-G606-G612-G618-G624-G630-G636-G642</f>
        <v>179579.97434</v>
      </c>
      <c r="H594" s="1" t="e">
        <f>H595+H596+H597+H599</f>
        <v>#REF!</v>
      </c>
      <c r="I594" s="1">
        <f>I597+I599+I596+I595</f>
        <v>176568.4</v>
      </c>
      <c r="J594" s="1">
        <f>J597+J599+J596+J595</f>
        <v>178082.4</v>
      </c>
      <c r="K594" s="1">
        <f>K597+K599+K596+K595</f>
        <v>204417.5</v>
      </c>
      <c r="L594" s="1">
        <f>L597+L599+L596+L595</f>
        <v>213443.7</v>
      </c>
      <c r="M594" s="1">
        <f>M597+M599+M596+M595</f>
        <v>222872.8</v>
      </c>
      <c r="N594" s="57"/>
      <c r="O594" s="39"/>
    </row>
    <row r="595" spans="2:13" ht="30.75">
      <c r="B595" s="487"/>
      <c r="C595" s="488"/>
      <c r="D595" s="447"/>
      <c r="E595" s="4" t="s">
        <v>14</v>
      </c>
      <c r="F595" s="1">
        <f>G595+H595+I595+J595+K595+L595+M595</f>
        <v>0</v>
      </c>
      <c r="G595" s="1"/>
      <c r="H595" s="1">
        <f aca="true" t="shared" si="37" ref="H595:M595">H369+H521+H588</f>
        <v>0</v>
      </c>
      <c r="I595" s="1">
        <f t="shared" si="37"/>
        <v>0</v>
      </c>
      <c r="J595" s="1">
        <f t="shared" si="37"/>
        <v>0</v>
      </c>
      <c r="K595" s="1">
        <f t="shared" si="37"/>
        <v>0</v>
      </c>
      <c r="L595" s="1">
        <f t="shared" si="37"/>
        <v>0</v>
      </c>
      <c r="M595" s="1">
        <f t="shared" si="37"/>
        <v>0</v>
      </c>
    </row>
    <row r="596" spans="2:14" ht="46.5">
      <c r="B596" s="487"/>
      <c r="C596" s="488"/>
      <c r="D596" s="447"/>
      <c r="E596" s="4" t="s">
        <v>15</v>
      </c>
      <c r="F596" s="1">
        <f>F589-F602-F620</f>
        <v>-17706.83</v>
      </c>
      <c r="G596" s="1">
        <f>G589-G602</f>
        <v>-13698.78</v>
      </c>
      <c r="H596" s="1">
        <f>H589-H602-H620</f>
        <v>-4008.0499999999993</v>
      </c>
      <c r="I596" s="1">
        <f>I370+I522+I589</f>
        <v>0</v>
      </c>
      <c r="J596" s="1">
        <f>J370+J522+J589</f>
        <v>0</v>
      </c>
      <c r="K596" s="1">
        <f>K370+K522+K589</f>
        <v>0</v>
      </c>
      <c r="L596" s="1">
        <f>L370+L522+L589</f>
        <v>0</v>
      </c>
      <c r="M596" s="1">
        <f>M370+M522+M589</f>
        <v>0</v>
      </c>
      <c r="N596" s="39"/>
    </row>
    <row r="597" spans="2:14" ht="31.5" customHeight="1">
      <c r="B597" s="487"/>
      <c r="C597" s="488"/>
      <c r="D597" s="447"/>
      <c r="E597" s="4" t="s">
        <v>16</v>
      </c>
      <c r="F597" s="1" t="e">
        <f>F590-F603-F609-F615-F621-F627-F633-F639-F645-F651-F657</f>
        <v>#REF!</v>
      </c>
      <c r="G597" s="1">
        <f>G590-G603-G609-G615-G621-G627-G633-G639-G645</f>
        <v>189364.75433999998</v>
      </c>
      <c r="H597" s="1" t="e">
        <f>H590-H603-H609-H615-H621-H627-H633-H639-H645</f>
        <v>#REF!</v>
      </c>
      <c r="I597" s="1">
        <f>I590-I603-I609-I615-I621-I627-I633-I639-I645</f>
        <v>173005.9</v>
      </c>
      <c r="J597" s="1">
        <f>J590-J603-J609-J615-J621-J627-J633-J639-J645</f>
        <v>174519.9</v>
      </c>
      <c r="K597" s="1">
        <f>K371+K523+K590</f>
        <v>200854.5</v>
      </c>
      <c r="L597" s="1">
        <f>L371+L523+L590</f>
        <v>209881.2</v>
      </c>
      <c r="M597" s="1">
        <f>M371+M523+M590</f>
        <v>219310.3</v>
      </c>
      <c r="N597" s="39"/>
    </row>
    <row r="598" spans="2:14" ht="30.75">
      <c r="B598" s="487"/>
      <c r="C598" s="488"/>
      <c r="D598" s="447"/>
      <c r="E598" s="4" t="s">
        <v>17</v>
      </c>
      <c r="F598" s="3"/>
      <c r="G598" s="1">
        <f>G372+G524+G592</f>
        <v>0</v>
      </c>
      <c r="H598" s="3"/>
      <c r="I598" s="3"/>
      <c r="J598" s="3"/>
      <c r="K598" s="3"/>
      <c r="L598" s="3"/>
      <c r="M598" s="3"/>
      <c r="N598" s="39"/>
    </row>
    <row r="599" spans="2:15" ht="46.5">
      <c r="B599" s="489"/>
      <c r="C599" s="490"/>
      <c r="D599" s="448"/>
      <c r="E599" s="4" t="s">
        <v>18</v>
      </c>
      <c r="F599" s="1">
        <f>F373+F525+F593</f>
        <v>25621.227619999998</v>
      </c>
      <c r="G599" s="10">
        <f>G373+G525+G593</f>
        <v>3914</v>
      </c>
      <c r="H599" s="1">
        <f aca="true" t="shared" si="38" ref="H599:M599">H373+H525+H593</f>
        <v>3894.22762</v>
      </c>
      <c r="I599" s="1">
        <f t="shared" si="38"/>
        <v>3562.5</v>
      </c>
      <c r="J599" s="1">
        <f t="shared" si="38"/>
        <v>3562.5</v>
      </c>
      <c r="K599" s="1">
        <f t="shared" si="38"/>
        <v>3563</v>
      </c>
      <c r="L599" s="1">
        <f t="shared" si="38"/>
        <v>3562.5</v>
      </c>
      <c r="M599" s="1">
        <f t="shared" si="38"/>
        <v>3562.5</v>
      </c>
      <c r="N599" s="39"/>
      <c r="O599" s="5" t="s">
        <v>106</v>
      </c>
    </row>
    <row r="600" spans="2:13" ht="15.75" customHeight="1">
      <c r="B600" s="411" t="s">
        <v>203</v>
      </c>
      <c r="C600" s="412"/>
      <c r="D600" s="529" t="s">
        <v>140</v>
      </c>
      <c r="E600" s="4" t="s">
        <v>21</v>
      </c>
      <c r="F600" s="3" t="e">
        <f>F602+F603</f>
        <v>#REF!</v>
      </c>
      <c r="G600" s="3">
        <f>G602+G603</f>
        <v>39038.797660000004</v>
      </c>
      <c r="H600" s="25" t="e">
        <f>H602+H603</f>
        <v>#REF!</v>
      </c>
      <c r="I600" s="3"/>
      <c r="J600" s="7"/>
      <c r="K600" s="7"/>
      <c r="L600" s="7"/>
      <c r="M600" s="7"/>
    </row>
    <row r="601" spans="2:13" ht="30.75">
      <c r="B601" s="413"/>
      <c r="C601" s="414"/>
      <c r="D601" s="530"/>
      <c r="E601" s="4" t="s">
        <v>14</v>
      </c>
      <c r="F601" s="7"/>
      <c r="G601" s="58"/>
      <c r="H601" s="7"/>
      <c r="I601" s="7"/>
      <c r="J601" s="7"/>
      <c r="K601" s="7"/>
      <c r="L601" s="7"/>
      <c r="M601" s="7"/>
    </row>
    <row r="602" spans="2:13" ht="63" customHeight="1">
      <c r="B602" s="413"/>
      <c r="C602" s="414"/>
      <c r="D602" s="530"/>
      <c r="E602" s="4" t="s">
        <v>15</v>
      </c>
      <c r="F602" s="3">
        <f>G602+H602</f>
        <v>24890.33</v>
      </c>
      <c r="G602" s="3">
        <f>G23+G41</f>
        <v>13698.78</v>
      </c>
      <c r="H602" s="3">
        <f>H23+H41</f>
        <v>11191.55</v>
      </c>
      <c r="I602" s="7"/>
      <c r="J602" s="7"/>
      <c r="K602" s="7"/>
      <c r="L602" s="7"/>
      <c r="M602" s="7"/>
    </row>
    <row r="603" spans="2:13" ht="31.5" customHeight="1">
      <c r="B603" s="413"/>
      <c r="C603" s="414"/>
      <c r="D603" s="530"/>
      <c r="E603" s="4" t="s">
        <v>16</v>
      </c>
      <c r="F603" s="3" t="e">
        <f>G603+H603</f>
        <v>#REF!</v>
      </c>
      <c r="G603" s="3">
        <f>G24+G66+G42</f>
        <v>25340.01766</v>
      </c>
      <c r="H603" s="3" t="e">
        <f>H24+H42+H66+#REF!</f>
        <v>#REF!</v>
      </c>
      <c r="I603" s="7"/>
      <c r="J603" s="7"/>
      <c r="K603" s="7"/>
      <c r="L603" s="7"/>
      <c r="M603" s="7"/>
    </row>
    <row r="604" spans="2:13" ht="30.75">
      <c r="B604" s="413"/>
      <c r="C604" s="414"/>
      <c r="D604" s="530"/>
      <c r="E604" s="4" t="s">
        <v>17</v>
      </c>
      <c r="F604" s="7"/>
      <c r="G604" s="7"/>
      <c r="H604" s="7"/>
      <c r="I604" s="7"/>
      <c r="J604" s="7"/>
      <c r="K604" s="7"/>
      <c r="L604" s="7"/>
      <c r="M604" s="7"/>
    </row>
    <row r="605" spans="2:13" ht="51" customHeight="1">
      <c r="B605" s="413"/>
      <c r="C605" s="414"/>
      <c r="D605" s="531"/>
      <c r="E605" s="4" t="s">
        <v>18</v>
      </c>
      <c r="F605" s="7"/>
      <c r="G605" s="25"/>
      <c r="H605" s="7"/>
      <c r="I605" s="7"/>
      <c r="J605" s="7"/>
      <c r="K605" s="7"/>
      <c r="L605" s="7"/>
      <c r="M605" s="7"/>
    </row>
    <row r="606" spans="2:13" ht="15">
      <c r="B606" s="415"/>
      <c r="C606" s="416"/>
      <c r="D606" s="424" t="s">
        <v>125</v>
      </c>
      <c r="E606" s="4" t="s">
        <v>21</v>
      </c>
      <c r="F606" s="21" t="e">
        <f>G606+H606</f>
        <v>#REF!</v>
      </c>
      <c r="G606" s="7">
        <v>224.524</v>
      </c>
      <c r="H606" s="21" t="e">
        <f>H609</f>
        <v>#REF!</v>
      </c>
      <c r="I606" s="7"/>
      <c r="J606" s="7"/>
      <c r="K606" s="7"/>
      <c r="L606" s="7"/>
      <c r="M606" s="7"/>
    </row>
    <row r="607" spans="2:13" ht="31.5" customHeight="1">
      <c r="B607" s="415"/>
      <c r="C607" s="416"/>
      <c r="D607" s="427"/>
      <c r="E607" s="4" t="s">
        <v>14</v>
      </c>
      <c r="F607" s="7"/>
      <c r="G607" s="7"/>
      <c r="H607" s="7"/>
      <c r="I607" s="7"/>
      <c r="J607" s="7"/>
      <c r="K607" s="7"/>
      <c r="L607" s="7"/>
      <c r="M607" s="7"/>
    </row>
    <row r="608" spans="2:13" ht="47.25" customHeight="1">
      <c r="B608" s="415"/>
      <c r="C608" s="416"/>
      <c r="D608" s="427"/>
      <c r="E608" s="4" t="s">
        <v>15</v>
      </c>
      <c r="F608" s="7"/>
      <c r="G608" s="7"/>
      <c r="H608" s="7"/>
      <c r="I608" s="7"/>
      <c r="J608" s="7"/>
      <c r="K608" s="7"/>
      <c r="L608" s="7"/>
      <c r="M608" s="7"/>
    </row>
    <row r="609" spans="2:13" ht="31.5" customHeight="1">
      <c r="B609" s="415"/>
      <c r="C609" s="416"/>
      <c r="D609" s="427"/>
      <c r="E609" s="4" t="s">
        <v>16</v>
      </c>
      <c r="F609" s="21" t="e">
        <f>G609+H609</f>
        <v>#REF!</v>
      </c>
      <c r="G609" s="7">
        <v>224.524</v>
      </c>
      <c r="H609" s="21" t="e">
        <f>#REF!</f>
        <v>#REF!</v>
      </c>
      <c r="I609" s="7"/>
      <c r="J609" s="7"/>
      <c r="K609" s="7"/>
      <c r="L609" s="7"/>
      <c r="M609" s="7"/>
    </row>
    <row r="610" spans="2:13" ht="31.5" customHeight="1">
      <c r="B610" s="415"/>
      <c r="C610" s="416"/>
      <c r="D610" s="427"/>
      <c r="E610" s="4" t="s">
        <v>17</v>
      </c>
      <c r="F610" s="7"/>
      <c r="G610" s="7"/>
      <c r="H610" s="7"/>
      <c r="I610" s="7"/>
      <c r="J610" s="7"/>
      <c r="K610" s="7"/>
      <c r="L610" s="7"/>
      <c r="M610" s="7"/>
    </row>
    <row r="611" spans="2:13" ht="47.25" customHeight="1">
      <c r="B611" s="415"/>
      <c r="C611" s="416"/>
      <c r="D611" s="428"/>
      <c r="E611" s="4" t="s">
        <v>18</v>
      </c>
      <c r="F611" s="7"/>
      <c r="G611" s="7"/>
      <c r="H611" s="7"/>
      <c r="I611" s="7"/>
      <c r="J611" s="7"/>
      <c r="K611" s="7"/>
      <c r="L611" s="7"/>
      <c r="M611" s="7"/>
    </row>
    <row r="612" spans="2:13" ht="15">
      <c r="B612" s="415"/>
      <c r="C612" s="416"/>
      <c r="D612" s="424" t="s">
        <v>128</v>
      </c>
      <c r="E612" s="4" t="s">
        <v>21</v>
      </c>
      <c r="F612" s="21" t="e">
        <f>G612+H612</f>
        <v>#REF!</v>
      </c>
      <c r="G612" s="7">
        <v>351</v>
      </c>
      <c r="H612" s="21" t="e">
        <f>H615</f>
        <v>#REF!</v>
      </c>
      <c r="I612" s="7"/>
      <c r="J612" s="7"/>
      <c r="K612" s="7"/>
      <c r="L612" s="7"/>
      <c r="M612" s="7"/>
    </row>
    <row r="613" spans="2:13" ht="30.75">
      <c r="B613" s="415"/>
      <c r="C613" s="416"/>
      <c r="D613" s="427"/>
      <c r="E613" s="4" t="s">
        <v>14</v>
      </c>
      <c r="F613" s="7"/>
      <c r="G613" s="7"/>
      <c r="H613" s="7"/>
      <c r="I613" s="7"/>
      <c r="J613" s="7"/>
      <c r="K613" s="7"/>
      <c r="L613" s="7"/>
      <c r="M613" s="7"/>
    </row>
    <row r="614" spans="2:13" ht="46.5">
      <c r="B614" s="415"/>
      <c r="C614" s="416"/>
      <c r="D614" s="427"/>
      <c r="E614" s="4" t="s">
        <v>15</v>
      </c>
      <c r="F614" s="7"/>
      <c r="G614" s="7"/>
      <c r="H614" s="7"/>
      <c r="I614" s="7"/>
      <c r="J614" s="7"/>
      <c r="K614" s="7"/>
      <c r="L614" s="7"/>
      <c r="M614" s="7"/>
    </row>
    <row r="615" spans="2:13" ht="31.5" customHeight="1">
      <c r="B615" s="415"/>
      <c r="C615" s="416"/>
      <c r="D615" s="427"/>
      <c r="E615" s="4" t="s">
        <v>16</v>
      </c>
      <c r="F615" s="21" t="e">
        <f>G615+H615</f>
        <v>#REF!</v>
      </c>
      <c r="G615" s="7">
        <v>351</v>
      </c>
      <c r="H615" s="21" t="e">
        <f>#REF!</f>
        <v>#REF!</v>
      </c>
      <c r="I615" s="7"/>
      <c r="J615" s="7"/>
      <c r="K615" s="7"/>
      <c r="L615" s="7"/>
      <c r="M615" s="7"/>
    </row>
    <row r="616" spans="2:13" ht="30.75">
      <c r="B616" s="415"/>
      <c r="C616" s="416"/>
      <c r="D616" s="427"/>
      <c r="E616" s="4" t="s">
        <v>17</v>
      </c>
      <c r="F616" s="7"/>
      <c r="G616" s="7"/>
      <c r="H616" s="7"/>
      <c r="I616" s="7"/>
      <c r="J616" s="7"/>
      <c r="K616" s="7"/>
      <c r="L616" s="7"/>
      <c r="M616" s="7"/>
    </row>
    <row r="617" spans="2:13" ht="47.25" customHeight="1">
      <c r="B617" s="415"/>
      <c r="C617" s="416"/>
      <c r="D617" s="428"/>
      <c r="E617" s="4" t="s">
        <v>18</v>
      </c>
      <c r="F617" s="7"/>
      <c r="G617" s="7"/>
      <c r="H617" s="7"/>
      <c r="I617" s="7"/>
      <c r="J617" s="7"/>
      <c r="K617" s="7"/>
      <c r="L617" s="7"/>
      <c r="M617" s="7"/>
    </row>
    <row r="618" spans="2:13" ht="15">
      <c r="B618" s="415"/>
      <c r="C618" s="416"/>
      <c r="D618" s="424" t="s">
        <v>132</v>
      </c>
      <c r="E618" s="4" t="s">
        <v>21</v>
      </c>
      <c r="F618" s="21" t="e">
        <f>G618+H618</f>
        <v>#REF!</v>
      </c>
      <c r="G618" s="7">
        <v>57.9</v>
      </c>
      <c r="H618" s="21" t="e">
        <f>H620+H621</f>
        <v>#REF!</v>
      </c>
      <c r="I618" s="7"/>
      <c r="J618" s="7"/>
      <c r="K618" s="7"/>
      <c r="L618" s="7"/>
      <c r="M618" s="7"/>
    </row>
    <row r="619" spans="2:13" ht="30.75">
      <c r="B619" s="415"/>
      <c r="C619" s="416"/>
      <c r="D619" s="427"/>
      <c r="E619" s="4" t="s">
        <v>14</v>
      </c>
      <c r="F619" s="7"/>
      <c r="G619" s="7"/>
      <c r="H619" s="7"/>
      <c r="I619" s="7"/>
      <c r="J619" s="7"/>
      <c r="K619" s="7"/>
      <c r="L619" s="7"/>
      <c r="M619" s="7"/>
    </row>
    <row r="620" spans="2:13" ht="46.5">
      <c r="B620" s="415"/>
      <c r="C620" s="416"/>
      <c r="D620" s="427"/>
      <c r="E620" s="4" t="s">
        <v>15</v>
      </c>
      <c r="F620" s="7">
        <v>100</v>
      </c>
      <c r="G620" s="7"/>
      <c r="H620" s="7">
        <v>100</v>
      </c>
      <c r="I620" s="7"/>
      <c r="J620" s="7"/>
      <c r="K620" s="7"/>
      <c r="L620" s="7"/>
      <c r="M620" s="7"/>
    </row>
    <row r="621" spans="2:13" ht="31.5" customHeight="1">
      <c r="B621" s="415"/>
      <c r="C621" s="416"/>
      <c r="D621" s="427"/>
      <c r="E621" s="4" t="s">
        <v>16</v>
      </c>
      <c r="F621" s="21" t="e">
        <f>G621+H621</f>
        <v>#REF!</v>
      </c>
      <c r="G621" s="7">
        <v>57.9</v>
      </c>
      <c r="H621" s="21" t="e">
        <f>#REF!</f>
        <v>#REF!</v>
      </c>
      <c r="I621" s="7"/>
      <c r="J621" s="7"/>
      <c r="K621" s="7"/>
      <c r="L621" s="7"/>
      <c r="M621" s="7"/>
    </row>
    <row r="622" spans="2:13" ht="30.75">
      <c r="B622" s="415"/>
      <c r="C622" s="416"/>
      <c r="D622" s="427"/>
      <c r="E622" s="4" t="s">
        <v>17</v>
      </c>
      <c r="F622" s="7"/>
      <c r="G622" s="7"/>
      <c r="H622" s="7"/>
      <c r="I622" s="7"/>
      <c r="J622" s="7"/>
      <c r="K622" s="7"/>
      <c r="L622" s="7"/>
      <c r="M622" s="7"/>
    </row>
    <row r="623" spans="2:13" ht="47.25" customHeight="1">
      <c r="B623" s="415"/>
      <c r="C623" s="416"/>
      <c r="D623" s="428"/>
      <c r="E623" s="4" t="s">
        <v>18</v>
      </c>
      <c r="F623" s="7"/>
      <c r="G623" s="7"/>
      <c r="H623" s="7"/>
      <c r="I623" s="7"/>
      <c r="J623" s="7"/>
      <c r="K623" s="7"/>
      <c r="L623" s="7"/>
      <c r="M623" s="7"/>
    </row>
    <row r="624" spans="2:13" ht="15">
      <c r="B624" s="415"/>
      <c r="C624" s="416"/>
      <c r="D624" s="424" t="s">
        <v>127</v>
      </c>
      <c r="E624" s="4" t="s">
        <v>21</v>
      </c>
      <c r="F624" s="21" t="e">
        <f>G624+H624</f>
        <v>#REF!</v>
      </c>
      <c r="G624" s="7">
        <v>306</v>
      </c>
      <c r="H624" s="21" t="e">
        <f>H627</f>
        <v>#REF!</v>
      </c>
      <c r="I624" s="7"/>
      <c r="J624" s="7"/>
      <c r="K624" s="7"/>
      <c r="L624" s="7"/>
      <c r="M624" s="7"/>
    </row>
    <row r="625" spans="2:13" ht="30.75">
      <c r="B625" s="415"/>
      <c r="C625" s="416"/>
      <c r="D625" s="427"/>
      <c r="E625" s="4" t="s">
        <v>14</v>
      </c>
      <c r="F625" s="7"/>
      <c r="G625" s="7"/>
      <c r="H625" s="7"/>
      <c r="I625" s="7"/>
      <c r="J625" s="7"/>
      <c r="K625" s="7"/>
      <c r="L625" s="7"/>
      <c r="M625" s="7"/>
    </row>
    <row r="626" spans="2:13" ht="46.5">
      <c r="B626" s="415"/>
      <c r="C626" s="416"/>
      <c r="D626" s="427"/>
      <c r="E626" s="4" t="s">
        <v>15</v>
      </c>
      <c r="F626" s="7"/>
      <c r="G626" s="7"/>
      <c r="H626" s="7"/>
      <c r="I626" s="7"/>
      <c r="J626" s="7"/>
      <c r="K626" s="7"/>
      <c r="L626" s="7"/>
      <c r="M626" s="7"/>
    </row>
    <row r="627" spans="2:13" ht="31.5" customHeight="1">
      <c r="B627" s="415"/>
      <c r="C627" s="416"/>
      <c r="D627" s="427"/>
      <c r="E627" s="4" t="s">
        <v>16</v>
      </c>
      <c r="F627" s="21" t="e">
        <f>G627+H627</f>
        <v>#REF!</v>
      </c>
      <c r="G627" s="7">
        <v>306</v>
      </c>
      <c r="H627" s="21" t="e">
        <f>#REF!</f>
        <v>#REF!</v>
      </c>
      <c r="I627" s="7"/>
      <c r="J627" s="7"/>
      <c r="K627" s="7"/>
      <c r="L627" s="7"/>
      <c r="M627" s="7"/>
    </row>
    <row r="628" spans="2:13" ht="30.75">
      <c r="B628" s="415"/>
      <c r="C628" s="416"/>
      <c r="D628" s="427"/>
      <c r="E628" s="4" t="s">
        <v>17</v>
      </c>
      <c r="F628" s="7"/>
      <c r="G628" s="7"/>
      <c r="H628" s="7"/>
      <c r="I628" s="7"/>
      <c r="J628" s="7"/>
      <c r="K628" s="7"/>
      <c r="L628" s="7"/>
      <c r="M628" s="7"/>
    </row>
    <row r="629" spans="2:13" ht="46.5">
      <c r="B629" s="415"/>
      <c r="C629" s="416"/>
      <c r="D629" s="428"/>
      <c r="E629" s="4" t="s">
        <v>18</v>
      </c>
      <c r="F629" s="7"/>
      <c r="G629" s="7"/>
      <c r="H629" s="7"/>
      <c r="I629" s="7"/>
      <c r="J629" s="7"/>
      <c r="K629" s="7"/>
      <c r="L629" s="7"/>
      <c r="M629" s="7"/>
    </row>
    <row r="630" spans="2:13" ht="15.75" customHeight="1">
      <c r="B630" s="415"/>
      <c r="C630" s="416"/>
      <c r="D630" s="424" t="s">
        <v>133</v>
      </c>
      <c r="E630" s="4" t="s">
        <v>21</v>
      </c>
      <c r="F630" s="21" t="e">
        <f>G630+H630</f>
        <v>#REF!</v>
      </c>
      <c r="G630" s="7">
        <v>215</v>
      </c>
      <c r="H630" s="21" t="e">
        <f>H633</f>
        <v>#REF!</v>
      </c>
      <c r="I630" s="7"/>
      <c r="J630" s="7"/>
      <c r="K630" s="7"/>
      <c r="L630" s="7"/>
      <c r="M630" s="7"/>
    </row>
    <row r="631" spans="2:13" ht="30.75">
      <c r="B631" s="415"/>
      <c r="C631" s="416"/>
      <c r="D631" s="427"/>
      <c r="E631" s="4" t="s">
        <v>14</v>
      </c>
      <c r="F631" s="7"/>
      <c r="G631" s="7"/>
      <c r="H631" s="7"/>
      <c r="I631" s="7"/>
      <c r="J631" s="7"/>
      <c r="K631" s="7"/>
      <c r="L631" s="7"/>
      <c r="M631" s="7"/>
    </row>
    <row r="632" spans="2:13" ht="46.5">
      <c r="B632" s="415"/>
      <c r="C632" s="416"/>
      <c r="D632" s="427"/>
      <c r="E632" s="4" t="s">
        <v>15</v>
      </c>
      <c r="F632" s="7"/>
      <c r="G632" s="7"/>
      <c r="H632" s="7"/>
      <c r="I632" s="7"/>
      <c r="J632" s="7"/>
      <c r="K632" s="7"/>
      <c r="L632" s="7"/>
      <c r="M632" s="7"/>
    </row>
    <row r="633" spans="2:13" ht="31.5" customHeight="1">
      <c r="B633" s="415"/>
      <c r="C633" s="416"/>
      <c r="D633" s="427"/>
      <c r="E633" s="4" t="s">
        <v>16</v>
      </c>
      <c r="F633" s="21" t="e">
        <f>G633+H633</f>
        <v>#REF!</v>
      </c>
      <c r="G633" s="7">
        <v>215</v>
      </c>
      <c r="H633" s="21" t="e">
        <f>#REF!</f>
        <v>#REF!</v>
      </c>
      <c r="I633" s="7"/>
      <c r="J633" s="7"/>
      <c r="K633" s="7"/>
      <c r="L633" s="7"/>
      <c r="M633" s="7"/>
    </row>
    <row r="634" spans="2:13" ht="30.75">
      <c r="B634" s="415"/>
      <c r="C634" s="416"/>
      <c r="D634" s="427"/>
      <c r="E634" s="4" t="s">
        <v>17</v>
      </c>
      <c r="F634" s="7"/>
      <c r="G634" s="7"/>
      <c r="H634" s="7"/>
      <c r="I634" s="7"/>
      <c r="J634" s="7"/>
      <c r="K634" s="7"/>
      <c r="L634" s="7"/>
      <c r="M634" s="7"/>
    </row>
    <row r="635" spans="2:13" ht="46.5">
      <c r="B635" s="415"/>
      <c r="C635" s="416"/>
      <c r="D635" s="428"/>
      <c r="E635" s="4" t="s">
        <v>18</v>
      </c>
      <c r="F635" s="7"/>
      <c r="G635" s="7"/>
      <c r="H635" s="7"/>
      <c r="I635" s="7"/>
      <c r="J635" s="7"/>
      <c r="K635" s="7"/>
      <c r="L635" s="7"/>
      <c r="M635" s="7"/>
    </row>
    <row r="636" spans="2:13" ht="15.75" customHeight="1">
      <c r="B636" s="415"/>
      <c r="C636" s="416"/>
      <c r="D636" s="424" t="s">
        <v>129</v>
      </c>
      <c r="E636" s="4" t="s">
        <v>21</v>
      </c>
      <c r="F636" s="21" t="e">
        <f>G636+H636</f>
        <v>#REF!</v>
      </c>
      <c r="G636" s="7">
        <v>30</v>
      </c>
      <c r="H636" s="21" t="e">
        <f>H639</f>
        <v>#REF!</v>
      </c>
      <c r="I636" s="7"/>
      <c r="J636" s="7"/>
      <c r="K636" s="7"/>
      <c r="L636" s="7"/>
      <c r="M636" s="7"/>
    </row>
    <row r="637" spans="2:13" ht="30.75">
      <c r="B637" s="415"/>
      <c r="C637" s="416"/>
      <c r="D637" s="427"/>
      <c r="E637" s="4" t="s">
        <v>14</v>
      </c>
      <c r="F637" s="7"/>
      <c r="G637" s="7"/>
      <c r="H637" s="7"/>
      <c r="I637" s="7"/>
      <c r="J637" s="7"/>
      <c r="K637" s="7"/>
      <c r="L637" s="7"/>
      <c r="M637" s="7"/>
    </row>
    <row r="638" spans="2:13" ht="46.5">
      <c r="B638" s="415"/>
      <c r="C638" s="416"/>
      <c r="D638" s="427"/>
      <c r="E638" s="4" t="s">
        <v>15</v>
      </c>
      <c r="F638" s="7"/>
      <c r="G638" s="7"/>
      <c r="H638" s="7"/>
      <c r="I638" s="7"/>
      <c r="J638" s="7"/>
      <c r="K638" s="7"/>
      <c r="L638" s="7"/>
      <c r="M638" s="7"/>
    </row>
    <row r="639" spans="2:13" ht="31.5" customHeight="1">
      <c r="B639" s="415"/>
      <c r="C639" s="416"/>
      <c r="D639" s="427"/>
      <c r="E639" s="4" t="s">
        <v>16</v>
      </c>
      <c r="F639" s="21" t="e">
        <f>G639+H639</f>
        <v>#REF!</v>
      </c>
      <c r="G639" s="7">
        <v>30</v>
      </c>
      <c r="H639" s="21" t="e">
        <f>#REF!</f>
        <v>#REF!</v>
      </c>
      <c r="I639" s="7"/>
      <c r="J639" s="7"/>
      <c r="K639" s="7"/>
      <c r="L639" s="7"/>
      <c r="M639" s="7"/>
    </row>
    <row r="640" spans="2:13" ht="30.75">
      <c r="B640" s="415"/>
      <c r="C640" s="416"/>
      <c r="D640" s="427"/>
      <c r="E640" s="4" t="s">
        <v>17</v>
      </c>
      <c r="F640" s="7"/>
      <c r="G640" s="7"/>
      <c r="H640" s="7"/>
      <c r="I640" s="7"/>
      <c r="J640" s="7"/>
      <c r="K640" s="7"/>
      <c r="L640" s="7"/>
      <c r="M640" s="7"/>
    </row>
    <row r="641" spans="2:13" ht="46.5">
      <c r="B641" s="415"/>
      <c r="C641" s="416"/>
      <c r="D641" s="428"/>
      <c r="E641" s="4" t="s">
        <v>18</v>
      </c>
      <c r="F641" s="7"/>
      <c r="G641" s="7"/>
      <c r="H641" s="7"/>
      <c r="I641" s="7"/>
      <c r="J641" s="7"/>
      <c r="K641" s="7"/>
      <c r="L641" s="7"/>
      <c r="M641" s="7"/>
    </row>
    <row r="642" spans="2:13" ht="15.75" customHeight="1">
      <c r="B642" s="415"/>
      <c r="C642" s="416"/>
      <c r="D642" s="424" t="s">
        <v>130</v>
      </c>
      <c r="E642" s="4" t="s">
        <v>21</v>
      </c>
      <c r="F642" s="3" t="e">
        <f>G642+H642</f>
        <v>#REF!</v>
      </c>
      <c r="G642" s="7">
        <v>129.26</v>
      </c>
      <c r="H642" s="3" t="e">
        <f>H645</f>
        <v>#REF!</v>
      </c>
      <c r="I642" s="7"/>
      <c r="J642" s="7"/>
      <c r="K642" s="7"/>
      <c r="L642" s="7"/>
      <c r="M642" s="7"/>
    </row>
    <row r="643" spans="2:13" ht="30.75">
      <c r="B643" s="415"/>
      <c r="C643" s="416"/>
      <c r="D643" s="427"/>
      <c r="E643" s="4" t="s">
        <v>14</v>
      </c>
      <c r="F643" s="7"/>
      <c r="G643" s="7"/>
      <c r="H643" s="7"/>
      <c r="I643" s="7"/>
      <c r="J643" s="7"/>
      <c r="K643" s="7"/>
      <c r="L643" s="7"/>
      <c r="M643" s="7"/>
    </row>
    <row r="644" spans="2:13" ht="46.5">
      <c r="B644" s="415"/>
      <c r="C644" s="416"/>
      <c r="D644" s="427"/>
      <c r="E644" s="4" t="s">
        <v>15</v>
      </c>
      <c r="F644" s="7"/>
      <c r="G644" s="7"/>
      <c r="H644" s="7"/>
      <c r="I644" s="7"/>
      <c r="J644" s="7"/>
      <c r="K644" s="7"/>
      <c r="L644" s="7"/>
      <c r="M644" s="7"/>
    </row>
    <row r="645" spans="2:13" ht="31.5" customHeight="1">
      <c r="B645" s="415"/>
      <c r="C645" s="416"/>
      <c r="D645" s="427"/>
      <c r="E645" s="4" t="s">
        <v>16</v>
      </c>
      <c r="F645" s="3" t="e">
        <f>G645+H645</f>
        <v>#REF!</v>
      </c>
      <c r="G645" s="7">
        <v>129.26</v>
      </c>
      <c r="H645" s="3" t="e">
        <f>#REF!</f>
        <v>#REF!</v>
      </c>
      <c r="I645" s="7"/>
      <c r="J645" s="7"/>
      <c r="K645" s="7"/>
      <c r="L645" s="7"/>
      <c r="M645" s="7"/>
    </row>
    <row r="646" spans="2:13" ht="30.75">
      <c r="B646" s="415"/>
      <c r="C646" s="416"/>
      <c r="D646" s="427"/>
      <c r="E646" s="4" t="s">
        <v>17</v>
      </c>
      <c r="F646" s="7"/>
      <c r="G646" s="7"/>
      <c r="H646" s="7"/>
      <c r="I646" s="7"/>
      <c r="J646" s="7"/>
      <c r="K646" s="7"/>
      <c r="L646" s="7"/>
      <c r="M646" s="7"/>
    </row>
    <row r="647" spans="2:13" ht="46.5">
      <c r="B647" s="415"/>
      <c r="C647" s="416"/>
      <c r="D647" s="428"/>
      <c r="E647" s="4" t="s">
        <v>18</v>
      </c>
      <c r="F647" s="7"/>
      <c r="G647" s="7"/>
      <c r="H647" s="7"/>
      <c r="I647" s="7"/>
      <c r="J647" s="7"/>
      <c r="K647" s="7"/>
      <c r="L647" s="7"/>
      <c r="M647" s="7"/>
    </row>
    <row r="648" spans="2:13" ht="15.75" customHeight="1">
      <c r="B648" s="415"/>
      <c r="C648" s="416"/>
      <c r="D648" s="432" t="s">
        <v>266</v>
      </c>
      <c r="E648" s="4" t="s">
        <v>21</v>
      </c>
      <c r="F648" s="21" t="e">
        <f>H648</f>
        <v>#REF!</v>
      </c>
      <c r="G648" s="7"/>
      <c r="H648" s="21" t="e">
        <f>H651</f>
        <v>#REF!</v>
      </c>
      <c r="I648" s="7"/>
      <c r="J648" s="7"/>
      <c r="K648" s="7"/>
      <c r="L648" s="7"/>
      <c r="M648" s="7"/>
    </row>
    <row r="649" spans="2:13" ht="30.75">
      <c r="B649" s="415"/>
      <c r="C649" s="416"/>
      <c r="D649" s="447"/>
      <c r="E649" s="4" t="s">
        <v>14</v>
      </c>
      <c r="F649" s="7"/>
      <c r="G649" s="7"/>
      <c r="H649" s="7"/>
      <c r="I649" s="7"/>
      <c r="J649" s="7"/>
      <c r="K649" s="7"/>
      <c r="L649" s="7"/>
      <c r="M649" s="7"/>
    </row>
    <row r="650" spans="2:13" ht="46.5">
      <c r="B650" s="415"/>
      <c r="C650" s="416"/>
      <c r="D650" s="447"/>
      <c r="E650" s="4" t="s">
        <v>15</v>
      </c>
      <c r="F650" s="7"/>
      <c r="G650" s="7"/>
      <c r="H650" s="7"/>
      <c r="I650" s="7"/>
      <c r="J650" s="7"/>
      <c r="K650" s="7"/>
      <c r="L650" s="7"/>
      <c r="M650" s="7"/>
    </row>
    <row r="651" spans="2:13" ht="31.5" customHeight="1">
      <c r="B651" s="415"/>
      <c r="C651" s="416"/>
      <c r="D651" s="447"/>
      <c r="E651" s="4" t="s">
        <v>16</v>
      </c>
      <c r="F651" s="21" t="e">
        <f>H651</f>
        <v>#REF!</v>
      </c>
      <c r="G651" s="7"/>
      <c r="H651" s="21" t="e">
        <f>#REF!</f>
        <v>#REF!</v>
      </c>
      <c r="I651" s="7"/>
      <c r="J651" s="7"/>
      <c r="K651" s="7"/>
      <c r="L651" s="7"/>
      <c r="M651" s="7"/>
    </row>
    <row r="652" spans="2:13" ht="30.75">
      <c r="B652" s="415"/>
      <c r="C652" s="416"/>
      <c r="D652" s="447"/>
      <c r="E652" s="4" t="s">
        <v>17</v>
      </c>
      <c r="F652" s="7"/>
      <c r="G652" s="7"/>
      <c r="H652" s="7"/>
      <c r="I652" s="7"/>
      <c r="J652" s="7"/>
      <c r="K652" s="7"/>
      <c r="L652" s="7"/>
      <c r="M652" s="7"/>
    </row>
    <row r="653" spans="2:13" ht="46.5">
      <c r="B653" s="415"/>
      <c r="C653" s="416"/>
      <c r="D653" s="448"/>
      <c r="E653" s="4" t="s">
        <v>18</v>
      </c>
      <c r="F653" s="7"/>
      <c r="G653" s="7"/>
      <c r="H653" s="7"/>
      <c r="I653" s="7"/>
      <c r="J653" s="7"/>
      <c r="K653" s="7"/>
      <c r="L653" s="7"/>
      <c r="M653" s="7"/>
    </row>
    <row r="654" spans="2:13" ht="15.75" customHeight="1">
      <c r="B654" s="415"/>
      <c r="C654" s="416"/>
      <c r="D654" s="429" t="s">
        <v>256</v>
      </c>
      <c r="E654" s="4" t="s">
        <v>21</v>
      </c>
      <c r="F654" s="7">
        <v>591</v>
      </c>
      <c r="G654" s="7"/>
      <c r="H654" s="7">
        <v>591</v>
      </c>
      <c r="I654" s="7"/>
      <c r="J654" s="7"/>
      <c r="K654" s="7"/>
      <c r="L654" s="7"/>
      <c r="M654" s="7"/>
    </row>
    <row r="655" spans="2:13" ht="30.75">
      <c r="B655" s="415"/>
      <c r="C655" s="416"/>
      <c r="D655" s="430"/>
      <c r="E655" s="4" t="s">
        <v>14</v>
      </c>
      <c r="F655" s="7"/>
      <c r="G655" s="7"/>
      <c r="H655" s="7"/>
      <c r="I655" s="7"/>
      <c r="J655" s="7"/>
      <c r="K655" s="7"/>
      <c r="L655" s="7"/>
      <c r="M655" s="7"/>
    </row>
    <row r="656" spans="2:13" ht="47.25" customHeight="1">
      <c r="B656" s="415"/>
      <c r="C656" s="416"/>
      <c r="D656" s="430"/>
      <c r="E656" s="4" t="s">
        <v>15</v>
      </c>
      <c r="F656" s="7"/>
      <c r="G656" s="7"/>
      <c r="H656" s="7"/>
      <c r="I656" s="7"/>
      <c r="J656" s="7"/>
      <c r="K656" s="7"/>
      <c r="L656" s="7"/>
      <c r="M656" s="7"/>
    </row>
    <row r="657" spans="2:13" ht="31.5" customHeight="1">
      <c r="B657" s="415"/>
      <c r="C657" s="416"/>
      <c r="D657" s="430"/>
      <c r="E657" s="4" t="s">
        <v>16</v>
      </c>
      <c r="F657" s="7">
        <v>591</v>
      </c>
      <c r="G657" s="7"/>
      <c r="H657" s="7">
        <v>591</v>
      </c>
      <c r="I657" s="7"/>
      <c r="J657" s="7"/>
      <c r="K657" s="7"/>
      <c r="L657" s="7"/>
      <c r="M657" s="7"/>
    </row>
    <row r="658" spans="2:13" ht="30.75">
      <c r="B658" s="415"/>
      <c r="C658" s="416"/>
      <c r="D658" s="430"/>
      <c r="E658" s="4" t="s">
        <v>17</v>
      </c>
      <c r="F658" s="7"/>
      <c r="G658" s="7"/>
      <c r="H658" s="7"/>
      <c r="I658" s="7"/>
      <c r="J658" s="7"/>
      <c r="K658" s="7"/>
      <c r="L658" s="7"/>
      <c r="M658" s="7"/>
    </row>
    <row r="659" spans="2:13" ht="46.5">
      <c r="B659" s="415"/>
      <c r="C659" s="416"/>
      <c r="D659" s="431"/>
      <c r="E659" s="4" t="s">
        <v>18</v>
      </c>
      <c r="F659" s="7"/>
      <c r="G659" s="7"/>
      <c r="H659" s="7"/>
      <c r="I659" s="7"/>
      <c r="J659" s="7"/>
      <c r="K659" s="7"/>
      <c r="L659" s="7"/>
      <c r="M659" s="7"/>
    </row>
    <row r="660" spans="2:13" ht="148.5" customHeight="1">
      <c r="B660" s="417"/>
      <c r="C660" s="418"/>
      <c r="D660" s="35" t="s">
        <v>320</v>
      </c>
      <c r="E660" s="70" t="s">
        <v>322</v>
      </c>
      <c r="F660" s="69">
        <v>41.5</v>
      </c>
      <c r="G660" s="69"/>
      <c r="H660" s="69">
        <v>41.5</v>
      </c>
      <c r="I660" s="7"/>
      <c r="J660" s="7"/>
      <c r="K660" s="7"/>
      <c r="L660" s="7"/>
      <c r="M660" s="7"/>
    </row>
    <row r="661" spans="2:13" ht="55.5">
      <c r="B661" s="419"/>
      <c r="C661" s="420"/>
      <c r="D661" s="68" t="s">
        <v>321</v>
      </c>
      <c r="E661" s="70" t="s">
        <v>322</v>
      </c>
      <c r="F661" s="69">
        <v>0.5</v>
      </c>
      <c r="G661" s="69"/>
      <c r="H661" s="69">
        <v>0.5</v>
      </c>
      <c r="I661" s="7"/>
      <c r="J661" s="7"/>
      <c r="K661" s="7"/>
      <c r="L661" s="7"/>
      <c r="M661" s="7"/>
    </row>
  </sheetData>
  <sheetProtection/>
  <mergeCells count="265">
    <mergeCell ref="B76:B90"/>
    <mergeCell ref="C76:C90"/>
    <mergeCell ref="D76:D82"/>
    <mergeCell ref="B33:B38"/>
    <mergeCell ref="C33:C38"/>
    <mergeCell ref="D33:D38"/>
    <mergeCell ref="D630:D635"/>
    <mergeCell ref="D654:D659"/>
    <mergeCell ref="D636:D641"/>
    <mergeCell ref="D642:D647"/>
    <mergeCell ref="D648:D653"/>
    <mergeCell ref="B594:C599"/>
    <mergeCell ref="D594:D599"/>
    <mergeCell ref="B600:C661"/>
    <mergeCell ref="D606:D611"/>
    <mergeCell ref="B587:C593"/>
    <mergeCell ref="D587:D593"/>
    <mergeCell ref="D612:D617"/>
    <mergeCell ref="D618:D623"/>
    <mergeCell ref="D624:D629"/>
    <mergeCell ref="D600:D605"/>
    <mergeCell ref="C562:C567"/>
    <mergeCell ref="D562:D567"/>
    <mergeCell ref="B568:B573"/>
    <mergeCell ref="C568:C573"/>
    <mergeCell ref="D568:D573"/>
    <mergeCell ref="D580:D586"/>
    <mergeCell ref="B574:C579"/>
    <mergeCell ref="D574:D579"/>
    <mergeCell ref="B580:C586"/>
    <mergeCell ref="B562:B567"/>
    <mergeCell ref="B548:C553"/>
    <mergeCell ref="D548:D553"/>
    <mergeCell ref="B554:M555"/>
    <mergeCell ref="B556:B561"/>
    <mergeCell ref="C556:C561"/>
    <mergeCell ref="D556:D561"/>
    <mergeCell ref="B533:C539"/>
    <mergeCell ref="D533:D539"/>
    <mergeCell ref="B540:M541"/>
    <mergeCell ref="B542:B547"/>
    <mergeCell ref="C542:C547"/>
    <mergeCell ref="D542:D547"/>
    <mergeCell ref="B520:M521"/>
    <mergeCell ref="B522:M523"/>
    <mergeCell ref="B524:M525"/>
    <mergeCell ref="B526:B532"/>
    <mergeCell ref="C526:C532"/>
    <mergeCell ref="D526:D532"/>
    <mergeCell ref="B501:M501"/>
    <mergeCell ref="B502:B507"/>
    <mergeCell ref="C502:C507"/>
    <mergeCell ref="D502:D513"/>
    <mergeCell ref="B508:C513"/>
    <mergeCell ref="B514:C519"/>
    <mergeCell ref="D514:D519"/>
    <mergeCell ref="B477:B482"/>
    <mergeCell ref="C477:C482"/>
    <mergeCell ref="D477:D500"/>
    <mergeCell ref="B483:B488"/>
    <mergeCell ref="C483:C488"/>
    <mergeCell ref="B489:B494"/>
    <mergeCell ref="C489:C494"/>
    <mergeCell ref="B495:C500"/>
    <mergeCell ref="B464:B469"/>
    <mergeCell ref="C464:C469"/>
    <mergeCell ref="D464:D469"/>
    <mergeCell ref="B470:C475"/>
    <mergeCell ref="D470:D475"/>
    <mergeCell ref="B476:M476"/>
    <mergeCell ref="B452:B457"/>
    <mergeCell ref="C452:C457"/>
    <mergeCell ref="D452:D457"/>
    <mergeCell ref="B458:B463"/>
    <mergeCell ref="C458:C463"/>
    <mergeCell ref="D458:D463"/>
    <mergeCell ref="B438:B443"/>
    <mergeCell ref="C438:C443"/>
    <mergeCell ref="D438:D443"/>
    <mergeCell ref="B444:C449"/>
    <mergeCell ref="D444:D449"/>
    <mergeCell ref="B450:M451"/>
    <mergeCell ref="B426:B431"/>
    <mergeCell ref="C426:C431"/>
    <mergeCell ref="D426:D431"/>
    <mergeCell ref="B432:B437"/>
    <mergeCell ref="C432:C437"/>
    <mergeCell ref="D432:D437"/>
    <mergeCell ref="B412:B417"/>
    <mergeCell ref="C412:C417"/>
    <mergeCell ref="D412:D417"/>
    <mergeCell ref="B418:C423"/>
    <mergeCell ref="D418:D423"/>
    <mergeCell ref="B424:M425"/>
    <mergeCell ref="B400:B405"/>
    <mergeCell ref="C400:C405"/>
    <mergeCell ref="D400:D405"/>
    <mergeCell ref="B406:B411"/>
    <mergeCell ref="C406:C411"/>
    <mergeCell ref="D406:D411"/>
    <mergeCell ref="B386:B391"/>
    <mergeCell ref="C386:C391"/>
    <mergeCell ref="D386:D391"/>
    <mergeCell ref="B392:C397"/>
    <mergeCell ref="D392:D397"/>
    <mergeCell ref="B398:M399"/>
    <mergeCell ref="B370:M371"/>
    <mergeCell ref="B372:M373"/>
    <mergeCell ref="B374:B379"/>
    <mergeCell ref="C374:C379"/>
    <mergeCell ref="D374:D379"/>
    <mergeCell ref="B380:B385"/>
    <mergeCell ref="C380:C385"/>
    <mergeCell ref="D380:D385"/>
    <mergeCell ref="B348:B353"/>
    <mergeCell ref="C348:C353"/>
    <mergeCell ref="D348:D353"/>
    <mergeCell ref="B354:D360"/>
    <mergeCell ref="B361:D367"/>
    <mergeCell ref="B368:M369"/>
    <mergeCell ref="B341:B347"/>
    <mergeCell ref="C341:C347"/>
    <mergeCell ref="D341:D347"/>
    <mergeCell ref="B325:B331"/>
    <mergeCell ref="C325:C331"/>
    <mergeCell ref="D325:D331"/>
    <mergeCell ref="B332:B340"/>
    <mergeCell ref="C332:C340"/>
    <mergeCell ref="D332:D340"/>
    <mergeCell ref="B311:B317"/>
    <mergeCell ref="C311:C317"/>
    <mergeCell ref="D311:D317"/>
    <mergeCell ref="B318:B324"/>
    <mergeCell ref="C318:C324"/>
    <mergeCell ref="D318:D324"/>
    <mergeCell ref="B298:B304"/>
    <mergeCell ref="C298:C304"/>
    <mergeCell ref="D298:D304"/>
    <mergeCell ref="B305:B310"/>
    <mergeCell ref="C305:C310"/>
    <mergeCell ref="D305:D310"/>
    <mergeCell ref="B288:B297"/>
    <mergeCell ref="C288:C297"/>
    <mergeCell ref="D288:D294"/>
    <mergeCell ref="B279:B287"/>
    <mergeCell ref="C279:C287"/>
    <mergeCell ref="D279:D284"/>
    <mergeCell ref="B267:B272"/>
    <mergeCell ref="C267:C272"/>
    <mergeCell ref="D267:D272"/>
    <mergeCell ref="B273:B278"/>
    <mergeCell ref="C273:C278"/>
    <mergeCell ref="D273:D278"/>
    <mergeCell ref="B255:B260"/>
    <mergeCell ref="C255:C260"/>
    <mergeCell ref="D255:D260"/>
    <mergeCell ref="B261:B266"/>
    <mergeCell ref="C261:C266"/>
    <mergeCell ref="D261:D266"/>
    <mergeCell ref="B243:B248"/>
    <mergeCell ref="C243:C248"/>
    <mergeCell ref="D243:D248"/>
    <mergeCell ref="B249:B254"/>
    <mergeCell ref="C249:C254"/>
    <mergeCell ref="D249:D254"/>
    <mergeCell ref="B224:B234"/>
    <mergeCell ref="C224:C234"/>
    <mergeCell ref="D224:D230"/>
    <mergeCell ref="B235:B242"/>
    <mergeCell ref="C235:C242"/>
    <mergeCell ref="D235:D240"/>
    <mergeCell ref="B217:B223"/>
    <mergeCell ref="C217:C223"/>
    <mergeCell ref="D217:D223"/>
    <mergeCell ref="B205:B210"/>
    <mergeCell ref="C205:C210"/>
    <mergeCell ref="D205:D210"/>
    <mergeCell ref="B211:B216"/>
    <mergeCell ref="C211:C216"/>
    <mergeCell ref="D211:D216"/>
    <mergeCell ref="B193:B198"/>
    <mergeCell ref="C193:C198"/>
    <mergeCell ref="D193:D198"/>
    <mergeCell ref="B199:B204"/>
    <mergeCell ref="C199:C204"/>
    <mergeCell ref="D199:D204"/>
    <mergeCell ref="B179:B185"/>
    <mergeCell ref="C179:C185"/>
    <mergeCell ref="D179:D185"/>
    <mergeCell ref="B186:B192"/>
    <mergeCell ref="C186:C192"/>
    <mergeCell ref="D186:D192"/>
    <mergeCell ref="B173:B178"/>
    <mergeCell ref="C173:C178"/>
    <mergeCell ref="D173:D178"/>
    <mergeCell ref="B167:B172"/>
    <mergeCell ref="C167:C172"/>
    <mergeCell ref="D167:D172"/>
    <mergeCell ref="B153:B160"/>
    <mergeCell ref="C153:C160"/>
    <mergeCell ref="D153:D158"/>
    <mergeCell ref="B161:B166"/>
    <mergeCell ref="C161:C166"/>
    <mergeCell ref="D161:D166"/>
    <mergeCell ref="B147:B152"/>
    <mergeCell ref="C147:C152"/>
    <mergeCell ref="D147:D152"/>
    <mergeCell ref="B135:B140"/>
    <mergeCell ref="C135:C140"/>
    <mergeCell ref="D135:D140"/>
    <mergeCell ref="B141:B146"/>
    <mergeCell ref="C141:C146"/>
    <mergeCell ref="D141:D146"/>
    <mergeCell ref="B123:B128"/>
    <mergeCell ref="C123:C128"/>
    <mergeCell ref="D123:D128"/>
    <mergeCell ref="B129:B134"/>
    <mergeCell ref="C129:C134"/>
    <mergeCell ref="D129:D134"/>
    <mergeCell ref="B111:B116"/>
    <mergeCell ref="C111:C116"/>
    <mergeCell ref="D111:D116"/>
    <mergeCell ref="B117:B122"/>
    <mergeCell ref="C117:C122"/>
    <mergeCell ref="D117:D122"/>
    <mergeCell ref="B99:B104"/>
    <mergeCell ref="C99:C104"/>
    <mergeCell ref="D99:D104"/>
    <mergeCell ref="B105:B110"/>
    <mergeCell ref="C105:C110"/>
    <mergeCell ref="D105:D110"/>
    <mergeCell ref="B97:M98"/>
    <mergeCell ref="B39:B62"/>
    <mergeCell ref="C39:C44"/>
    <mergeCell ref="D39:D62"/>
    <mergeCell ref="C46:C48"/>
    <mergeCell ref="B63:B75"/>
    <mergeCell ref="C63:C68"/>
    <mergeCell ref="D63:D75"/>
    <mergeCell ref="B91:C96"/>
    <mergeCell ref="D91:D96"/>
    <mergeCell ref="C21:C26"/>
    <mergeCell ref="D21:D26"/>
    <mergeCell ref="B27:B32"/>
    <mergeCell ref="C27:C32"/>
    <mergeCell ref="D27:D32"/>
    <mergeCell ref="B16:M16"/>
    <mergeCell ref="B17:M18"/>
    <mergeCell ref="B19:M19"/>
    <mergeCell ref="B20:M20"/>
    <mergeCell ref="B21:B26"/>
    <mergeCell ref="B10:M10"/>
    <mergeCell ref="B11:B14"/>
    <mergeCell ref="C11:C14"/>
    <mergeCell ref="E11:E14"/>
    <mergeCell ref="F11:M11"/>
    <mergeCell ref="F12:M12"/>
    <mergeCell ref="F13:F14"/>
    <mergeCell ref="G13:M13"/>
    <mergeCell ref="J2:M2"/>
    <mergeCell ref="L3:M3"/>
    <mergeCell ref="J4:M4"/>
    <mergeCell ref="J5:M5"/>
    <mergeCell ref="J6:M6"/>
    <mergeCell ref="B9:M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A687"/>
  <sheetViews>
    <sheetView zoomScale="90" zoomScaleNormal="90" zoomScalePageLayoutView="0" workbookViewId="0" topLeftCell="B25">
      <selection activeCell="B30" sqref="B30:D36"/>
    </sheetView>
  </sheetViews>
  <sheetFormatPr defaultColWidth="9.140625" defaultRowHeight="15"/>
  <cols>
    <col min="1" max="1" width="9.140625" style="72" customWidth="1"/>
    <col min="2" max="2" width="6.7109375" style="72" customWidth="1"/>
    <col min="3" max="3" width="25.00390625" style="72" customWidth="1"/>
    <col min="4" max="4" width="15.421875" style="72" customWidth="1"/>
    <col min="5" max="5" width="16.28125" style="72" hidden="1" customWidth="1"/>
    <col min="6" max="6" width="16.140625" style="72" customWidth="1"/>
    <col min="7" max="8" width="12.8515625" style="73" customWidth="1"/>
    <col min="9" max="9" width="20.57421875" style="72" customWidth="1"/>
    <col min="10" max="10" width="12.140625" style="72" bestFit="1" customWidth="1"/>
    <col min="11" max="11" width="12.7109375" style="72" customWidth="1"/>
    <col min="12" max="12" width="14.00390625" style="72" customWidth="1"/>
    <col min="13" max="13" width="15.7109375" style="72" customWidth="1"/>
    <col min="14" max="16" width="10.00390625" style="72" bestFit="1" customWidth="1"/>
    <col min="17" max="16384" width="9.140625" style="72" customWidth="1"/>
  </cols>
  <sheetData>
    <row r="1" ht="13.5" hidden="1"/>
    <row r="2" ht="15" customHeight="1" hidden="1"/>
    <row r="3" ht="13.5" hidden="1"/>
    <row r="4" ht="13.5" hidden="1"/>
    <row r="5" ht="13.5" hidden="1"/>
    <row r="6" ht="13.5" hidden="1"/>
    <row r="7" ht="13.5" hidden="1"/>
    <row r="8" ht="18" hidden="1">
      <c r="B8" s="74"/>
    </row>
    <row r="9" spans="2:12" ht="40.5" customHeight="1" hidden="1">
      <c r="B9" s="647" t="s">
        <v>491</v>
      </c>
      <c r="C9" s="648"/>
      <c r="D9" s="648"/>
      <c r="E9" s="648"/>
      <c r="F9" s="648"/>
      <c r="G9" s="648"/>
      <c r="H9" s="649"/>
      <c r="I9" s="649"/>
      <c r="J9" s="649"/>
      <c r="K9" s="649"/>
      <c r="L9" s="649"/>
    </row>
    <row r="10" spans="2:12" ht="50.25" customHeight="1"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</row>
    <row r="11" spans="2:13" ht="46.5">
      <c r="B11" s="643" t="s">
        <v>2</v>
      </c>
      <c r="C11" s="643" t="s">
        <v>3</v>
      </c>
      <c r="D11" s="75" t="s">
        <v>4</v>
      </c>
      <c r="E11" s="616" t="s">
        <v>403</v>
      </c>
      <c r="F11" s="643" t="s">
        <v>5</v>
      </c>
      <c r="G11" s="669" t="s">
        <v>433</v>
      </c>
      <c r="H11" s="670"/>
      <c r="I11" s="671"/>
      <c r="J11" s="680" t="s">
        <v>10</v>
      </c>
      <c r="K11" s="681"/>
      <c r="L11" s="682"/>
      <c r="M11" s="650" t="s">
        <v>440</v>
      </c>
    </row>
    <row r="12" spans="2:13" ht="13.5">
      <c r="B12" s="643"/>
      <c r="C12" s="643"/>
      <c r="D12" s="616" t="s">
        <v>7</v>
      </c>
      <c r="E12" s="617"/>
      <c r="F12" s="643"/>
      <c r="G12" s="674" t="s">
        <v>434</v>
      </c>
      <c r="H12" s="674" t="s">
        <v>435</v>
      </c>
      <c r="I12" s="677" t="s">
        <v>436</v>
      </c>
      <c r="J12" s="683" t="s">
        <v>481</v>
      </c>
      <c r="K12" s="684"/>
      <c r="L12" s="685"/>
      <c r="M12" s="651"/>
    </row>
    <row r="13" spans="2:13" ht="48" customHeight="1">
      <c r="B13" s="643"/>
      <c r="C13" s="643"/>
      <c r="D13" s="672"/>
      <c r="E13" s="618"/>
      <c r="F13" s="643"/>
      <c r="G13" s="675"/>
      <c r="H13" s="675"/>
      <c r="I13" s="678"/>
      <c r="J13" s="686" t="s">
        <v>438</v>
      </c>
      <c r="K13" s="686" t="s">
        <v>439</v>
      </c>
      <c r="L13" s="686" t="s">
        <v>436</v>
      </c>
      <c r="M13" s="651"/>
    </row>
    <row r="14" spans="2:13" ht="13.5">
      <c r="B14" s="643"/>
      <c r="C14" s="643"/>
      <c r="D14" s="673"/>
      <c r="E14" s="76"/>
      <c r="F14" s="643"/>
      <c r="G14" s="676"/>
      <c r="H14" s="676"/>
      <c r="I14" s="679"/>
      <c r="J14" s="687"/>
      <c r="K14" s="687"/>
      <c r="L14" s="687"/>
      <c r="M14" s="652"/>
    </row>
    <row r="15" spans="2:13" ht="15">
      <c r="B15" s="656" t="s">
        <v>441</v>
      </c>
      <c r="C15" s="657"/>
      <c r="D15" s="658"/>
      <c r="E15" s="76"/>
      <c r="F15" s="147" t="s">
        <v>21</v>
      </c>
      <c r="G15" s="179">
        <f>G654</f>
        <v>265656.02532</v>
      </c>
      <c r="H15" s="179">
        <f>H654</f>
        <v>238256.12</v>
      </c>
      <c r="I15" s="243">
        <f>H15/G15*100</f>
        <v>89.68594622049507</v>
      </c>
      <c r="J15" s="179">
        <f>J654</f>
        <v>7206.799999999999</v>
      </c>
      <c r="K15" s="179">
        <f>K654</f>
        <v>7206.799999999999</v>
      </c>
      <c r="L15" s="179">
        <f>L654</f>
        <v>100</v>
      </c>
      <c r="M15" s="176"/>
    </row>
    <row r="16" spans="2:14" ht="30.75">
      <c r="B16" s="659"/>
      <c r="C16" s="660"/>
      <c r="D16" s="661"/>
      <c r="E16" s="76"/>
      <c r="F16" s="148" t="s">
        <v>14</v>
      </c>
      <c r="G16" s="179">
        <f aca="true" t="shared" si="0" ref="G16:L26">G655</f>
        <v>308.8</v>
      </c>
      <c r="H16" s="179">
        <f t="shared" si="0"/>
        <v>308.8</v>
      </c>
      <c r="I16" s="179">
        <f>H16/G16*100</f>
        <v>100</v>
      </c>
      <c r="J16" s="179">
        <f t="shared" si="0"/>
        <v>0</v>
      </c>
      <c r="K16" s="179">
        <f t="shared" si="0"/>
        <v>0</v>
      </c>
      <c r="L16" s="179">
        <f t="shared" si="0"/>
        <v>0</v>
      </c>
      <c r="M16" s="176"/>
      <c r="N16" s="73"/>
    </row>
    <row r="17" spans="2:15" ht="46.5">
      <c r="B17" s="659"/>
      <c r="C17" s="660"/>
      <c r="D17" s="661"/>
      <c r="E17" s="76"/>
      <c r="F17" s="148" t="s">
        <v>15</v>
      </c>
      <c r="G17" s="179">
        <f t="shared" si="0"/>
        <v>19457.551</v>
      </c>
      <c r="H17" s="179">
        <f t="shared" si="0"/>
        <v>15523.3</v>
      </c>
      <c r="I17" s="179">
        <f>H17/G17*100</f>
        <v>79.78033823475523</v>
      </c>
      <c r="J17" s="179">
        <f t="shared" si="0"/>
        <v>0</v>
      </c>
      <c r="K17" s="179">
        <f t="shared" si="0"/>
        <v>0</v>
      </c>
      <c r="L17" s="179">
        <f t="shared" si="0"/>
        <v>0</v>
      </c>
      <c r="M17" s="176"/>
      <c r="O17" s="73"/>
    </row>
    <row r="18" spans="2:13" ht="15">
      <c r="B18" s="659"/>
      <c r="C18" s="660"/>
      <c r="D18" s="661"/>
      <c r="E18" s="76"/>
      <c r="F18" s="148" t="s">
        <v>16</v>
      </c>
      <c r="G18" s="179">
        <f t="shared" si="0"/>
        <v>241517.11432</v>
      </c>
      <c r="H18" s="179">
        <f t="shared" si="0"/>
        <v>219190.91999999998</v>
      </c>
      <c r="I18" s="179">
        <f>H18/G18*100</f>
        <v>90.75585414190618</v>
      </c>
      <c r="J18" s="246">
        <f t="shared" si="0"/>
        <v>6360.9</v>
      </c>
      <c r="K18" s="246">
        <f t="shared" si="0"/>
        <v>6360.9</v>
      </c>
      <c r="L18" s="179">
        <f t="shared" si="0"/>
        <v>100</v>
      </c>
      <c r="M18" s="176"/>
    </row>
    <row r="19" spans="2:13" ht="93">
      <c r="B19" s="659"/>
      <c r="C19" s="660"/>
      <c r="D19" s="661"/>
      <c r="E19" s="76"/>
      <c r="F19" s="148" t="s">
        <v>314</v>
      </c>
      <c r="G19" s="179">
        <f t="shared" si="0"/>
        <v>10223.778999999999</v>
      </c>
      <c r="H19" s="179">
        <f t="shared" si="0"/>
        <v>4802.29</v>
      </c>
      <c r="I19" s="179">
        <f>H19/G19*100</f>
        <v>46.971770418746345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6"/>
    </row>
    <row r="20" spans="2:13" ht="30.75">
      <c r="B20" s="659"/>
      <c r="C20" s="660"/>
      <c r="D20" s="661"/>
      <c r="E20" s="76"/>
      <c r="F20" s="148" t="s">
        <v>17</v>
      </c>
      <c r="G20" s="179">
        <f t="shared" si="0"/>
        <v>0</v>
      </c>
      <c r="H20" s="179">
        <f t="shared" si="0"/>
        <v>0</v>
      </c>
      <c r="I20" s="179">
        <f t="shared" si="0"/>
        <v>0</v>
      </c>
      <c r="J20" s="179">
        <f t="shared" si="0"/>
        <v>0</v>
      </c>
      <c r="K20" s="179">
        <f t="shared" si="0"/>
        <v>0</v>
      </c>
      <c r="L20" s="179">
        <f t="shared" si="0"/>
        <v>0</v>
      </c>
      <c r="M20" s="176"/>
    </row>
    <row r="21" spans="2:13" ht="46.5">
      <c r="B21" s="662"/>
      <c r="C21" s="663"/>
      <c r="D21" s="664"/>
      <c r="E21" s="76"/>
      <c r="F21" s="148" t="s">
        <v>18</v>
      </c>
      <c r="G21" s="179">
        <f t="shared" si="0"/>
        <v>4372.5599999999995</v>
      </c>
      <c r="H21" s="179">
        <f t="shared" si="0"/>
        <v>3233.1</v>
      </c>
      <c r="I21" s="179">
        <f>H21/G21*100</f>
        <v>73.94066633734015</v>
      </c>
      <c r="J21" s="246">
        <f t="shared" si="0"/>
        <v>845.9</v>
      </c>
      <c r="K21" s="246">
        <f t="shared" si="0"/>
        <v>845.9</v>
      </c>
      <c r="L21" s="179">
        <f t="shared" si="0"/>
        <v>100</v>
      </c>
      <c r="M21" s="176"/>
    </row>
    <row r="22" spans="2:13" ht="14.25">
      <c r="B22" s="653" t="s">
        <v>10</v>
      </c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5"/>
    </row>
    <row r="23" spans="2:13" ht="15">
      <c r="B23" s="619" t="s">
        <v>442</v>
      </c>
      <c r="C23" s="620"/>
      <c r="D23" s="621"/>
      <c r="E23" s="177"/>
      <c r="F23" s="147" t="s">
        <v>21</v>
      </c>
      <c r="G23" s="239">
        <f>G668</f>
        <v>42382.92431999999</v>
      </c>
      <c r="H23" s="239">
        <f>H668</f>
        <v>16218.829999999998</v>
      </c>
      <c r="I23" s="179">
        <f aca="true" t="shared" si="1" ref="I23:I36">H23/G23*100</f>
        <v>38.26736889966445</v>
      </c>
      <c r="J23" s="239">
        <f aca="true" t="shared" si="2" ref="J23:K29">J668</f>
        <v>481.8</v>
      </c>
      <c r="K23" s="239">
        <f t="shared" si="2"/>
        <v>481.8</v>
      </c>
      <c r="L23" s="179">
        <f t="shared" si="0"/>
        <v>0</v>
      </c>
      <c r="M23" s="177"/>
    </row>
    <row r="24" spans="2:13" ht="30.75">
      <c r="B24" s="622"/>
      <c r="C24" s="623"/>
      <c r="D24" s="624"/>
      <c r="E24" s="177"/>
      <c r="F24" s="148" t="s">
        <v>14</v>
      </c>
      <c r="G24" s="239">
        <f aca="true" t="shared" si="3" ref="G24:H29">G669</f>
        <v>0</v>
      </c>
      <c r="H24" s="239">
        <f t="shared" si="3"/>
        <v>0</v>
      </c>
      <c r="I24" s="179"/>
      <c r="J24" s="239">
        <f t="shared" si="2"/>
        <v>0</v>
      </c>
      <c r="K24" s="239">
        <f t="shared" si="2"/>
        <v>0</v>
      </c>
      <c r="L24" s="178"/>
      <c r="M24" s="178"/>
    </row>
    <row r="25" spans="2:13" ht="46.5">
      <c r="B25" s="622"/>
      <c r="C25" s="623"/>
      <c r="D25" s="624"/>
      <c r="E25" s="177"/>
      <c r="F25" s="148" t="s">
        <v>15</v>
      </c>
      <c r="G25" s="239">
        <f t="shared" si="3"/>
        <v>11191.55</v>
      </c>
      <c r="H25" s="239">
        <f t="shared" si="3"/>
        <v>7257.3</v>
      </c>
      <c r="I25" s="179">
        <f t="shared" si="1"/>
        <v>64.84624560494302</v>
      </c>
      <c r="J25" s="239">
        <f t="shared" si="2"/>
        <v>0</v>
      </c>
      <c r="K25" s="239">
        <f t="shared" si="2"/>
        <v>0</v>
      </c>
      <c r="L25" s="179">
        <f t="shared" si="0"/>
        <v>100</v>
      </c>
      <c r="M25" s="178"/>
    </row>
    <row r="26" spans="2:13" ht="15">
      <c r="B26" s="622"/>
      <c r="C26" s="623"/>
      <c r="D26" s="624"/>
      <c r="E26" s="177"/>
      <c r="F26" s="148" t="s">
        <v>16</v>
      </c>
      <c r="G26" s="239">
        <f t="shared" si="3"/>
        <v>31191.374319999995</v>
      </c>
      <c r="H26" s="239">
        <f t="shared" si="3"/>
        <v>8961.529999999999</v>
      </c>
      <c r="I26" s="179">
        <f t="shared" si="1"/>
        <v>28.73079559772344</v>
      </c>
      <c r="J26" s="239">
        <f t="shared" si="2"/>
        <v>481.8</v>
      </c>
      <c r="K26" s="239">
        <f t="shared" si="2"/>
        <v>481.8</v>
      </c>
      <c r="L26" s="179">
        <f t="shared" si="0"/>
        <v>0</v>
      </c>
      <c r="M26" s="178"/>
    </row>
    <row r="27" spans="2:13" ht="93">
      <c r="B27" s="622"/>
      <c r="C27" s="623"/>
      <c r="D27" s="624"/>
      <c r="E27" s="177"/>
      <c r="F27" s="148" t="s">
        <v>314</v>
      </c>
      <c r="G27" s="239">
        <f t="shared" si="3"/>
        <v>0</v>
      </c>
      <c r="H27" s="239">
        <f t="shared" si="3"/>
        <v>0</v>
      </c>
      <c r="I27" s="179"/>
      <c r="J27" s="239">
        <f t="shared" si="2"/>
        <v>0</v>
      </c>
      <c r="K27" s="239">
        <f t="shared" si="2"/>
        <v>0</v>
      </c>
      <c r="L27" s="178"/>
      <c r="M27" s="178"/>
    </row>
    <row r="28" spans="2:13" ht="30.75">
      <c r="B28" s="622"/>
      <c r="C28" s="623"/>
      <c r="D28" s="624"/>
      <c r="E28" s="177"/>
      <c r="F28" s="148" t="s">
        <v>17</v>
      </c>
      <c r="G28" s="239">
        <f t="shared" si="3"/>
        <v>0</v>
      </c>
      <c r="H28" s="239">
        <f t="shared" si="3"/>
        <v>0</v>
      </c>
      <c r="I28" s="179"/>
      <c r="J28" s="239">
        <f t="shared" si="2"/>
        <v>0</v>
      </c>
      <c r="K28" s="239">
        <f t="shared" si="2"/>
        <v>0</v>
      </c>
      <c r="L28" s="178"/>
      <c r="M28" s="178"/>
    </row>
    <row r="29" spans="2:13" ht="46.5">
      <c r="B29" s="625"/>
      <c r="C29" s="626"/>
      <c r="D29" s="627"/>
      <c r="E29" s="177"/>
      <c r="F29" s="148" t="s">
        <v>18</v>
      </c>
      <c r="G29" s="239">
        <f t="shared" si="3"/>
        <v>1618.1190000000001</v>
      </c>
      <c r="H29" s="239">
        <f t="shared" si="3"/>
        <v>1518.21</v>
      </c>
      <c r="I29" s="179">
        <f t="shared" si="1"/>
        <v>93.82560862334599</v>
      </c>
      <c r="J29" s="239">
        <f t="shared" si="2"/>
        <v>0</v>
      </c>
      <c r="K29" s="239">
        <f t="shared" si="2"/>
        <v>0</v>
      </c>
      <c r="L29" s="178"/>
      <c r="M29" s="178"/>
    </row>
    <row r="30" spans="2:13" ht="15">
      <c r="B30" s="619" t="s">
        <v>443</v>
      </c>
      <c r="C30" s="620"/>
      <c r="D30" s="621"/>
      <c r="E30" s="177"/>
      <c r="F30" s="147" t="s">
        <v>21</v>
      </c>
      <c r="G30" s="240">
        <f>G15-G23</f>
        <v>223273.10100000002</v>
      </c>
      <c r="H30" s="240">
        <f aca="true" t="shared" si="4" ref="H30:H36">H15-H23</f>
        <v>222037.29</v>
      </c>
      <c r="I30" s="179">
        <f t="shared" si="1"/>
        <v>99.44650251442513</v>
      </c>
      <c r="J30" s="240">
        <f aca="true" t="shared" si="5" ref="J30:K36">J15-J23</f>
        <v>6724.999999999999</v>
      </c>
      <c r="K30" s="240">
        <f t="shared" si="5"/>
        <v>6724.999999999999</v>
      </c>
      <c r="L30" s="179">
        <f>K30/J30*100</f>
        <v>100</v>
      </c>
      <c r="M30" s="178"/>
    </row>
    <row r="31" spans="2:13" ht="30.75">
      <c r="B31" s="622"/>
      <c r="C31" s="623"/>
      <c r="D31" s="624"/>
      <c r="E31" s="177"/>
      <c r="F31" s="148" t="s">
        <v>14</v>
      </c>
      <c r="G31" s="240">
        <f aca="true" t="shared" si="6" ref="G31:G36">G16-G24</f>
        <v>308.8</v>
      </c>
      <c r="H31" s="240">
        <f t="shared" si="4"/>
        <v>308.8</v>
      </c>
      <c r="I31" s="179">
        <f t="shared" si="1"/>
        <v>100</v>
      </c>
      <c r="J31" s="240">
        <f t="shared" si="5"/>
        <v>0</v>
      </c>
      <c r="K31" s="240">
        <f t="shared" si="5"/>
        <v>0</v>
      </c>
      <c r="L31" s="179"/>
      <c r="M31" s="178"/>
    </row>
    <row r="32" spans="2:13" ht="46.5">
      <c r="B32" s="622"/>
      <c r="C32" s="623"/>
      <c r="D32" s="624"/>
      <c r="E32" s="177"/>
      <c r="F32" s="148" t="s">
        <v>15</v>
      </c>
      <c r="G32" s="240">
        <f t="shared" si="6"/>
        <v>8266.001</v>
      </c>
      <c r="H32" s="240">
        <f t="shared" si="4"/>
        <v>8266</v>
      </c>
      <c r="I32" s="179">
        <f t="shared" si="1"/>
        <v>99.99998790225165</v>
      </c>
      <c r="J32" s="240">
        <f t="shared" si="5"/>
        <v>0</v>
      </c>
      <c r="K32" s="240">
        <f t="shared" si="5"/>
        <v>0</v>
      </c>
      <c r="L32" s="178"/>
      <c r="M32" s="178"/>
    </row>
    <row r="33" spans="2:13" ht="15">
      <c r="B33" s="622"/>
      <c r="C33" s="623"/>
      <c r="D33" s="624"/>
      <c r="E33" s="177"/>
      <c r="F33" s="148" t="s">
        <v>16</v>
      </c>
      <c r="G33" s="240">
        <f t="shared" si="6"/>
        <v>210325.74</v>
      </c>
      <c r="H33" s="240">
        <f t="shared" si="4"/>
        <v>210229.38999999998</v>
      </c>
      <c r="I33" s="179">
        <f t="shared" si="1"/>
        <v>99.95419010530998</v>
      </c>
      <c r="J33" s="240">
        <f t="shared" si="5"/>
        <v>5879.099999999999</v>
      </c>
      <c r="K33" s="240">
        <f t="shared" si="5"/>
        <v>5879.099999999999</v>
      </c>
      <c r="L33" s="179">
        <f>K33/J33*100</f>
        <v>100</v>
      </c>
      <c r="M33" s="178"/>
    </row>
    <row r="34" spans="2:13" ht="93">
      <c r="B34" s="622"/>
      <c r="C34" s="623"/>
      <c r="D34" s="624"/>
      <c r="E34" s="177"/>
      <c r="F34" s="148" t="s">
        <v>314</v>
      </c>
      <c r="G34" s="240">
        <f t="shared" si="6"/>
        <v>10223.778999999999</v>
      </c>
      <c r="H34" s="240">
        <f t="shared" si="4"/>
        <v>4802.29</v>
      </c>
      <c r="I34" s="179">
        <f t="shared" si="1"/>
        <v>46.971770418746345</v>
      </c>
      <c r="J34" s="240">
        <f t="shared" si="5"/>
        <v>0</v>
      </c>
      <c r="K34" s="240">
        <f t="shared" si="5"/>
        <v>0</v>
      </c>
      <c r="L34" s="178"/>
      <c r="M34" s="178"/>
    </row>
    <row r="35" spans="2:13" ht="30.75">
      <c r="B35" s="622"/>
      <c r="C35" s="623"/>
      <c r="D35" s="624"/>
      <c r="E35" s="177"/>
      <c r="F35" s="148" t="s">
        <v>17</v>
      </c>
      <c r="G35" s="240">
        <f t="shared" si="6"/>
        <v>0</v>
      </c>
      <c r="H35" s="240">
        <f t="shared" si="4"/>
        <v>0</v>
      </c>
      <c r="I35" s="178"/>
      <c r="J35" s="240">
        <f t="shared" si="5"/>
        <v>0</v>
      </c>
      <c r="K35" s="240">
        <f t="shared" si="5"/>
        <v>0</v>
      </c>
      <c r="L35" s="178"/>
      <c r="M35" s="178"/>
    </row>
    <row r="36" spans="2:13" ht="46.5">
      <c r="B36" s="625"/>
      <c r="C36" s="626"/>
      <c r="D36" s="627"/>
      <c r="E36" s="76"/>
      <c r="F36" s="148" t="s">
        <v>18</v>
      </c>
      <c r="G36" s="240">
        <f t="shared" si="6"/>
        <v>2754.4409999999993</v>
      </c>
      <c r="H36" s="240">
        <f t="shared" si="4"/>
        <v>1714.8899999999999</v>
      </c>
      <c r="I36" s="179">
        <f t="shared" si="1"/>
        <v>62.259093587410305</v>
      </c>
      <c r="J36" s="240">
        <f t="shared" si="5"/>
        <v>845.9</v>
      </c>
      <c r="K36" s="240">
        <f t="shared" si="5"/>
        <v>845.9</v>
      </c>
      <c r="L36" s="179">
        <f>K36/J36*100</f>
        <v>100</v>
      </c>
      <c r="M36" s="176"/>
    </row>
    <row r="37" spans="2:13" ht="21" customHeight="1">
      <c r="B37" s="665" t="s">
        <v>330</v>
      </c>
      <c r="C37" s="666"/>
      <c r="D37" s="666"/>
      <c r="E37" s="666"/>
      <c r="F37" s="666"/>
      <c r="G37" s="666"/>
      <c r="H37" s="667"/>
      <c r="I37" s="667"/>
      <c r="J37" s="667"/>
      <c r="K37" s="667"/>
      <c r="L37" s="667"/>
      <c r="M37" s="668"/>
    </row>
    <row r="38" spans="2:13" ht="48" customHeight="1">
      <c r="B38" s="665" t="s">
        <v>331</v>
      </c>
      <c r="C38" s="666"/>
      <c r="D38" s="666"/>
      <c r="E38" s="666"/>
      <c r="F38" s="666"/>
      <c r="G38" s="666"/>
      <c r="H38" s="667"/>
      <c r="I38" s="667"/>
      <c r="J38" s="667"/>
      <c r="K38" s="667"/>
      <c r="L38" s="667"/>
      <c r="M38" s="668"/>
    </row>
    <row r="39" spans="2:13" ht="13.5">
      <c r="B39" s="628" t="s">
        <v>12</v>
      </c>
      <c r="C39" s="629"/>
      <c r="D39" s="629"/>
      <c r="E39" s="629"/>
      <c r="F39" s="629"/>
      <c r="G39" s="629"/>
      <c r="H39" s="620"/>
      <c r="I39" s="620"/>
      <c r="J39" s="620"/>
      <c r="K39" s="620"/>
      <c r="L39" s="620"/>
      <c r="M39" s="621"/>
    </row>
    <row r="40" spans="2:13" ht="33" customHeight="1">
      <c r="B40" s="630"/>
      <c r="C40" s="631"/>
      <c r="D40" s="631"/>
      <c r="E40" s="631"/>
      <c r="F40" s="631"/>
      <c r="G40" s="631"/>
      <c r="H40" s="626"/>
      <c r="I40" s="626"/>
      <c r="J40" s="626"/>
      <c r="K40" s="626"/>
      <c r="L40" s="626"/>
      <c r="M40" s="627"/>
    </row>
    <row r="41" spans="2:13" ht="84" customHeight="1">
      <c r="B41" s="565" t="s">
        <v>402</v>
      </c>
      <c r="C41" s="559" t="s">
        <v>410</v>
      </c>
      <c r="D41" s="149" t="s">
        <v>82</v>
      </c>
      <c r="E41" s="559" t="s">
        <v>421</v>
      </c>
      <c r="F41" s="77" t="s">
        <v>21</v>
      </c>
      <c r="G41" s="78">
        <f aca="true" t="shared" si="7" ref="G41:H47">G346</f>
        <v>8116.82</v>
      </c>
      <c r="H41" s="78">
        <f t="shared" si="7"/>
        <v>8116.8</v>
      </c>
      <c r="I41" s="169"/>
      <c r="J41" s="169"/>
      <c r="K41" s="78">
        <f aca="true" t="shared" si="8" ref="K41:K47">K346</f>
        <v>0</v>
      </c>
      <c r="L41" s="169"/>
      <c r="M41" s="169"/>
    </row>
    <row r="42" spans="2:13" ht="30.75">
      <c r="B42" s="566"/>
      <c r="C42" s="560"/>
      <c r="D42" s="150"/>
      <c r="E42" s="560"/>
      <c r="F42" s="75" t="s">
        <v>14</v>
      </c>
      <c r="G42" s="78">
        <f aca="true" t="shared" si="9" ref="G42:G47">G347</f>
        <v>308.8</v>
      </c>
      <c r="H42" s="78">
        <f t="shared" si="7"/>
        <v>308.8</v>
      </c>
      <c r="I42" s="169"/>
      <c r="J42" s="169"/>
      <c r="K42" s="78">
        <f t="shared" si="8"/>
        <v>0</v>
      </c>
      <c r="L42" s="169"/>
      <c r="M42" s="169"/>
    </row>
    <row r="43" spans="2:13" ht="46.5">
      <c r="B43" s="566"/>
      <c r="C43" s="560"/>
      <c r="D43" s="150"/>
      <c r="E43" s="560"/>
      <c r="F43" s="75" t="s">
        <v>15</v>
      </c>
      <c r="G43" s="78">
        <f t="shared" si="9"/>
        <v>158.1</v>
      </c>
      <c r="H43" s="78">
        <f t="shared" si="7"/>
        <v>158.1</v>
      </c>
      <c r="I43" s="169"/>
      <c r="J43" s="169"/>
      <c r="K43" s="78">
        <f t="shared" si="8"/>
        <v>0</v>
      </c>
      <c r="L43" s="169"/>
      <c r="M43" s="169"/>
    </row>
    <row r="44" spans="2:13" ht="15">
      <c r="B44" s="566"/>
      <c r="C44" s="560"/>
      <c r="D44" s="150"/>
      <c r="E44" s="560"/>
      <c r="F44" s="75" t="s">
        <v>16</v>
      </c>
      <c r="G44" s="78">
        <f t="shared" si="9"/>
        <v>7649.92</v>
      </c>
      <c r="H44" s="78">
        <f t="shared" si="7"/>
        <v>7649.900000000001</v>
      </c>
      <c r="I44" s="169"/>
      <c r="J44" s="169"/>
      <c r="K44" s="78">
        <f t="shared" si="8"/>
        <v>0</v>
      </c>
      <c r="L44" s="169"/>
      <c r="M44" s="169"/>
    </row>
    <row r="45" spans="2:13" ht="93">
      <c r="B45" s="566"/>
      <c r="C45" s="560"/>
      <c r="D45" s="150"/>
      <c r="E45" s="560"/>
      <c r="F45" s="75" t="s">
        <v>314</v>
      </c>
      <c r="G45" s="78">
        <f t="shared" si="9"/>
        <v>2994.7</v>
      </c>
      <c r="H45" s="78">
        <f t="shared" si="7"/>
        <v>2944.7</v>
      </c>
      <c r="I45" s="169"/>
      <c r="J45" s="169"/>
      <c r="K45" s="78">
        <f t="shared" si="8"/>
        <v>0</v>
      </c>
      <c r="L45" s="169"/>
      <c r="M45" s="169"/>
    </row>
    <row r="46" spans="2:13" ht="30.75">
      <c r="B46" s="566"/>
      <c r="C46" s="560"/>
      <c r="D46" s="150"/>
      <c r="E46" s="560"/>
      <c r="F46" s="75" t="s">
        <v>17</v>
      </c>
      <c r="G46" s="78">
        <f t="shared" si="9"/>
        <v>0</v>
      </c>
      <c r="H46" s="78">
        <f t="shared" si="7"/>
        <v>0</v>
      </c>
      <c r="I46" s="169"/>
      <c r="J46" s="169"/>
      <c r="K46" s="78">
        <f t="shared" si="8"/>
        <v>0</v>
      </c>
      <c r="L46" s="169"/>
      <c r="M46" s="169"/>
    </row>
    <row r="47" spans="2:13" ht="46.5">
      <c r="B47" s="567"/>
      <c r="C47" s="561"/>
      <c r="D47" s="151"/>
      <c r="E47" s="561"/>
      <c r="F47" s="75" t="s">
        <v>18</v>
      </c>
      <c r="G47" s="78">
        <f t="shared" si="9"/>
        <v>0</v>
      </c>
      <c r="H47" s="78">
        <f t="shared" si="7"/>
        <v>0</v>
      </c>
      <c r="I47" s="169"/>
      <c r="J47" s="169"/>
      <c r="K47" s="78">
        <f t="shared" si="8"/>
        <v>0</v>
      </c>
      <c r="L47" s="169"/>
      <c r="M47" s="169"/>
    </row>
    <row r="48" spans="2:13" ht="33.75" customHeight="1">
      <c r="B48" s="644" t="s">
        <v>143</v>
      </c>
      <c r="C48" s="570" t="s">
        <v>428</v>
      </c>
      <c r="D48" s="551" t="s">
        <v>20</v>
      </c>
      <c r="E48" s="130"/>
      <c r="F48" s="148" t="s">
        <v>21</v>
      </c>
      <c r="G48" s="80">
        <f>G49+G50+G51+G52+G53</f>
        <v>187.7</v>
      </c>
      <c r="H48" s="81">
        <f>H49+H50+H51</f>
        <v>187.7</v>
      </c>
      <c r="I48" s="170">
        <f>H48/G48*100</f>
        <v>100</v>
      </c>
      <c r="J48" s="169"/>
      <c r="K48" s="175"/>
      <c r="L48" s="169"/>
      <c r="M48" s="169"/>
    </row>
    <row r="49" spans="2:13" ht="36" customHeight="1">
      <c r="B49" s="645"/>
      <c r="C49" s="571"/>
      <c r="D49" s="603"/>
      <c r="E49" s="138"/>
      <c r="F49" s="148" t="s">
        <v>14</v>
      </c>
      <c r="G49" s="80">
        <v>8.8</v>
      </c>
      <c r="H49" s="81">
        <v>8.8</v>
      </c>
      <c r="I49" s="170">
        <f>H49/G49*100</f>
        <v>100</v>
      </c>
      <c r="J49" s="169"/>
      <c r="K49" s="81"/>
      <c r="L49" s="169"/>
      <c r="M49" s="169"/>
    </row>
    <row r="50" spans="2:13" ht="34.5" customHeight="1">
      <c r="B50" s="645"/>
      <c r="C50" s="571"/>
      <c r="D50" s="603"/>
      <c r="E50" s="138"/>
      <c r="F50" s="148" t="s">
        <v>15</v>
      </c>
      <c r="G50" s="80">
        <v>58.1</v>
      </c>
      <c r="H50" s="80">
        <v>58.1</v>
      </c>
      <c r="I50" s="170">
        <f>H50/G50*100</f>
        <v>100</v>
      </c>
      <c r="J50" s="170"/>
      <c r="K50" s="80"/>
      <c r="L50" s="169"/>
      <c r="M50" s="169"/>
    </row>
    <row r="51" spans="2:13" ht="26.25" customHeight="1">
      <c r="B51" s="645"/>
      <c r="C51" s="571"/>
      <c r="D51" s="603"/>
      <c r="E51" s="140" t="s">
        <v>405</v>
      </c>
      <c r="F51" s="148" t="s">
        <v>16</v>
      </c>
      <c r="G51" s="80">
        <v>120.8</v>
      </c>
      <c r="H51" s="81">
        <v>120.8</v>
      </c>
      <c r="I51" s="170">
        <f>H51/G51*100</f>
        <v>100</v>
      </c>
      <c r="J51" s="169"/>
      <c r="K51" s="81"/>
      <c r="L51" s="169"/>
      <c r="M51" s="169"/>
    </row>
    <row r="52" spans="2:13" ht="38.25" customHeight="1">
      <c r="B52" s="645"/>
      <c r="C52" s="571"/>
      <c r="D52" s="603"/>
      <c r="E52" s="138"/>
      <c r="F52" s="148" t="s">
        <v>17</v>
      </c>
      <c r="G52" s="162"/>
      <c r="H52" s="139"/>
      <c r="I52" s="169"/>
      <c r="J52" s="169"/>
      <c r="K52" s="169"/>
      <c r="L52" s="169"/>
      <c r="M52" s="169"/>
    </row>
    <row r="53" spans="2:13" ht="51.75" customHeight="1">
      <c r="B53" s="646"/>
      <c r="C53" s="568"/>
      <c r="D53" s="604"/>
      <c r="E53" s="141"/>
      <c r="F53" s="148" t="s">
        <v>18</v>
      </c>
      <c r="G53" s="161"/>
      <c r="H53" s="139"/>
      <c r="I53" s="169"/>
      <c r="J53" s="169"/>
      <c r="K53" s="169"/>
      <c r="L53" s="169"/>
      <c r="M53" s="169"/>
    </row>
    <row r="54" spans="2:13" ht="15.75" customHeight="1" hidden="1">
      <c r="B54" s="562" t="s">
        <v>141</v>
      </c>
      <c r="C54" s="551" t="s">
        <v>91</v>
      </c>
      <c r="D54" s="551" t="s">
        <v>20</v>
      </c>
      <c r="E54" s="82"/>
      <c r="F54" s="75" t="s">
        <v>21</v>
      </c>
      <c r="G54" s="80">
        <f>G55+G56+G57+G58+G59</f>
        <v>0</v>
      </c>
      <c r="H54" s="81"/>
      <c r="I54" s="169"/>
      <c r="J54" s="169"/>
      <c r="K54" s="169"/>
      <c r="L54" s="169"/>
      <c r="M54" s="169"/>
    </row>
    <row r="55" spans="2:13" ht="30.75" hidden="1">
      <c r="B55" s="563"/>
      <c r="C55" s="552"/>
      <c r="D55" s="603"/>
      <c r="E55" s="83"/>
      <c r="F55" s="75" t="s">
        <v>14</v>
      </c>
      <c r="G55" s="80"/>
      <c r="H55" s="81"/>
      <c r="I55" s="169"/>
      <c r="J55" s="169"/>
      <c r="K55" s="169"/>
      <c r="L55" s="169"/>
      <c r="M55" s="169"/>
    </row>
    <row r="56" spans="2:13" ht="47.25" customHeight="1" hidden="1">
      <c r="B56" s="563"/>
      <c r="C56" s="552"/>
      <c r="D56" s="603"/>
      <c r="E56" s="83"/>
      <c r="F56" s="75" t="s">
        <v>15</v>
      </c>
      <c r="G56" s="80"/>
      <c r="H56" s="81"/>
      <c r="I56" s="169"/>
      <c r="J56" s="169"/>
      <c r="K56" s="169"/>
      <c r="L56" s="169"/>
      <c r="M56" s="169"/>
    </row>
    <row r="57" spans="2:13" ht="31.5" customHeight="1" hidden="1">
      <c r="B57" s="563"/>
      <c r="C57" s="552"/>
      <c r="D57" s="603"/>
      <c r="E57" s="87" t="s">
        <v>405</v>
      </c>
      <c r="F57" s="75" t="s">
        <v>16</v>
      </c>
      <c r="G57" s="80"/>
      <c r="H57" s="81"/>
      <c r="I57" s="169"/>
      <c r="J57" s="169"/>
      <c r="K57" s="169"/>
      <c r="L57" s="169"/>
      <c r="M57" s="169"/>
    </row>
    <row r="58" spans="2:13" ht="30.75" hidden="1">
      <c r="B58" s="563"/>
      <c r="C58" s="552"/>
      <c r="D58" s="603"/>
      <c r="E58" s="83"/>
      <c r="F58" s="75" t="s">
        <v>17</v>
      </c>
      <c r="G58" s="162"/>
      <c r="H58" s="85"/>
      <c r="I58" s="169"/>
      <c r="J58" s="169"/>
      <c r="K58" s="169"/>
      <c r="L58" s="169"/>
      <c r="M58" s="169"/>
    </row>
    <row r="59" spans="2:13" ht="46.5" hidden="1">
      <c r="B59" s="564"/>
      <c r="C59" s="553"/>
      <c r="D59" s="604"/>
      <c r="E59" s="88"/>
      <c r="F59" s="75" t="s">
        <v>18</v>
      </c>
      <c r="G59" s="162"/>
      <c r="H59" s="85"/>
      <c r="I59" s="169"/>
      <c r="J59" s="169"/>
      <c r="K59" s="169"/>
      <c r="L59" s="169"/>
      <c r="M59" s="169"/>
    </row>
    <row r="60" spans="2:13" ht="15" hidden="1">
      <c r="B60" s="562" t="s">
        <v>142</v>
      </c>
      <c r="C60" s="551" t="s">
        <v>92</v>
      </c>
      <c r="D60" s="551" t="s">
        <v>20</v>
      </c>
      <c r="E60" s="82"/>
      <c r="F60" s="75" t="s">
        <v>21</v>
      </c>
      <c r="G60" s="80">
        <f>G61+G62+G63+G65+G66</f>
        <v>0</v>
      </c>
      <c r="H60" s="81"/>
      <c r="I60" s="169"/>
      <c r="J60" s="169"/>
      <c r="K60" s="169"/>
      <c r="L60" s="169"/>
      <c r="M60" s="169"/>
    </row>
    <row r="61" spans="2:13" ht="30.75" hidden="1">
      <c r="B61" s="563"/>
      <c r="C61" s="552"/>
      <c r="D61" s="603"/>
      <c r="E61" s="83"/>
      <c r="F61" s="75" t="s">
        <v>14</v>
      </c>
      <c r="G61" s="80"/>
      <c r="H61" s="81"/>
      <c r="I61" s="169"/>
      <c r="J61" s="169"/>
      <c r="K61" s="169"/>
      <c r="L61" s="169"/>
      <c r="M61" s="169"/>
    </row>
    <row r="62" spans="2:13" ht="46.5" hidden="1">
      <c r="B62" s="563"/>
      <c r="C62" s="552"/>
      <c r="D62" s="603"/>
      <c r="E62" s="83"/>
      <c r="F62" s="75" t="s">
        <v>15</v>
      </c>
      <c r="G62" s="80"/>
      <c r="H62" s="81"/>
      <c r="I62" s="169"/>
      <c r="J62" s="169"/>
      <c r="K62" s="169"/>
      <c r="L62" s="169"/>
      <c r="M62" s="169"/>
    </row>
    <row r="63" spans="2:13" ht="47.25" customHeight="1" hidden="1">
      <c r="B63" s="563"/>
      <c r="C63" s="552"/>
      <c r="D63" s="603"/>
      <c r="E63" s="87" t="s">
        <v>405</v>
      </c>
      <c r="F63" s="75" t="s">
        <v>138</v>
      </c>
      <c r="G63" s="80"/>
      <c r="H63" s="81"/>
      <c r="I63" s="169"/>
      <c r="J63" s="169"/>
      <c r="K63" s="169"/>
      <c r="L63" s="169"/>
      <c r="M63" s="169"/>
    </row>
    <row r="64" spans="2:13" ht="30.75" hidden="1">
      <c r="B64" s="563"/>
      <c r="C64" s="552"/>
      <c r="D64" s="603"/>
      <c r="E64" s="83"/>
      <c r="F64" s="75" t="s">
        <v>137</v>
      </c>
      <c r="G64" s="80"/>
      <c r="H64" s="81"/>
      <c r="I64" s="169"/>
      <c r="J64" s="169"/>
      <c r="K64" s="169"/>
      <c r="L64" s="169"/>
      <c r="M64" s="169"/>
    </row>
    <row r="65" spans="2:13" ht="30.75" hidden="1">
      <c r="B65" s="563"/>
      <c r="C65" s="552"/>
      <c r="D65" s="603"/>
      <c r="E65" s="83"/>
      <c r="F65" s="75" t="s">
        <v>17</v>
      </c>
      <c r="G65" s="162"/>
      <c r="H65" s="85"/>
      <c r="I65" s="169"/>
      <c r="J65" s="169"/>
      <c r="K65" s="169"/>
      <c r="L65" s="169"/>
      <c r="M65" s="169"/>
    </row>
    <row r="66" spans="2:13" ht="46.5" hidden="1">
      <c r="B66" s="564"/>
      <c r="C66" s="553"/>
      <c r="D66" s="604"/>
      <c r="E66" s="88"/>
      <c r="F66" s="75" t="s">
        <v>18</v>
      </c>
      <c r="G66" s="162"/>
      <c r="H66" s="85"/>
      <c r="I66" s="169"/>
      <c r="J66" s="169"/>
      <c r="K66" s="169"/>
      <c r="L66" s="169"/>
      <c r="M66" s="169"/>
    </row>
    <row r="67" spans="2:13" ht="15">
      <c r="B67" s="562" t="s">
        <v>144</v>
      </c>
      <c r="C67" s="551" t="s">
        <v>123</v>
      </c>
      <c r="D67" s="551" t="s">
        <v>20</v>
      </c>
      <c r="E67" s="82"/>
      <c r="F67" s="75" t="s">
        <v>21</v>
      </c>
      <c r="G67" s="80">
        <f>G68+G69+G70+G72+G73</f>
        <v>500</v>
      </c>
      <c r="H67" s="81">
        <v>500</v>
      </c>
      <c r="I67" s="169">
        <f>H67/G67*100</f>
        <v>100</v>
      </c>
      <c r="J67" s="169"/>
      <c r="K67" s="169"/>
      <c r="L67" s="169"/>
      <c r="M67" s="169"/>
    </row>
    <row r="68" spans="2:13" ht="30.75">
      <c r="B68" s="563"/>
      <c r="C68" s="552"/>
      <c r="D68" s="603"/>
      <c r="E68" s="83"/>
      <c r="F68" s="75" t="s">
        <v>14</v>
      </c>
      <c r="G68" s="80"/>
      <c r="H68" s="81"/>
      <c r="I68" s="169"/>
      <c r="J68" s="169"/>
      <c r="K68" s="169"/>
      <c r="L68" s="169"/>
      <c r="M68" s="169"/>
    </row>
    <row r="69" spans="2:13" ht="47.25" customHeight="1">
      <c r="B69" s="563"/>
      <c r="C69" s="552"/>
      <c r="D69" s="603"/>
      <c r="E69" s="87" t="s">
        <v>405</v>
      </c>
      <c r="F69" s="75" t="s">
        <v>15</v>
      </c>
      <c r="G69" s="80"/>
      <c r="H69" s="81"/>
      <c r="I69" s="170"/>
      <c r="J69" s="169"/>
      <c r="K69" s="169"/>
      <c r="L69" s="169"/>
      <c r="M69" s="169"/>
    </row>
    <row r="70" spans="2:13" ht="15">
      <c r="B70" s="563"/>
      <c r="C70" s="552"/>
      <c r="D70" s="603"/>
      <c r="E70" s="83"/>
      <c r="F70" s="75" t="s">
        <v>16</v>
      </c>
      <c r="G70" s="80">
        <v>500</v>
      </c>
      <c r="H70" s="81">
        <v>500</v>
      </c>
      <c r="I70" s="169">
        <f>H70/G70*100</f>
        <v>100</v>
      </c>
      <c r="J70" s="169"/>
      <c r="K70" s="169"/>
      <c r="L70" s="169"/>
      <c r="M70" s="169"/>
    </row>
    <row r="71" spans="2:13" ht="93">
      <c r="B71" s="563"/>
      <c r="C71" s="552"/>
      <c r="D71" s="603"/>
      <c r="E71" s="83"/>
      <c r="F71" s="75" t="s">
        <v>314</v>
      </c>
      <c r="G71" s="80"/>
      <c r="H71" s="81"/>
      <c r="I71" s="169"/>
      <c r="J71" s="169"/>
      <c r="K71" s="169"/>
      <c r="L71" s="169"/>
      <c r="M71" s="169"/>
    </row>
    <row r="72" spans="2:13" ht="30.75">
      <c r="B72" s="563"/>
      <c r="C72" s="552"/>
      <c r="D72" s="603"/>
      <c r="E72" s="83"/>
      <c r="F72" s="75" t="s">
        <v>17</v>
      </c>
      <c r="G72" s="162"/>
      <c r="H72" s="85"/>
      <c r="I72" s="169"/>
      <c r="J72" s="169"/>
      <c r="K72" s="169"/>
      <c r="L72" s="169"/>
      <c r="M72" s="169"/>
    </row>
    <row r="73" spans="2:13" ht="46.5">
      <c r="B73" s="564"/>
      <c r="C73" s="553"/>
      <c r="D73" s="604"/>
      <c r="E73" s="88"/>
      <c r="F73" s="75" t="s">
        <v>18</v>
      </c>
      <c r="G73" s="80"/>
      <c r="H73" s="81"/>
      <c r="I73" s="169"/>
      <c r="J73" s="169"/>
      <c r="K73" s="89"/>
      <c r="L73" s="169" t="s">
        <v>93</v>
      </c>
      <c r="M73" s="169"/>
    </row>
    <row r="74" spans="2:13" ht="15">
      <c r="B74" s="570" t="s">
        <v>145</v>
      </c>
      <c r="C74" s="551" t="s">
        <v>107</v>
      </c>
      <c r="D74" s="551" t="s">
        <v>20</v>
      </c>
      <c r="E74" s="82"/>
      <c r="F74" s="77" t="s">
        <v>21</v>
      </c>
      <c r="G74" s="80">
        <f>G75+G76+G77+G78+G79</f>
        <v>250</v>
      </c>
      <c r="H74" s="81">
        <v>250</v>
      </c>
      <c r="I74" s="169">
        <f>H74/G74*100</f>
        <v>100</v>
      </c>
      <c r="J74" s="169"/>
      <c r="K74" s="89"/>
      <c r="L74" s="169"/>
      <c r="M74" s="169"/>
    </row>
    <row r="75" spans="2:13" ht="30.75">
      <c r="B75" s="571"/>
      <c r="C75" s="552"/>
      <c r="D75" s="603"/>
      <c r="E75" s="83"/>
      <c r="F75" s="75" t="s">
        <v>14</v>
      </c>
      <c r="G75" s="163"/>
      <c r="H75" s="90"/>
      <c r="I75" s="169"/>
      <c r="J75" s="169"/>
      <c r="K75" s="89"/>
      <c r="L75" s="169"/>
      <c r="M75" s="169"/>
    </row>
    <row r="76" spans="2:13" ht="46.5">
      <c r="B76" s="571"/>
      <c r="C76" s="552"/>
      <c r="D76" s="603"/>
      <c r="E76" s="87" t="s">
        <v>405</v>
      </c>
      <c r="F76" s="75" t="s">
        <v>15</v>
      </c>
      <c r="G76" s="163"/>
      <c r="H76" s="90"/>
      <c r="I76" s="169"/>
      <c r="J76" s="169"/>
      <c r="K76" s="89"/>
      <c r="L76" s="169"/>
      <c r="M76" s="169"/>
    </row>
    <row r="77" spans="2:13" ht="31.5" customHeight="1">
      <c r="B77" s="571"/>
      <c r="C77" s="552"/>
      <c r="D77" s="603"/>
      <c r="E77" s="83"/>
      <c r="F77" s="75" t="s">
        <v>16</v>
      </c>
      <c r="G77" s="80">
        <v>250</v>
      </c>
      <c r="H77" s="81">
        <v>250</v>
      </c>
      <c r="I77" s="169">
        <f>H77/G77*100</f>
        <v>100</v>
      </c>
      <c r="J77" s="169"/>
      <c r="K77" s="89"/>
      <c r="L77" s="169"/>
      <c r="M77" s="169"/>
    </row>
    <row r="78" spans="2:13" ht="30.75">
      <c r="B78" s="571"/>
      <c r="C78" s="552"/>
      <c r="D78" s="603"/>
      <c r="E78" s="83"/>
      <c r="F78" s="75" t="s">
        <v>17</v>
      </c>
      <c r="G78" s="163"/>
      <c r="H78" s="90"/>
      <c r="I78" s="169"/>
      <c r="J78" s="169"/>
      <c r="K78" s="89"/>
      <c r="L78" s="169"/>
      <c r="M78" s="169"/>
    </row>
    <row r="79" spans="2:13" ht="48" customHeight="1">
      <c r="B79" s="568"/>
      <c r="C79" s="553"/>
      <c r="D79" s="604"/>
      <c r="E79" s="88"/>
      <c r="F79" s="75" t="s">
        <v>18</v>
      </c>
      <c r="G79" s="163"/>
      <c r="H79" s="90"/>
      <c r="I79" s="169"/>
      <c r="J79" s="169"/>
      <c r="K79" s="89"/>
      <c r="L79" s="169"/>
      <c r="M79" s="169"/>
    </row>
    <row r="80" spans="2:13" ht="21.75" customHeight="1">
      <c r="B80" s="610" t="s">
        <v>254</v>
      </c>
      <c r="C80" s="551" t="s">
        <v>304</v>
      </c>
      <c r="D80" s="613" t="s">
        <v>20</v>
      </c>
      <c r="E80" s="91"/>
      <c r="F80" s="77" t="s">
        <v>21</v>
      </c>
      <c r="G80" s="80">
        <f>G81+G82+G83+G85+G86</f>
        <v>700</v>
      </c>
      <c r="H80" s="81">
        <v>700</v>
      </c>
      <c r="I80" s="169">
        <f>H80/G80*100</f>
        <v>100</v>
      </c>
      <c r="J80" s="169"/>
      <c r="K80" s="89"/>
      <c r="L80" s="169"/>
      <c r="M80" s="169"/>
    </row>
    <row r="81" spans="2:13" ht="34.5" customHeight="1">
      <c r="B81" s="611"/>
      <c r="C81" s="552"/>
      <c r="D81" s="603"/>
      <c r="E81" s="83"/>
      <c r="F81" s="75" t="s">
        <v>14</v>
      </c>
      <c r="G81" s="80"/>
      <c r="H81" s="81"/>
      <c r="I81" s="169"/>
      <c r="J81" s="169"/>
      <c r="K81" s="89"/>
      <c r="L81" s="169"/>
      <c r="M81" s="169"/>
    </row>
    <row r="82" spans="2:13" ht="51" customHeight="1">
      <c r="B82" s="611"/>
      <c r="C82" s="552"/>
      <c r="D82" s="603"/>
      <c r="E82" s="87" t="s">
        <v>405</v>
      </c>
      <c r="F82" s="75" t="s">
        <v>15</v>
      </c>
      <c r="G82" s="80"/>
      <c r="H82" s="81"/>
      <c r="I82" s="169"/>
      <c r="J82" s="169"/>
      <c r="K82" s="89"/>
      <c r="L82" s="169"/>
      <c r="M82" s="169"/>
    </row>
    <row r="83" spans="2:13" ht="21.75" customHeight="1">
      <c r="B83" s="611"/>
      <c r="C83" s="552"/>
      <c r="D83" s="603"/>
      <c r="E83" s="83"/>
      <c r="F83" s="75" t="s">
        <v>16</v>
      </c>
      <c r="G83" s="180">
        <v>700</v>
      </c>
      <c r="H83" s="181">
        <v>700</v>
      </c>
      <c r="I83" s="169">
        <f>H83/G83*100</f>
        <v>100</v>
      </c>
      <c r="J83" s="169"/>
      <c r="K83" s="89"/>
      <c r="L83" s="169"/>
      <c r="M83" s="169"/>
    </row>
    <row r="84" spans="2:13" ht="94.5" customHeight="1">
      <c r="B84" s="611"/>
      <c r="C84" s="552"/>
      <c r="D84" s="603"/>
      <c r="E84" s="83"/>
      <c r="F84" s="75" t="s">
        <v>314</v>
      </c>
      <c r="G84" s="80">
        <v>700</v>
      </c>
      <c r="H84" s="81">
        <v>700</v>
      </c>
      <c r="I84" s="169"/>
      <c r="J84" s="169"/>
      <c r="K84" s="89"/>
      <c r="L84" s="169"/>
      <c r="M84" s="169"/>
    </row>
    <row r="85" spans="2:13" ht="41.25" customHeight="1">
      <c r="B85" s="611"/>
      <c r="C85" s="552"/>
      <c r="D85" s="603"/>
      <c r="E85" s="83"/>
      <c r="F85" s="75" t="s">
        <v>17</v>
      </c>
      <c r="G85" s="80"/>
      <c r="H85" s="81"/>
      <c r="I85" s="169"/>
      <c r="J85" s="169"/>
      <c r="K85" s="89"/>
      <c r="L85" s="169"/>
      <c r="M85" s="169"/>
    </row>
    <row r="86" spans="2:13" ht="54" customHeight="1">
      <c r="B86" s="612"/>
      <c r="C86" s="553"/>
      <c r="D86" s="604"/>
      <c r="E86" s="88"/>
      <c r="F86" s="75" t="s">
        <v>18</v>
      </c>
      <c r="G86" s="80"/>
      <c r="H86" s="81"/>
      <c r="I86" s="169"/>
      <c r="J86" s="169"/>
      <c r="K86" s="89"/>
      <c r="L86" s="169"/>
      <c r="M86" s="169"/>
    </row>
    <row r="87" spans="2:13" ht="15" hidden="1">
      <c r="B87" s="562" t="s">
        <v>332</v>
      </c>
      <c r="C87" s="551" t="s">
        <v>32</v>
      </c>
      <c r="D87" s="551" t="s">
        <v>30</v>
      </c>
      <c r="E87" s="82"/>
      <c r="F87" s="77" t="s">
        <v>21</v>
      </c>
      <c r="G87" s="80">
        <f>G88+G89+G90+G91+G92</f>
        <v>0</v>
      </c>
      <c r="H87" s="81"/>
      <c r="I87" s="169"/>
      <c r="J87" s="169"/>
      <c r="K87" s="169"/>
      <c r="L87" s="169"/>
      <c r="M87" s="169"/>
    </row>
    <row r="88" spans="2:13" ht="31.5" customHeight="1" hidden="1">
      <c r="B88" s="563"/>
      <c r="C88" s="552"/>
      <c r="D88" s="552"/>
      <c r="E88" s="92"/>
      <c r="F88" s="75" t="s">
        <v>14</v>
      </c>
      <c r="G88" s="80"/>
      <c r="H88" s="81"/>
      <c r="I88" s="169"/>
      <c r="J88" s="169"/>
      <c r="K88" s="169"/>
      <c r="L88" s="169"/>
      <c r="M88" s="169"/>
    </row>
    <row r="89" spans="2:13" ht="46.5" hidden="1">
      <c r="B89" s="563"/>
      <c r="C89" s="552"/>
      <c r="D89" s="552"/>
      <c r="E89" s="87" t="s">
        <v>405</v>
      </c>
      <c r="F89" s="75" t="s">
        <v>15</v>
      </c>
      <c r="G89" s="80"/>
      <c r="H89" s="81"/>
      <c r="I89" s="169"/>
      <c r="J89" s="169"/>
      <c r="K89" s="169"/>
      <c r="L89" s="169"/>
      <c r="M89" s="169"/>
    </row>
    <row r="90" spans="2:13" ht="15" hidden="1">
      <c r="B90" s="563"/>
      <c r="C90" s="552"/>
      <c r="D90" s="552"/>
      <c r="E90" s="92"/>
      <c r="F90" s="75" t="s">
        <v>16</v>
      </c>
      <c r="G90" s="80"/>
      <c r="H90" s="81"/>
      <c r="I90" s="169"/>
      <c r="J90" s="169"/>
      <c r="K90" s="169"/>
      <c r="L90" s="169"/>
      <c r="M90" s="169"/>
    </row>
    <row r="91" spans="2:13" ht="30.75" hidden="1">
      <c r="B91" s="563"/>
      <c r="C91" s="552"/>
      <c r="D91" s="552"/>
      <c r="E91" s="92"/>
      <c r="F91" s="75" t="s">
        <v>17</v>
      </c>
      <c r="G91" s="164"/>
      <c r="H91" s="84"/>
      <c r="I91" s="169"/>
      <c r="J91" s="169"/>
      <c r="K91" s="169"/>
      <c r="L91" s="169"/>
      <c r="M91" s="169"/>
    </row>
    <row r="92" spans="2:13" ht="46.5" hidden="1">
      <c r="B92" s="564"/>
      <c r="C92" s="553"/>
      <c r="D92" s="553"/>
      <c r="E92" s="93"/>
      <c r="F92" s="75" t="s">
        <v>18</v>
      </c>
      <c r="G92" s="164"/>
      <c r="H92" s="84"/>
      <c r="I92" s="169"/>
      <c r="J92" s="169"/>
      <c r="K92" s="169"/>
      <c r="L92" s="169"/>
      <c r="M92" s="169"/>
    </row>
    <row r="93" spans="2:13" ht="15" hidden="1">
      <c r="B93" s="562" t="s">
        <v>333</v>
      </c>
      <c r="C93" s="551" t="s">
        <v>33</v>
      </c>
      <c r="D93" s="551" t="s">
        <v>34</v>
      </c>
      <c r="E93" s="82"/>
      <c r="F93" s="77" t="s">
        <v>21</v>
      </c>
      <c r="G93" s="165">
        <f>G94+G95+G96+G97+G98</f>
        <v>0</v>
      </c>
      <c r="H93" s="94"/>
      <c r="I93" s="169"/>
      <c r="J93" s="169"/>
      <c r="K93" s="169"/>
      <c r="L93" s="169"/>
      <c r="M93" s="169"/>
    </row>
    <row r="94" spans="2:13" ht="31.5" customHeight="1" hidden="1">
      <c r="B94" s="563"/>
      <c r="C94" s="552"/>
      <c r="D94" s="552"/>
      <c r="E94" s="92"/>
      <c r="F94" s="75" t="s">
        <v>14</v>
      </c>
      <c r="G94" s="165"/>
      <c r="H94" s="94"/>
      <c r="I94" s="169"/>
      <c r="J94" s="169"/>
      <c r="K94" s="169"/>
      <c r="L94" s="169"/>
      <c r="M94" s="169"/>
    </row>
    <row r="95" spans="2:13" ht="46.5" hidden="1">
      <c r="B95" s="563"/>
      <c r="C95" s="552"/>
      <c r="D95" s="552"/>
      <c r="E95" s="87" t="s">
        <v>405</v>
      </c>
      <c r="F95" s="75" t="s">
        <v>15</v>
      </c>
      <c r="G95" s="165"/>
      <c r="H95" s="94"/>
      <c r="I95" s="169"/>
      <c r="J95" s="169"/>
      <c r="K95" s="169"/>
      <c r="L95" s="169"/>
      <c r="M95" s="169"/>
    </row>
    <row r="96" spans="2:13" ht="31.5" customHeight="1" hidden="1">
      <c r="B96" s="563"/>
      <c r="C96" s="552"/>
      <c r="D96" s="552"/>
      <c r="E96" s="92"/>
      <c r="F96" s="75" t="s">
        <v>16</v>
      </c>
      <c r="G96" s="80"/>
      <c r="H96" s="81"/>
      <c r="I96" s="169"/>
      <c r="J96" s="169"/>
      <c r="K96" s="169"/>
      <c r="L96" s="169"/>
      <c r="M96" s="169"/>
    </row>
    <row r="97" spans="2:13" ht="30.75" hidden="1">
      <c r="B97" s="563"/>
      <c r="C97" s="552"/>
      <c r="D97" s="552"/>
      <c r="E97" s="92"/>
      <c r="F97" s="75" t="s">
        <v>17</v>
      </c>
      <c r="G97" s="162"/>
      <c r="H97" s="85"/>
      <c r="I97" s="169"/>
      <c r="J97" s="169"/>
      <c r="K97" s="169"/>
      <c r="L97" s="169"/>
      <c r="M97" s="169"/>
    </row>
    <row r="98" spans="2:13" ht="46.5" hidden="1">
      <c r="B98" s="564"/>
      <c r="C98" s="553"/>
      <c r="D98" s="553"/>
      <c r="E98" s="93"/>
      <c r="F98" s="75" t="s">
        <v>18</v>
      </c>
      <c r="G98" s="162"/>
      <c r="H98" s="85"/>
      <c r="I98" s="169"/>
      <c r="J98" s="169"/>
      <c r="K98" s="169"/>
      <c r="L98" s="169"/>
      <c r="M98" s="169"/>
    </row>
    <row r="99" spans="2:13" ht="15" hidden="1">
      <c r="B99" s="562" t="s">
        <v>334</v>
      </c>
      <c r="C99" s="551" t="s">
        <v>120</v>
      </c>
      <c r="D99" s="551" t="s">
        <v>34</v>
      </c>
      <c r="E99" s="82"/>
      <c r="F99" s="77" t="s">
        <v>21</v>
      </c>
      <c r="G99" s="80">
        <f>G100+G101+G102+G103+G104</f>
        <v>0</v>
      </c>
      <c r="H99" s="81"/>
      <c r="I99" s="169"/>
      <c r="J99" s="169"/>
      <c r="K99" s="169"/>
      <c r="L99" s="169"/>
      <c r="M99" s="169"/>
    </row>
    <row r="100" spans="2:13" ht="30.75" hidden="1">
      <c r="B100" s="563"/>
      <c r="C100" s="552"/>
      <c r="D100" s="552"/>
      <c r="E100" s="92"/>
      <c r="F100" s="75" t="s">
        <v>14</v>
      </c>
      <c r="G100" s="80"/>
      <c r="H100" s="81"/>
      <c r="I100" s="169"/>
      <c r="J100" s="169"/>
      <c r="K100" s="169"/>
      <c r="L100" s="169"/>
      <c r="M100" s="169"/>
    </row>
    <row r="101" spans="2:13" ht="46.5" hidden="1">
      <c r="B101" s="563"/>
      <c r="C101" s="552"/>
      <c r="D101" s="552"/>
      <c r="E101" s="87" t="s">
        <v>405</v>
      </c>
      <c r="F101" s="75" t="s">
        <v>15</v>
      </c>
      <c r="G101" s="80"/>
      <c r="H101" s="81"/>
      <c r="I101" s="169"/>
      <c r="J101" s="169"/>
      <c r="K101" s="169"/>
      <c r="L101" s="169"/>
      <c r="M101" s="169"/>
    </row>
    <row r="102" spans="2:13" ht="31.5" customHeight="1" hidden="1">
      <c r="B102" s="563"/>
      <c r="C102" s="552"/>
      <c r="D102" s="552"/>
      <c r="E102" s="92"/>
      <c r="F102" s="75" t="s">
        <v>16</v>
      </c>
      <c r="G102" s="80"/>
      <c r="H102" s="81"/>
      <c r="I102" s="169"/>
      <c r="J102" s="169"/>
      <c r="K102" s="169"/>
      <c r="L102" s="169"/>
      <c r="M102" s="169"/>
    </row>
    <row r="103" spans="2:13" ht="30.75" hidden="1">
      <c r="B103" s="563"/>
      <c r="C103" s="552"/>
      <c r="D103" s="552"/>
      <c r="E103" s="92"/>
      <c r="F103" s="75" t="s">
        <v>17</v>
      </c>
      <c r="G103" s="164"/>
      <c r="H103" s="84"/>
      <c r="I103" s="169"/>
      <c r="J103" s="169"/>
      <c r="K103" s="169"/>
      <c r="L103" s="169"/>
      <c r="M103" s="169"/>
    </row>
    <row r="104" spans="2:13" ht="46.5" hidden="1">
      <c r="B104" s="564"/>
      <c r="C104" s="553"/>
      <c r="D104" s="553"/>
      <c r="E104" s="93"/>
      <c r="F104" s="75" t="s">
        <v>18</v>
      </c>
      <c r="G104" s="164"/>
      <c r="H104" s="84"/>
      <c r="I104" s="169"/>
      <c r="J104" s="169"/>
      <c r="K104" s="169"/>
      <c r="L104" s="169"/>
      <c r="M104" s="169"/>
    </row>
    <row r="105" spans="2:13" ht="15" hidden="1">
      <c r="B105" s="570" t="s">
        <v>335</v>
      </c>
      <c r="C105" s="551" t="s">
        <v>115</v>
      </c>
      <c r="D105" s="551" t="s">
        <v>20</v>
      </c>
      <c r="E105" s="82"/>
      <c r="F105" s="77" t="s">
        <v>21</v>
      </c>
      <c r="G105" s="80">
        <f>G106+G107+G108+G109+G110</f>
        <v>0</v>
      </c>
      <c r="H105" s="81"/>
      <c r="I105" s="169"/>
      <c r="J105" s="169"/>
      <c r="K105" s="169"/>
      <c r="L105" s="169"/>
      <c r="M105" s="169"/>
    </row>
    <row r="106" spans="2:13" ht="30.75" hidden="1">
      <c r="B106" s="571"/>
      <c r="C106" s="552"/>
      <c r="D106" s="603"/>
      <c r="E106" s="83"/>
      <c r="F106" s="75" t="s">
        <v>14</v>
      </c>
      <c r="G106" s="164"/>
      <c r="H106" s="84"/>
      <c r="I106" s="169"/>
      <c r="J106" s="169"/>
      <c r="K106" s="169"/>
      <c r="L106" s="169"/>
      <c r="M106" s="169"/>
    </row>
    <row r="107" spans="2:13" ht="46.5" hidden="1">
      <c r="B107" s="571"/>
      <c r="C107" s="552"/>
      <c r="D107" s="603"/>
      <c r="E107" s="87" t="s">
        <v>405</v>
      </c>
      <c r="F107" s="75" t="s">
        <v>15</v>
      </c>
      <c r="G107" s="164"/>
      <c r="H107" s="84"/>
      <c r="I107" s="169"/>
      <c r="J107" s="169"/>
      <c r="K107" s="169"/>
      <c r="L107" s="169"/>
      <c r="M107" s="169"/>
    </row>
    <row r="108" spans="2:13" ht="21" customHeight="1" hidden="1">
      <c r="B108" s="571"/>
      <c r="C108" s="552"/>
      <c r="D108" s="603"/>
      <c r="E108" s="83"/>
      <c r="F108" s="75" t="s">
        <v>16</v>
      </c>
      <c r="G108" s="164"/>
      <c r="H108" s="84"/>
      <c r="I108" s="169"/>
      <c r="J108" s="169"/>
      <c r="K108" s="169"/>
      <c r="L108" s="169"/>
      <c r="M108" s="169"/>
    </row>
    <row r="109" spans="2:13" ht="30.75" hidden="1">
      <c r="B109" s="571"/>
      <c r="C109" s="552"/>
      <c r="D109" s="603"/>
      <c r="E109" s="83"/>
      <c r="F109" s="75" t="s">
        <v>17</v>
      </c>
      <c r="G109" s="164"/>
      <c r="H109" s="84"/>
      <c r="I109" s="169"/>
      <c r="J109" s="169"/>
      <c r="K109" s="169"/>
      <c r="L109" s="169"/>
      <c r="M109" s="169"/>
    </row>
    <row r="110" spans="2:13" ht="46.5" hidden="1">
      <c r="B110" s="568"/>
      <c r="C110" s="553"/>
      <c r="D110" s="604"/>
      <c r="E110" s="88"/>
      <c r="F110" s="75" t="s">
        <v>18</v>
      </c>
      <c r="G110" s="164"/>
      <c r="H110" s="84"/>
      <c r="I110" s="169"/>
      <c r="J110" s="169"/>
      <c r="K110" s="169"/>
      <c r="L110" s="169"/>
      <c r="M110" s="169"/>
    </row>
    <row r="111" spans="2:13" ht="15" hidden="1">
      <c r="B111" s="570" t="s">
        <v>336</v>
      </c>
      <c r="C111" s="551" t="s">
        <v>116</v>
      </c>
      <c r="D111" s="551" t="s">
        <v>34</v>
      </c>
      <c r="E111" s="82"/>
      <c r="F111" s="77" t="s">
        <v>21</v>
      </c>
      <c r="G111" s="80">
        <f>G112+G113+G114+G115+G116</f>
        <v>0</v>
      </c>
      <c r="H111" s="81"/>
      <c r="I111" s="169"/>
      <c r="J111" s="169"/>
      <c r="K111" s="169"/>
      <c r="L111" s="169"/>
      <c r="M111" s="169"/>
    </row>
    <row r="112" spans="2:13" ht="30.75" hidden="1">
      <c r="B112" s="571"/>
      <c r="C112" s="552"/>
      <c r="D112" s="552"/>
      <c r="E112" s="92"/>
      <c r="F112" s="75" t="s">
        <v>14</v>
      </c>
      <c r="G112" s="164"/>
      <c r="H112" s="84"/>
      <c r="I112" s="169"/>
      <c r="J112" s="169"/>
      <c r="K112" s="169"/>
      <c r="L112" s="169"/>
      <c r="M112" s="169"/>
    </row>
    <row r="113" spans="2:13" ht="46.5" hidden="1">
      <c r="B113" s="571"/>
      <c r="C113" s="552"/>
      <c r="D113" s="552"/>
      <c r="E113" s="92"/>
      <c r="F113" s="75" t="s">
        <v>15</v>
      </c>
      <c r="G113" s="164"/>
      <c r="H113" s="84"/>
      <c r="I113" s="169"/>
      <c r="J113" s="169"/>
      <c r="K113" s="169"/>
      <c r="L113" s="169"/>
      <c r="M113" s="169"/>
    </row>
    <row r="114" spans="2:13" ht="31.5" customHeight="1" hidden="1">
      <c r="B114" s="571"/>
      <c r="C114" s="552"/>
      <c r="D114" s="552"/>
      <c r="E114" s="87" t="s">
        <v>405</v>
      </c>
      <c r="F114" s="75" t="s">
        <v>16</v>
      </c>
      <c r="G114" s="164"/>
      <c r="H114" s="84"/>
      <c r="I114" s="169"/>
      <c r="J114" s="169"/>
      <c r="K114" s="169"/>
      <c r="L114" s="169"/>
      <c r="M114" s="169"/>
    </row>
    <row r="115" spans="2:13" ht="30.75" hidden="1">
      <c r="B115" s="571"/>
      <c r="C115" s="552"/>
      <c r="D115" s="552"/>
      <c r="E115" s="92"/>
      <c r="F115" s="75" t="s">
        <v>17</v>
      </c>
      <c r="G115" s="164"/>
      <c r="H115" s="84"/>
      <c r="I115" s="169"/>
      <c r="J115" s="169"/>
      <c r="K115" s="169"/>
      <c r="L115" s="169"/>
      <c r="M115" s="169"/>
    </row>
    <row r="116" spans="2:13" ht="46.5" hidden="1">
      <c r="B116" s="568"/>
      <c r="C116" s="553"/>
      <c r="D116" s="553"/>
      <c r="E116" s="93"/>
      <c r="F116" s="75" t="s">
        <v>18</v>
      </c>
      <c r="G116" s="164"/>
      <c r="H116" s="84"/>
      <c r="I116" s="169"/>
      <c r="J116" s="169"/>
      <c r="K116" s="169"/>
      <c r="L116" s="169"/>
      <c r="M116" s="169"/>
    </row>
    <row r="117" spans="2:13" ht="15" hidden="1">
      <c r="B117" s="570" t="s">
        <v>337</v>
      </c>
      <c r="C117" s="551" t="s">
        <v>117</v>
      </c>
      <c r="D117" s="551" t="s">
        <v>118</v>
      </c>
      <c r="E117" s="82"/>
      <c r="F117" s="77" t="s">
        <v>21</v>
      </c>
      <c r="G117" s="80">
        <f>G118+G119+G120+G121+G122</f>
        <v>0</v>
      </c>
      <c r="H117" s="81"/>
      <c r="I117" s="169"/>
      <c r="J117" s="169"/>
      <c r="K117" s="169"/>
      <c r="L117" s="169"/>
      <c r="M117" s="169"/>
    </row>
    <row r="118" spans="2:13" ht="30.75" hidden="1">
      <c r="B118" s="571"/>
      <c r="C118" s="552"/>
      <c r="D118" s="552"/>
      <c r="E118" s="92"/>
      <c r="F118" s="75" t="s">
        <v>14</v>
      </c>
      <c r="G118" s="164"/>
      <c r="H118" s="84"/>
      <c r="I118" s="169"/>
      <c r="J118" s="169"/>
      <c r="K118" s="169"/>
      <c r="L118" s="169"/>
      <c r="M118" s="169"/>
    </row>
    <row r="119" spans="2:13" ht="46.5" hidden="1">
      <c r="B119" s="571"/>
      <c r="C119" s="552"/>
      <c r="D119" s="552"/>
      <c r="E119" s="87" t="s">
        <v>405</v>
      </c>
      <c r="F119" s="75" t="s">
        <v>15</v>
      </c>
      <c r="G119" s="164"/>
      <c r="H119" s="84"/>
      <c r="I119" s="169"/>
      <c r="J119" s="169"/>
      <c r="K119" s="169"/>
      <c r="L119" s="169"/>
      <c r="M119" s="169"/>
    </row>
    <row r="120" spans="2:13" ht="31.5" customHeight="1" hidden="1">
      <c r="B120" s="571"/>
      <c r="C120" s="552"/>
      <c r="D120" s="552"/>
      <c r="E120" s="92"/>
      <c r="F120" s="75" t="s">
        <v>16</v>
      </c>
      <c r="G120" s="164"/>
      <c r="H120" s="84"/>
      <c r="I120" s="169"/>
      <c r="J120" s="169"/>
      <c r="K120" s="169"/>
      <c r="L120" s="169"/>
      <c r="M120" s="169"/>
    </row>
    <row r="121" spans="2:13" ht="30.75" hidden="1">
      <c r="B121" s="571"/>
      <c r="C121" s="552"/>
      <c r="D121" s="552"/>
      <c r="E121" s="92"/>
      <c r="F121" s="75" t="s">
        <v>17</v>
      </c>
      <c r="G121" s="164"/>
      <c r="H121" s="84"/>
      <c r="I121" s="169"/>
      <c r="J121" s="169"/>
      <c r="K121" s="169"/>
      <c r="L121" s="169"/>
      <c r="M121" s="169"/>
    </row>
    <row r="122" spans="2:13" ht="46.5" hidden="1">
      <c r="B122" s="568"/>
      <c r="C122" s="553"/>
      <c r="D122" s="553"/>
      <c r="E122" s="93"/>
      <c r="F122" s="75" t="s">
        <v>18</v>
      </c>
      <c r="G122" s="164"/>
      <c r="H122" s="84"/>
      <c r="I122" s="169"/>
      <c r="J122" s="169"/>
      <c r="K122" s="169"/>
      <c r="L122" s="169"/>
      <c r="M122" s="169"/>
    </row>
    <row r="123" spans="2:13" ht="15" hidden="1">
      <c r="B123" s="569" t="s">
        <v>338</v>
      </c>
      <c r="C123" s="551" t="s">
        <v>119</v>
      </c>
      <c r="D123" s="551" t="s">
        <v>136</v>
      </c>
      <c r="E123" s="82"/>
      <c r="F123" s="77" t="s">
        <v>21</v>
      </c>
      <c r="G123" s="80">
        <f>G124+G125+G126+G127+G128</f>
        <v>0</v>
      </c>
      <c r="H123" s="81"/>
      <c r="I123" s="169"/>
      <c r="J123" s="169"/>
      <c r="K123" s="169"/>
      <c r="L123" s="169"/>
      <c r="M123" s="169"/>
    </row>
    <row r="124" spans="2:13" ht="30.75" hidden="1">
      <c r="B124" s="569"/>
      <c r="C124" s="552"/>
      <c r="D124" s="552"/>
      <c r="E124" s="92"/>
      <c r="F124" s="75" t="s">
        <v>14</v>
      </c>
      <c r="G124" s="164"/>
      <c r="H124" s="84"/>
      <c r="I124" s="169"/>
      <c r="J124" s="169"/>
      <c r="K124" s="169"/>
      <c r="L124" s="169"/>
      <c r="M124" s="169"/>
    </row>
    <row r="125" spans="2:13" ht="46.5" hidden="1">
      <c r="B125" s="569"/>
      <c r="C125" s="552"/>
      <c r="D125" s="552"/>
      <c r="E125" s="92"/>
      <c r="F125" s="75" t="s">
        <v>15</v>
      </c>
      <c r="G125" s="164"/>
      <c r="H125" s="84"/>
      <c r="I125" s="169"/>
      <c r="J125" s="169"/>
      <c r="K125" s="169"/>
      <c r="L125" s="169"/>
      <c r="M125" s="169"/>
    </row>
    <row r="126" spans="2:13" ht="31.5" customHeight="1" hidden="1">
      <c r="B126" s="569"/>
      <c r="C126" s="552"/>
      <c r="D126" s="552"/>
      <c r="E126" s="87" t="s">
        <v>405</v>
      </c>
      <c r="F126" s="75" t="s">
        <v>16</v>
      </c>
      <c r="G126" s="164"/>
      <c r="H126" s="84"/>
      <c r="I126" s="169"/>
      <c r="J126" s="169"/>
      <c r="K126" s="169"/>
      <c r="L126" s="169"/>
      <c r="M126" s="169"/>
    </row>
    <row r="127" spans="2:13" ht="30.75" hidden="1">
      <c r="B127" s="569"/>
      <c r="C127" s="552"/>
      <c r="D127" s="552"/>
      <c r="E127" s="92"/>
      <c r="F127" s="75" t="s">
        <v>17</v>
      </c>
      <c r="G127" s="164"/>
      <c r="H127" s="84"/>
      <c r="I127" s="169"/>
      <c r="J127" s="169"/>
      <c r="K127" s="169"/>
      <c r="L127" s="169"/>
      <c r="M127" s="169"/>
    </row>
    <row r="128" spans="2:13" ht="46.5" hidden="1">
      <c r="B128" s="569"/>
      <c r="C128" s="553"/>
      <c r="D128" s="553"/>
      <c r="E128" s="93"/>
      <c r="F128" s="75" t="s">
        <v>18</v>
      </c>
      <c r="G128" s="164"/>
      <c r="H128" s="84"/>
      <c r="I128" s="169"/>
      <c r="J128" s="169"/>
      <c r="K128" s="169"/>
      <c r="L128" s="169"/>
      <c r="M128" s="169"/>
    </row>
    <row r="129" spans="2:13" ht="15" hidden="1">
      <c r="B129" s="570" t="s">
        <v>339</v>
      </c>
      <c r="C129" s="551" t="s">
        <v>139</v>
      </c>
      <c r="D129" s="551" t="s">
        <v>136</v>
      </c>
      <c r="E129" s="82"/>
      <c r="F129" s="77" t="s">
        <v>21</v>
      </c>
      <c r="G129" s="80">
        <f>G130+G131+G132+G133+G134</f>
        <v>0</v>
      </c>
      <c r="H129" s="81"/>
      <c r="I129" s="169"/>
      <c r="J129" s="169"/>
      <c r="K129" s="169"/>
      <c r="L129" s="169"/>
      <c r="M129" s="169"/>
    </row>
    <row r="130" spans="2:13" ht="30.75" hidden="1">
      <c r="B130" s="571"/>
      <c r="C130" s="552"/>
      <c r="D130" s="552"/>
      <c r="E130" s="92"/>
      <c r="F130" s="75" t="s">
        <v>14</v>
      </c>
      <c r="G130" s="164"/>
      <c r="H130" s="84"/>
      <c r="I130" s="169"/>
      <c r="J130" s="169"/>
      <c r="K130" s="169"/>
      <c r="L130" s="169"/>
      <c r="M130" s="169"/>
    </row>
    <row r="131" spans="2:13" ht="46.5" hidden="1">
      <c r="B131" s="571"/>
      <c r="C131" s="552"/>
      <c r="D131" s="552"/>
      <c r="E131" s="87" t="s">
        <v>405</v>
      </c>
      <c r="F131" s="75" t="s">
        <v>15</v>
      </c>
      <c r="G131" s="164"/>
      <c r="H131" s="84"/>
      <c r="I131" s="169"/>
      <c r="J131" s="169"/>
      <c r="K131" s="169"/>
      <c r="L131" s="169"/>
      <c r="M131" s="169"/>
    </row>
    <row r="132" spans="2:13" ht="31.5" customHeight="1" hidden="1">
      <c r="B132" s="571"/>
      <c r="C132" s="552"/>
      <c r="D132" s="552"/>
      <c r="E132" s="92"/>
      <c r="F132" s="75" t="s">
        <v>16</v>
      </c>
      <c r="G132" s="164"/>
      <c r="H132" s="84"/>
      <c r="I132" s="169"/>
      <c r="J132" s="169"/>
      <c r="K132" s="169"/>
      <c r="L132" s="169"/>
      <c r="M132" s="169"/>
    </row>
    <row r="133" spans="2:13" ht="30.75" hidden="1">
      <c r="B133" s="571"/>
      <c r="C133" s="552"/>
      <c r="D133" s="552"/>
      <c r="E133" s="92"/>
      <c r="F133" s="75" t="s">
        <v>17</v>
      </c>
      <c r="G133" s="164"/>
      <c r="H133" s="84"/>
      <c r="I133" s="169"/>
      <c r="J133" s="169"/>
      <c r="K133" s="169"/>
      <c r="L133" s="169"/>
      <c r="M133" s="169"/>
    </row>
    <row r="134" spans="2:13" ht="46.5" hidden="1">
      <c r="B134" s="568"/>
      <c r="C134" s="553"/>
      <c r="D134" s="553"/>
      <c r="E134" s="93"/>
      <c r="F134" s="75" t="s">
        <v>18</v>
      </c>
      <c r="G134" s="164"/>
      <c r="H134" s="84"/>
      <c r="I134" s="169"/>
      <c r="J134" s="169"/>
      <c r="K134" s="169"/>
      <c r="L134" s="169"/>
      <c r="M134" s="169"/>
    </row>
    <row r="135" spans="2:13" ht="15" hidden="1">
      <c r="B135" s="562" t="s">
        <v>340</v>
      </c>
      <c r="C135" s="551" t="s">
        <v>39</v>
      </c>
      <c r="D135" s="551" t="s">
        <v>30</v>
      </c>
      <c r="E135" s="82"/>
      <c r="F135" s="77" t="s">
        <v>21</v>
      </c>
      <c r="G135" s="80">
        <f>G136+G137+G138+G139+G140</f>
        <v>0</v>
      </c>
      <c r="H135" s="81"/>
      <c r="I135" s="169"/>
      <c r="J135" s="169"/>
      <c r="K135" s="169"/>
      <c r="L135" s="169"/>
      <c r="M135" s="169"/>
    </row>
    <row r="136" spans="2:13" ht="31.5" customHeight="1" hidden="1">
      <c r="B136" s="563"/>
      <c r="C136" s="552"/>
      <c r="D136" s="552"/>
      <c r="E136" s="92"/>
      <c r="F136" s="75" t="s">
        <v>14</v>
      </c>
      <c r="G136" s="80"/>
      <c r="H136" s="81"/>
      <c r="I136" s="169"/>
      <c r="J136" s="169"/>
      <c r="K136" s="169"/>
      <c r="L136" s="169"/>
      <c r="M136" s="169"/>
    </row>
    <row r="137" spans="2:13" ht="46.5" hidden="1">
      <c r="B137" s="563"/>
      <c r="C137" s="552"/>
      <c r="D137" s="552"/>
      <c r="E137" s="87" t="s">
        <v>405</v>
      </c>
      <c r="F137" s="75" t="s">
        <v>15</v>
      </c>
      <c r="G137" s="80"/>
      <c r="H137" s="81"/>
      <c r="I137" s="169"/>
      <c r="J137" s="169"/>
      <c r="K137" s="169"/>
      <c r="L137" s="169"/>
      <c r="M137" s="169"/>
    </row>
    <row r="138" spans="2:13" ht="15" hidden="1">
      <c r="B138" s="563"/>
      <c r="C138" s="552"/>
      <c r="D138" s="552"/>
      <c r="E138" s="92"/>
      <c r="F138" s="75" t="s">
        <v>16</v>
      </c>
      <c r="G138" s="80"/>
      <c r="H138" s="81"/>
      <c r="I138" s="169"/>
      <c r="J138" s="169"/>
      <c r="K138" s="169"/>
      <c r="L138" s="169"/>
      <c r="M138" s="169"/>
    </row>
    <row r="139" spans="2:13" ht="30.75" hidden="1">
      <c r="B139" s="563"/>
      <c r="C139" s="552"/>
      <c r="D139" s="552"/>
      <c r="E139" s="92"/>
      <c r="F139" s="75" t="s">
        <v>17</v>
      </c>
      <c r="G139" s="164"/>
      <c r="H139" s="84"/>
      <c r="I139" s="169"/>
      <c r="J139" s="169"/>
      <c r="K139" s="169"/>
      <c r="L139" s="169"/>
      <c r="M139" s="169"/>
    </row>
    <row r="140" spans="2:13" ht="46.5" hidden="1">
      <c r="B140" s="564"/>
      <c r="C140" s="553"/>
      <c r="D140" s="553"/>
      <c r="E140" s="93"/>
      <c r="F140" s="75" t="s">
        <v>18</v>
      </c>
      <c r="G140" s="164"/>
      <c r="H140" s="84"/>
      <c r="I140" s="169"/>
      <c r="J140" s="169"/>
      <c r="K140" s="169"/>
      <c r="L140" s="169"/>
      <c r="M140" s="169"/>
    </row>
    <row r="141" spans="2:13" ht="15">
      <c r="B141" s="570" t="s">
        <v>341</v>
      </c>
      <c r="C141" s="551" t="s">
        <v>40</v>
      </c>
      <c r="D141" s="551" t="s">
        <v>28</v>
      </c>
      <c r="E141" s="82"/>
      <c r="F141" s="77" t="s">
        <v>21</v>
      </c>
      <c r="G141" s="163">
        <v>200</v>
      </c>
      <c r="H141" s="90">
        <v>200</v>
      </c>
      <c r="I141" s="169">
        <v>100</v>
      </c>
      <c r="J141" s="169"/>
      <c r="K141" s="169"/>
      <c r="L141" s="169"/>
      <c r="M141" s="169"/>
    </row>
    <row r="142" spans="2:13" ht="141.75" customHeight="1">
      <c r="B142" s="580"/>
      <c r="C142" s="578"/>
      <c r="D142" s="576"/>
      <c r="E142" s="95"/>
      <c r="F142" s="75" t="s">
        <v>375</v>
      </c>
      <c r="G142" s="163">
        <v>200</v>
      </c>
      <c r="H142" s="90">
        <v>200</v>
      </c>
      <c r="I142" s="169">
        <v>100</v>
      </c>
      <c r="J142" s="169"/>
      <c r="K142" s="169"/>
      <c r="L142" s="169"/>
      <c r="M142" s="169"/>
    </row>
    <row r="143" spans="2:13" ht="30.75">
      <c r="B143" s="580"/>
      <c r="C143" s="578"/>
      <c r="D143" s="576"/>
      <c r="E143" s="95"/>
      <c r="F143" s="75" t="s">
        <v>14</v>
      </c>
      <c r="G143" s="163"/>
      <c r="H143" s="90"/>
      <c r="I143" s="169"/>
      <c r="J143" s="169"/>
      <c r="K143" s="169"/>
      <c r="L143" s="169"/>
      <c r="M143" s="169"/>
    </row>
    <row r="144" spans="2:13" ht="46.5">
      <c r="B144" s="580"/>
      <c r="C144" s="578"/>
      <c r="D144" s="576"/>
      <c r="E144" s="87" t="s">
        <v>405</v>
      </c>
      <c r="F144" s="75" t="s">
        <v>15</v>
      </c>
      <c r="G144" s="163"/>
      <c r="H144" s="90"/>
      <c r="I144" s="169"/>
      <c r="J144" s="169"/>
      <c r="K144" s="169"/>
      <c r="L144" s="169"/>
      <c r="M144" s="169"/>
    </row>
    <row r="145" spans="2:13" ht="110.25" customHeight="1">
      <c r="B145" s="580"/>
      <c r="C145" s="578"/>
      <c r="D145" s="576"/>
      <c r="E145" s="95"/>
      <c r="F145" s="75" t="s">
        <v>164</v>
      </c>
      <c r="G145" s="163"/>
      <c r="H145" s="90"/>
      <c r="I145" s="171"/>
      <c r="J145" s="169"/>
      <c r="K145" s="169"/>
      <c r="L145" s="169"/>
      <c r="M145" s="169"/>
    </row>
    <row r="146" spans="2:13" ht="30.75">
      <c r="B146" s="580"/>
      <c r="C146" s="578"/>
      <c r="D146" s="576"/>
      <c r="E146" s="95"/>
      <c r="F146" s="75" t="s">
        <v>17</v>
      </c>
      <c r="G146" s="163"/>
      <c r="H146" s="90"/>
      <c r="I146" s="169"/>
      <c r="J146" s="169"/>
      <c r="K146" s="169"/>
      <c r="L146" s="169"/>
      <c r="M146" s="169"/>
    </row>
    <row r="147" spans="2:13" ht="46.5">
      <c r="B147" s="580"/>
      <c r="C147" s="578"/>
      <c r="D147" s="577"/>
      <c r="E147" s="96"/>
      <c r="F147" s="75" t="s">
        <v>18</v>
      </c>
      <c r="G147" s="163"/>
      <c r="H147" s="90"/>
      <c r="I147" s="169"/>
      <c r="J147" s="169"/>
      <c r="K147" s="169"/>
      <c r="L147" s="169"/>
      <c r="M147" s="169"/>
    </row>
    <row r="148" spans="2:13" ht="98.25" customHeight="1">
      <c r="B148" s="580"/>
      <c r="C148" s="578"/>
      <c r="D148" s="92" t="s">
        <v>211</v>
      </c>
      <c r="E148" s="87" t="s">
        <v>405</v>
      </c>
      <c r="F148" s="75" t="s">
        <v>149</v>
      </c>
      <c r="G148" s="163"/>
      <c r="H148" s="90"/>
      <c r="I148" s="169"/>
      <c r="J148" s="169"/>
      <c r="K148" s="169"/>
      <c r="L148" s="169"/>
      <c r="M148" s="169"/>
    </row>
    <row r="149" spans="2:13" ht="62.25">
      <c r="B149" s="581"/>
      <c r="C149" s="579"/>
      <c r="D149" s="92" t="s">
        <v>234</v>
      </c>
      <c r="E149" s="87" t="s">
        <v>405</v>
      </c>
      <c r="F149" s="75" t="s">
        <v>149</v>
      </c>
      <c r="G149" s="163"/>
      <c r="H149" s="90"/>
      <c r="I149" s="169"/>
      <c r="J149" s="169"/>
      <c r="K149" s="169"/>
      <c r="L149" s="169"/>
      <c r="M149" s="169"/>
    </row>
    <row r="150" spans="2:13" ht="15" hidden="1">
      <c r="B150" s="562" t="s">
        <v>342</v>
      </c>
      <c r="C150" s="551" t="s">
        <v>253</v>
      </c>
      <c r="D150" s="551" t="s">
        <v>30</v>
      </c>
      <c r="E150" s="82"/>
      <c r="F150" s="77" t="s">
        <v>21</v>
      </c>
      <c r="G150" s="80">
        <f>G151+G152+G153+G154+G155</f>
        <v>0</v>
      </c>
      <c r="H150" s="81"/>
      <c r="I150" s="169"/>
      <c r="J150" s="169"/>
      <c r="K150" s="169"/>
      <c r="L150" s="169"/>
      <c r="M150" s="169"/>
    </row>
    <row r="151" spans="2:13" ht="30.75" hidden="1">
      <c r="B151" s="563"/>
      <c r="C151" s="552"/>
      <c r="D151" s="552"/>
      <c r="E151" s="92"/>
      <c r="F151" s="75" t="s">
        <v>14</v>
      </c>
      <c r="G151" s="80"/>
      <c r="H151" s="81"/>
      <c r="I151" s="169"/>
      <c r="J151" s="169"/>
      <c r="K151" s="169"/>
      <c r="L151" s="169"/>
      <c r="M151" s="169"/>
    </row>
    <row r="152" spans="2:13" ht="46.5" hidden="1">
      <c r="B152" s="563"/>
      <c r="C152" s="552"/>
      <c r="D152" s="552"/>
      <c r="E152" s="87" t="s">
        <v>405</v>
      </c>
      <c r="F152" s="75" t="s">
        <v>15</v>
      </c>
      <c r="G152" s="80"/>
      <c r="H152" s="81"/>
      <c r="I152" s="169"/>
      <c r="J152" s="169"/>
      <c r="K152" s="169"/>
      <c r="L152" s="169"/>
      <c r="M152" s="169"/>
    </row>
    <row r="153" spans="2:13" ht="15" hidden="1">
      <c r="B153" s="563"/>
      <c r="C153" s="552"/>
      <c r="D153" s="552"/>
      <c r="E153" s="92"/>
      <c r="F153" s="75" t="s">
        <v>16</v>
      </c>
      <c r="G153" s="80"/>
      <c r="H153" s="81"/>
      <c r="I153" s="169"/>
      <c r="J153" s="169"/>
      <c r="K153" s="169"/>
      <c r="L153" s="169"/>
      <c r="M153" s="169"/>
    </row>
    <row r="154" spans="2:13" ht="30.75" hidden="1">
      <c r="B154" s="563"/>
      <c r="C154" s="552"/>
      <c r="D154" s="552"/>
      <c r="E154" s="92"/>
      <c r="F154" s="75" t="s">
        <v>17</v>
      </c>
      <c r="G154" s="80"/>
      <c r="H154" s="81"/>
      <c r="I154" s="169"/>
      <c r="J154" s="169"/>
      <c r="K154" s="169"/>
      <c r="L154" s="169"/>
      <c r="M154" s="169"/>
    </row>
    <row r="155" spans="2:13" ht="46.5" hidden="1">
      <c r="B155" s="564"/>
      <c r="C155" s="553"/>
      <c r="D155" s="553"/>
      <c r="E155" s="93"/>
      <c r="F155" s="75" t="s">
        <v>18</v>
      </c>
      <c r="G155" s="80"/>
      <c r="H155" s="81"/>
      <c r="I155" s="169"/>
      <c r="J155" s="169"/>
      <c r="K155" s="169"/>
      <c r="L155" s="169"/>
      <c r="M155" s="169"/>
    </row>
    <row r="156" spans="2:13" ht="15" hidden="1">
      <c r="B156" s="562" t="s">
        <v>343</v>
      </c>
      <c r="C156" s="551" t="s">
        <v>252</v>
      </c>
      <c r="D156" s="551" t="s">
        <v>30</v>
      </c>
      <c r="E156" s="82"/>
      <c r="F156" s="77" t="s">
        <v>21</v>
      </c>
      <c r="G156" s="80">
        <f>G157+G158+G159+G160+G161</f>
        <v>0</v>
      </c>
      <c r="H156" s="81"/>
      <c r="I156" s="169"/>
      <c r="J156" s="169"/>
      <c r="K156" s="169"/>
      <c r="L156" s="169"/>
      <c r="M156" s="169"/>
    </row>
    <row r="157" spans="2:13" ht="30.75" hidden="1">
      <c r="B157" s="563"/>
      <c r="C157" s="552"/>
      <c r="D157" s="552"/>
      <c r="E157" s="92"/>
      <c r="F157" s="75" t="s">
        <v>14</v>
      </c>
      <c r="G157" s="80"/>
      <c r="H157" s="81"/>
      <c r="I157" s="169"/>
      <c r="J157" s="169"/>
      <c r="K157" s="169"/>
      <c r="L157" s="169"/>
      <c r="M157" s="169"/>
    </row>
    <row r="158" spans="2:13" ht="46.5" hidden="1">
      <c r="B158" s="563"/>
      <c r="C158" s="552"/>
      <c r="D158" s="552"/>
      <c r="E158" s="92"/>
      <c r="F158" s="75" t="s">
        <v>15</v>
      </c>
      <c r="G158" s="80"/>
      <c r="H158" s="81"/>
      <c r="I158" s="169"/>
      <c r="J158" s="169"/>
      <c r="K158" s="169"/>
      <c r="L158" s="169"/>
      <c r="M158" s="169"/>
    </row>
    <row r="159" spans="2:13" ht="31.5" customHeight="1" hidden="1">
      <c r="B159" s="563"/>
      <c r="C159" s="552"/>
      <c r="D159" s="552"/>
      <c r="E159" s="87" t="s">
        <v>405</v>
      </c>
      <c r="F159" s="75" t="s">
        <v>16</v>
      </c>
      <c r="G159" s="80"/>
      <c r="H159" s="81"/>
      <c r="I159" s="169"/>
      <c r="J159" s="169"/>
      <c r="K159" s="169"/>
      <c r="L159" s="169"/>
      <c r="M159" s="169"/>
    </row>
    <row r="160" spans="2:13" ht="30.75" hidden="1">
      <c r="B160" s="563"/>
      <c r="C160" s="552"/>
      <c r="D160" s="552"/>
      <c r="E160" s="92"/>
      <c r="F160" s="75" t="s">
        <v>17</v>
      </c>
      <c r="G160" s="162"/>
      <c r="H160" s="85"/>
      <c r="I160" s="169"/>
      <c r="J160" s="169"/>
      <c r="K160" s="169"/>
      <c r="L160" s="169"/>
      <c r="M160" s="169"/>
    </row>
    <row r="161" spans="2:13" ht="46.5" hidden="1">
      <c r="B161" s="564"/>
      <c r="C161" s="553"/>
      <c r="D161" s="553"/>
      <c r="E161" s="93"/>
      <c r="F161" s="75" t="s">
        <v>18</v>
      </c>
      <c r="G161" s="162"/>
      <c r="H161" s="85"/>
      <c r="I161" s="169"/>
      <c r="J161" s="169"/>
      <c r="K161" s="169"/>
      <c r="L161" s="169"/>
      <c r="M161" s="169"/>
    </row>
    <row r="162" spans="2:13" ht="15" hidden="1">
      <c r="B162" s="562" t="s">
        <v>344</v>
      </c>
      <c r="C162" s="551" t="s">
        <v>43</v>
      </c>
      <c r="D162" s="551" t="s">
        <v>44</v>
      </c>
      <c r="E162" s="82"/>
      <c r="F162" s="77" t="s">
        <v>21</v>
      </c>
      <c r="G162" s="80">
        <f>G163+G164+G165+G166+G167</f>
        <v>0</v>
      </c>
      <c r="H162" s="81"/>
      <c r="I162" s="169"/>
      <c r="J162" s="169"/>
      <c r="K162" s="169"/>
      <c r="L162" s="169"/>
      <c r="M162" s="169"/>
    </row>
    <row r="163" spans="2:13" ht="31.5" customHeight="1" hidden="1">
      <c r="B163" s="563"/>
      <c r="C163" s="552"/>
      <c r="D163" s="552"/>
      <c r="E163" s="92"/>
      <c r="F163" s="75" t="s">
        <v>14</v>
      </c>
      <c r="G163" s="80"/>
      <c r="H163" s="81"/>
      <c r="I163" s="169"/>
      <c r="J163" s="169"/>
      <c r="K163" s="169"/>
      <c r="L163" s="169"/>
      <c r="M163" s="169"/>
    </row>
    <row r="164" spans="2:13" ht="46.5" hidden="1">
      <c r="B164" s="563"/>
      <c r="C164" s="552"/>
      <c r="D164" s="552"/>
      <c r="E164" s="87" t="s">
        <v>405</v>
      </c>
      <c r="F164" s="75" t="s">
        <v>15</v>
      </c>
      <c r="G164" s="80"/>
      <c r="H164" s="81"/>
      <c r="I164" s="169"/>
      <c r="J164" s="169"/>
      <c r="K164" s="169"/>
      <c r="L164" s="169"/>
      <c r="M164" s="169"/>
    </row>
    <row r="165" spans="2:13" ht="15" hidden="1">
      <c r="B165" s="563"/>
      <c r="C165" s="552"/>
      <c r="D165" s="552"/>
      <c r="E165" s="92"/>
      <c r="F165" s="75" t="s">
        <v>16</v>
      </c>
      <c r="G165" s="80"/>
      <c r="H165" s="81"/>
      <c r="I165" s="169"/>
      <c r="J165" s="169"/>
      <c r="K165" s="169"/>
      <c r="L165" s="169"/>
      <c r="M165" s="169"/>
    </row>
    <row r="166" spans="2:13" ht="30.75" hidden="1">
      <c r="B166" s="563"/>
      <c r="C166" s="552"/>
      <c r="D166" s="552"/>
      <c r="E166" s="92"/>
      <c r="F166" s="75" t="s">
        <v>17</v>
      </c>
      <c r="G166" s="162"/>
      <c r="H166" s="85"/>
      <c r="I166" s="169"/>
      <c r="J166" s="169"/>
      <c r="K166" s="169"/>
      <c r="L166" s="169"/>
      <c r="M166" s="169"/>
    </row>
    <row r="167" spans="2:13" ht="46.5" hidden="1">
      <c r="B167" s="564"/>
      <c r="C167" s="553"/>
      <c r="D167" s="553"/>
      <c r="E167" s="93"/>
      <c r="F167" s="75" t="s">
        <v>18</v>
      </c>
      <c r="G167" s="162"/>
      <c r="H167" s="85"/>
      <c r="I167" s="169"/>
      <c r="J167" s="169"/>
      <c r="K167" s="169"/>
      <c r="L167" s="169"/>
      <c r="M167" s="169"/>
    </row>
    <row r="168" spans="2:13" ht="15">
      <c r="B168" s="562" t="s">
        <v>345</v>
      </c>
      <c r="C168" s="551" t="s">
        <v>307</v>
      </c>
      <c r="D168" s="551" t="s">
        <v>30</v>
      </c>
      <c r="E168" s="82"/>
      <c r="F168" s="77" t="s">
        <v>21</v>
      </c>
      <c r="G168" s="80">
        <v>3069.7</v>
      </c>
      <c r="H168" s="80">
        <v>3069.7</v>
      </c>
      <c r="I168" s="171">
        <v>100</v>
      </c>
      <c r="J168" s="169"/>
      <c r="K168" s="169"/>
      <c r="L168" s="169"/>
      <c r="M168" s="169"/>
    </row>
    <row r="169" spans="2:13" ht="31.5" customHeight="1">
      <c r="B169" s="563"/>
      <c r="C169" s="552"/>
      <c r="D169" s="552"/>
      <c r="E169" s="92"/>
      <c r="F169" s="75" t="s">
        <v>14</v>
      </c>
      <c r="G169" s="80"/>
      <c r="H169" s="81"/>
      <c r="I169" s="169"/>
      <c r="J169" s="169"/>
      <c r="K169" s="169"/>
      <c r="L169" s="169"/>
      <c r="M169" s="169"/>
    </row>
    <row r="170" spans="2:13" ht="46.5">
      <c r="B170" s="563"/>
      <c r="C170" s="552"/>
      <c r="D170" s="552"/>
      <c r="E170" s="92"/>
      <c r="F170" s="75" t="s">
        <v>15</v>
      </c>
      <c r="G170" s="80"/>
      <c r="H170" s="81"/>
      <c r="I170" s="169"/>
      <c r="J170" s="169"/>
      <c r="K170" s="169"/>
      <c r="L170" s="169"/>
      <c r="M170" s="169"/>
    </row>
    <row r="171" spans="2:13" ht="15">
      <c r="B171" s="563"/>
      <c r="C171" s="552"/>
      <c r="D171" s="552"/>
      <c r="E171" s="92"/>
      <c r="F171" s="75" t="s">
        <v>16</v>
      </c>
      <c r="G171" s="80">
        <v>3069.7</v>
      </c>
      <c r="H171" s="80">
        <v>3069.7</v>
      </c>
      <c r="I171" s="169">
        <v>100</v>
      </c>
      <c r="J171" s="169"/>
      <c r="K171" s="169"/>
      <c r="L171" s="169"/>
      <c r="M171" s="169"/>
    </row>
    <row r="172" spans="2:13" ht="93">
      <c r="B172" s="563"/>
      <c r="C172" s="552"/>
      <c r="D172" s="552"/>
      <c r="E172" s="87" t="s">
        <v>405</v>
      </c>
      <c r="F172" s="4" t="s">
        <v>314</v>
      </c>
      <c r="G172" s="80"/>
      <c r="H172" s="80"/>
      <c r="I172" s="169"/>
      <c r="J172" s="169"/>
      <c r="K172" s="169"/>
      <c r="L172" s="169"/>
      <c r="M172" s="169"/>
    </row>
    <row r="173" spans="2:13" ht="30.75">
      <c r="B173" s="563"/>
      <c r="C173" s="552"/>
      <c r="D173" s="552"/>
      <c r="E173" s="92"/>
      <c r="F173" s="75" t="s">
        <v>17</v>
      </c>
      <c r="G173" s="162"/>
      <c r="H173" s="85"/>
      <c r="I173" s="169"/>
      <c r="J173" s="169"/>
      <c r="K173" s="169"/>
      <c r="L173" s="169"/>
      <c r="M173" s="169"/>
    </row>
    <row r="174" spans="2:13" ht="46.5">
      <c r="B174" s="564"/>
      <c r="C174" s="553"/>
      <c r="D174" s="553"/>
      <c r="E174" s="93"/>
      <c r="F174" s="75" t="s">
        <v>18</v>
      </c>
      <c r="G174" s="80"/>
      <c r="H174" s="81"/>
      <c r="I174" s="169"/>
      <c r="J174" s="169"/>
      <c r="K174" s="169"/>
      <c r="L174" s="169"/>
      <c r="M174" s="169"/>
    </row>
    <row r="175" spans="2:13" ht="15">
      <c r="B175" s="562" t="s">
        <v>346</v>
      </c>
      <c r="C175" s="551" t="s">
        <v>308</v>
      </c>
      <c r="D175" s="551" t="s">
        <v>30</v>
      </c>
      <c r="E175" s="82"/>
      <c r="F175" s="77" t="s">
        <v>21</v>
      </c>
      <c r="G175" s="80">
        <f>G176+G177+G178+G180+G181</f>
        <v>170</v>
      </c>
      <c r="H175" s="81">
        <v>170</v>
      </c>
      <c r="I175" s="169">
        <v>100</v>
      </c>
      <c r="J175" s="169"/>
      <c r="K175" s="169"/>
      <c r="L175" s="169"/>
      <c r="M175" s="169"/>
    </row>
    <row r="176" spans="2:13" ht="31.5" customHeight="1">
      <c r="B176" s="563"/>
      <c r="C176" s="552"/>
      <c r="D176" s="552"/>
      <c r="E176" s="92"/>
      <c r="F176" s="75" t="s">
        <v>14</v>
      </c>
      <c r="G176" s="80"/>
      <c r="H176" s="81"/>
      <c r="I176" s="169"/>
      <c r="J176" s="169"/>
      <c r="K176" s="169"/>
      <c r="L176" s="169"/>
      <c r="M176" s="169"/>
    </row>
    <row r="177" spans="2:13" ht="46.5">
      <c r="B177" s="563"/>
      <c r="C177" s="552"/>
      <c r="D177" s="552"/>
      <c r="E177" s="92"/>
      <c r="F177" s="75" t="s">
        <v>15</v>
      </c>
      <c r="G177" s="80"/>
      <c r="H177" s="81"/>
      <c r="I177" s="169"/>
      <c r="J177" s="169"/>
      <c r="K177" s="169"/>
      <c r="L177" s="169"/>
      <c r="M177" s="169"/>
    </row>
    <row r="178" spans="2:13" ht="31.5" customHeight="1">
      <c r="B178" s="563"/>
      <c r="C178" s="552"/>
      <c r="D178" s="552"/>
      <c r="E178" s="87" t="s">
        <v>405</v>
      </c>
      <c r="F178" s="75" t="s">
        <v>16</v>
      </c>
      <c r="G178" s="80">
        <v>170</v>
      </c>
      <c r="H178" s="81">
        <v>170</v>
      </c>
      <c r="I178" s="169">
        <v>100</v>
      </c>
      <c r="J178" s="169"/>
      <c r="K178" s="169"/>
      <c r="L178" s="169"/>
      <c r="M178" s="169"/>
    </row>
    <row r="179" spans="2:13" ht="103.5" customHeight="1">
      <c r="B179" s="563"/>
      <c r="C179" s="552"/>
      <c r="D179" s="552"/>
      <c r="E179" s="92"/>
      <c r="F179" s="4" t="s">
        <v>314</v>
      </c>
      <c r="G179" s="80"/>
      <c r="H179" s="81"/>
      <c r="I179" s="148"/>
      <c r="J179" s="169"/>
      <c r="K179" s="169"/>
      <c r="L179" s="169"/>
      <c r="M179" s="169"/>
    </row>
    <row r="180" spans="2:13" ht="30.75">
      <c r="B180" s="563"/>
      <c r="C180" s="552"/>
      <c r="D180" s="552"/>
      <c r="E180" s="92"/>
      <c r="F180" s="75" t="s">
        <v>17</v>
      </c>
      <c r="G180" s="162"/>
      <c r="H180" s="85"/>
      <c r="I180" s="169"/>
      <c r="J180" s="169"/>
      <c r="K180" s="169"/>
      <c r="L180" s="169"/>
      <c r="M180" s="169"/>
    </row>
    <row r="181" spans="2:13" ht="46.5">
      <c r="B181" s="564"/>
      <c r="C181" s="553"/>
      <c r="D181" s="553"/>
      <c r="E181" s="93"/>
      <c r="F181" s="75" t="s">
        <v>18</v>
      </c>
      <c r="G181" s="162"/>
      <c r="H181" s="85"/>
      <c r="I181" s="169"/>
      <c r="J181" s="169"/>
      <c r="K181" s="169"/>
      <c r="L181" s="169"/>
      <c r="M181" s="169"/>
    </row>
    <row r="182" spans="2:13" ht="15" hidden="1">
      <c r="B182" s="562" t="s">
        <v>347</v>
      </c>
      <c r="C182" s="551" t="s">
        <v>47</v>
      </c>
      <c r="D182" s="551" t="s">
        <v>30</v>
      </c>
      <c r="E182" s="82"/>
      <c r="F182" s="77" t="s">
        <v>21</v>
      </c>
      <c r="G182" s="80">
        <f>G183+G184+G185+G186+G187</f>
        <v>0</v>
      </c>
      <c r="H182" s="81"/>
      <c r="I182" s="169"/>
      <c r="J182" s="169"/>
      <c r="K182" s="169"/>
      <c r="L182" s="169"/>
      <c r="M182" s="169"/>
    </row>
    <row r="183" spans="2:13" ht="30.75" hidden="1">
      <c r="B183" s="563"/>
      <c r="C183" s="552"/>
      <c r="D183" s="552"/>
      <c r="E183" s="92"/>
      <c r="F183" s="75" t="s">
        <v>14</v>
      </c>
      <c r="G183" s="80"/>
      <c r="H183" s="81"/>
      <c r="I183" s="169"/>
      <c r="J183" s="169"/>
      <c r="K183" s="169"/>
      <c r="L183" s="169"/>
      <c r="M183" s="169"/>
    </row>
    <row r="184" spans="2:13" ht="46.5" hidden="1">
      <c r="B184" s="563"/>
      <c r="C184" s="552"/>
      <c r="D184" s="552"/>
      <c r="E184" s="92"/>
      <c r="F184" s="75" t="s">
        <v>15</v>
      </c>
      <c r="G184" s="80"/>
      <c r="H184" s="81"/>
      <c r="I184" s="169"/>
      <c r="J184" s="169"/>
      <c r="K184" s="169"/>
      <c r="L184" s="169"/>
      <c r="M184" s="169"/>
    </row>
    <row r="185" spans="2:13" ht="31.5" customHeight="1" hidden="1">
      <c r="B185" s="563"/>
      <c r="C185" s="552"/>
      <c r="D185" s="552"/>
      <c r="E185" s="87" t="s">
        <v>405</v>
      </c>
      <c r="F185" s="75" t="s">
        <v>16</v>
      </c>
      <c r="G185" s="80"/>
      <c r="H185" s="81"/>
      <c r="I185" s="169"/>
      <c r="J185" s="169"/>
      <c r="K185" s="169"/>
      <c r="L185" s="169"/>
      <c r="M185" s="169"/>
    </row>
    <row r="186" spans="2:13" ht="30.75" hidden="1">
      <c r="B186" s="563"/>
      <c r="C186" s="552"/>
      <c r="D186" s="552"/>
      <c r="E186" s="92"/>
      <c r="F186" s="75" t="s">
        <v>17</v>
      </c>
      <c r="G186" s="162"/>
      <c r="H186" s="85"/>
      <c r="I186" s="169"/>
      <c r="J186" s="169"/>
      <c r="K186" s="169"/>
      <c r="L186" s="169"/>
      <c r="M186" s="169"/>
    </row>
    <row r="187" spans="2:13" ht="46.5" hidden="1">
      <c r="B187" s="564"/>
      <c r="C187" s="553"/>
      <c r="D187" s="553"/>
      <c r="E187" s="93"/>
      <c r="F187" s="75" t="s">
        <v>18</v>
      </c>
      <c r="G187" s="162"/>
      <c r="H187" s="85"/>
      <c r="I187" s="169"/>
      <c r="J187" s="169"/>
      <c r="K187" s="169"/>
      <c r="L187" s="169"/>
      <c r="M187" s="169"/>
    </row>
    <row r="188" spans="2:13" ht="15" hidden="1">
      <c r="B188" s="562" t="s">
        <v>348</v>
      </c>
      <c r="C188" s="551" t="s">
        <v>48</v>
      </c>
      <c r="D188" s="551" t="s">
        <v>44</v>
      </c>
      <c r="E188" s="82"/>
      <c r="F188" s="77" t="s">
        <v>21</v>
      </c>
      <c r="G188" s="80">
        <f>G189+G190+G191+G192+G193</f>
        <v>0</v>
      </c>
      <c r="H188" s="81"/>
      <c r="I188" s="169"/>
      <c r="J188" s="169"/>
      <c r="K188" s="169"/>
      <c r="L188" s="169"/>
      <c r="M188" s="169"/>
    </row>
    <row r="189" spans="2:13" ht="30.75" hidden="1">
      <c r="B189" s="563"/>
      <c r="C189" s="552"/>
      <c r="D189" s="552"/>
      <c r="E189" s="92"/>
      <c r="F189" s="75" t="s">
        <v>14</v>
      </c>
      <c r="G189" s="80"/>
      <c r="H189" s="81"/>
      <c r="I189" s="169"/>
      <c r="J189" s="169"/>
      <c r="K189" s="169"/>
      <c r="L189" s="169"/>
      <c r="M189" s="169"/>
    </row>
    <row r="190" spans="2:13" ht="46.5" hidden="1">
      <c r="B190" s="563"/>
      <c r="C190" s="552"/>
      <c r="D190" s="552"/>
      <c r="E190" s="92"/>
      <c r="F190" s="75" t="s">
        <v>15</v>
      </c>
      <c r="G190" s="80"/>
      <c r="H190" s="81"/>
      <c r="I190" s="169"/>
      <c r="J190" s="169"/>
      <c r="K190" s="169"/>
      <c r="L190" s="169"/>
      <c r="M190" s="169"/>
    </row>
    <row r="191" spans="2:13" ht="31.5" customHeight="1" hidden="1">
      <c r="B191" s="563"/>
      <c r="C191" s="552"/>
      <c r="D191" s="552"/>
      <c r="E191" s="92"/>
      <c r="F191" s="75" t="s">
        <v>16</v>
      </c>
      <c r="G191" s="80"/>
      <c r="H191" s="81"/>
      <c r="I191" s="169"/>
      <c r="J191" s="169"/>
      <c r="K191" s="169"/>
      <c r="L191" s="169"/>
      <c r="M191" s="169"/>
    </row>
    <row r="192" spans="2:13" ht="30.75" hidden="1">
      <c r="B192" s="563"/>
      <c r="C192" s="552"/>
      <c r="D192" s="552"/>
      <c r="E192" s="92"/>
      <c r="F192" s="75" t="s">
        <v>17</v>
      </c>
      <c r="G192" s="162"/>
      <c r="H192" s="85"/>
      <c r="I192" s="169"/>
      <c r="J192" s="169"/>
      <c r="K192" s="169"/>
      <c r="L192" s="169"/>
      <c r="M192" s="169"/>
    </row>
    <row r="193" spans="2:13" ht="46.5" hidden="1">
      <c r="B193" s="564"/>
      <c r="C193" s="553"/>
      <c r="D193" s="553"/>
      <c r="E193" s="93"/>
      <c r="F193" s="75" t="s">
        <v>18</v>
      </c>
      <c r="G193" s="162"/>
      <c r="H193" s="85"/>
      <c r="I193" s="169"/>
      <c r="J193" s="169"/>
      <c r="K193" s="169"/>
      <c r="L193" s="169"/>
      <c r="M193" s="169"/>
    </row>
    <row r="194" spans="2:13" ht="15" hidden="1">
      <c r="B194" s="562" t="s">
        <v>349</v>
      </c>
      <c r="C194" s="551" t="s">
        <v>49</v>
      </c>
      <c r="D194" s="551" t="s">
        <v>30</v>
      </c>
      <c r="E194" s="82"/>
      <c r="F194" s="77" t="s">
        <v>21</v>
      </c>
      <c r="G194" s="80">
        <f>G195+G196+G197+G198+G199</f>
        <v>0</v>
      </c>
      <c r="H194" s="81"/>
      <c r="I194" s="169"/>
      <c r="J194" s="169"/>
      <c r="K194" s="169"/>
      <c r="L194" s="169"/>
      <c r="M194" s="169"/>
    </row>
    <row r="195" spans="2:13" ht="30.75" hidden="1">
      <c r="B195" s="563"/>
      <c r="C195" s="552"/>
      <c r="D195" s="552"/>
      <c r="E195" s="92"/>
      <c r="F195" s="75" t="s">
        <v>14</v>
      </c>
      <c r="G195" s="80"/>
      <c r="H195" s="81"/>
      <c r="I195" s="169"/>
      <c r="J195" s="169"/>
      <c r="K195" s="169"/>
      <c r="L195" s="169"/>
      <c r="M195" s="169"/>
    </row>
    <row r="196" spans="2:13" ht="46.5" hidden="1">
      <c r="B196" s="563"/>
      <c r="C196" s="552"/>
      <c r="D196" s="552"/>
      <c r="E196" s="87" t="s">
        <v>405</v>
      </c>
      <c r="F196" s="75" t="s">
        <v>15</v>
      </c>
      <c r="G196" s="80"/>
      <c r="H196" s="81"/>
      <c r="I196" s="169"/>
      <c r="J196" s="169"/>
      <c r="K196" s="169"/>
      <c r="L196" s="169"/>
      <c r="M196" s="169"/>
    </row>
    <row r="197" spans="2:13" ht="31.5" customHeight="1" hidden="1">
      <c r="B197" s="563"/>
      <c r="C197" s="552"/>
      <c r="D197" s="552"/>
      <c r="E197" s="92"/>
      <c r="F197" s="75" t="s">
        <v>16</v>
      </c>
      <c r="G197" s="80"/>
      <c r="H197" s="81"/>
      <c r="I197" s="169"/>
      <c r="J197" s="169"/>
      <c r="K197" s="169"/>
      <c r="L197" s="169"/>
      <c r="M197" s="169"/>
    </row>
    <row r="198" spans="2:13" ht="30.75" hidden="1">
      <c r="B198" s="563"/>
      <c r="C198" s="552"/>
      <c r="D198" s="552"/>
      <c r="E198" s="92"/>
      <c r="F198" s="75" t="s">
        <v>17</v>
      </c>
      <c r="G198" s="162"/>
      <c r="H198" s="85"/>
      <c r="I198" s="169"/>
      <c r="J198" s="169"/>
      <c r="K198" s="169"/>
      <c r="L198" s="169"/>
      <c r="M198" s="169"/>
    </row>
    <row r="199" spans="2:13" ht="46.5" hidden="1">
      <c r="B199" s="564"/>
      <c r="C199" s="553"/>
      <c r="D199" s="553"/>
      <c r="E199" s="93"/>
      <c r="F199" s="75" t="s">
        <v>18</v>
      </c>
      <c r="G199" s="162"/>
      <c r="H199" s="85"/>
      <c r="I199" s="169"/>
      <c r="J199" s="169"/>
      <c r="K199" s="169"/>
      <c r="L199" s="169"/>
      <c r="M199" s="169"/>
    </row>
    <row r="200" spans="2:13" ht="15" hidden="1">
      <c r="B200" s="570" t="s">
        <v>350</v>
      </c>
      <c r="C200" s="551" t="s">
        <v>108</v>
      </c>
      <c r="D200" s="551" t="s">
        <v>30</v>
      </c>
      <c r="E200" s="82"/>
      <c r="F200" s="77" t="s">
        <v>21</v>
      </c>
      <c r="G200" s="80">
        <f>G201+G202+G203+G204+G205</f>
        <v>0</v>
      </c>
      <c r="H200" s="81"/>
      <c r="I200" s="169"/>
      <c r="J200" s="169"/>
      <c r="K200" s="169"/>
      <c r="L200" s="169"/>
      <c r="M200" s="169"/>
    </row>
    <row r="201" spans="2:13" ht="30.75" hidden="1">
      <c r="B201" s="571"/>
      <c r="C201" s="552"/>
      <c r="D201" s="552"/>
      <c r="E201" s="92"/>
      <c r="F201" s="75" t="s">
        <v>14</v>
      </c>
      <c r="G201" s="164"/>
      <c r="H201" s="84"/>
      <c r="I201" s="169"/>
      <c r="J201" s="169"/>
      <c r="K201" s="169"/>
      <c r="L201" s="169"/>
      <c r="M201" s="169"/>
    </row>
    <row r="202" spans="2:13" ht="46.5" hidden="1">
      <c r="B202" s="571"/>
      <c r="C202" s="552"/>
      <c r="D202" s="552"/>
      <c r="E202" s="87" t="s">
        <v>405</v>
      </c>
      <c r="F202" s="75" t="s">
        <v>15</v>
      </c>
      <c r="G202" s="164"/>
      <c r="H202" s="84"/>
      <c r="I202" s="169"/>
      <c r="J202" s="169"/>
      <c r="K202" s="169"/>
      <c r="L202" s="169"/>
      <c r="M202" s="169"/>
    </row>
    <row r="203" spans="2:13" ht="31.5" customHeight="1" hidden="1">
      <c r="B203" s="571"/>
      <c r="C203" s="552"/>
      <c r="D203" s="552"/>
      <c r="E203" s="92"/>
      <c r="F203" s="75" t="s">
        <v>16</v>
      </c>
      <c r="G203" s="164"/>
      <c r="H203" s="84"/>
      <c r="I203" s="169"/>
      <c r="J203" s="169"/>
      <c r="K203" s="169"/>
      <c r="L203" s="169"/>
      <c r="M203" s="169"/>
    </row>
    <row r="204" spans="2:13" ht="30.75" hidden="1">
      <c r="B204" s="571"/>
      <c r="C204" s="552"/>
      <c r="D204" s="552"/>
      <c r="E204" s="92"/>
      <c r="F204" s="75" t="s">
        <v>17</v>
      </c>
      <c r="G204" s="164"/>
      <c r="H204" s="84"/>
      <c r="I204" s="169"/>
      <c r="J204" s="169"/>
      <c r="K204" s="169"/>
      <c r="L204" s="169"/>
      <c r="M204" s="169"/>
    </row>
    <row r="205" spans="2:13" ht="46.5" hidden="1">
      <c r="B205" s="568"/>
      <c r="C205" s="553"/>
      <c r="D205" s="553"/>
      <c r="E205" s="93"/>
      <c r="F205" s="75" t="s">
        <v>18</v>
      </c>
      <c r="G205" s="164"/>
      <c r="H205" s="84"/>
      <c r="I205" s="169"/>
      <c r="J205" s="169"/>
      <c r="K205" s="169"/>
      <c r="L205" s="169"/>
      <c r="M205" s="169"/>
    </row>
    <row r="206" spans="2:13" ht="15">
      <c r="B206" s="609" t="s">
        <v>351</v>
      </c>
      <c r="C206" s="551" t="s">
        <v>312</v>
      </c>
      <c r="D206" s="551" t="s">
        <v>30</v>
      </c>
      <c r="E206" s="82"/>
      <c r="F206" s="77" t="s">
        <v>21</v>
      </c>
      <c r="G206" s="80">
        <f>G207+G208+G209+G211+G212</f>
        <v>505.3</v>
      </c>
      <c r="H206" s="81">
        <v>505.4</v>
      </c>
      <c r="I206" s="169">
        <v>100</v>
      </c>
      <c r="J206" s="169"/>
      <c r="K206" s="169"/>
      <c r="L206" s="169"/>
      <c r="M206" s="169"/>
    </row>
    <row r="207" spans="2:13" ht="30.75">
      <c r="B207" s="539"/>
      <c r="C207" s="552"/>
      <c r="D207" s="552"/>
      <c r="E207" s="92"/>
      <c r="F207" s="75" t="s">
        <v>14</v>
      </c>
      <c r="G207" s="80"/>
      <c r="H207" s="81"/>
      <c r="I207" s="169"/>
      <c r="J207" s="169"/>
      <c r="K207" s="169"/>
      <c r="L207" s="169"/>
      <c r="M207" s="169"/>
    </row>
    <row r="208" spans="2:13" ht="46.5">
      <c r="B208" s="539"/>
      <c r="C208" s="552"/>
      <c r="D208" s="552"/>
      <c r="E208" s="92"/>
      <c r="F208" s="75" t="s">
        <v>15</v>
      </c>
      <c r="G208" s="80"/>
      <c r="H208" s="81"/>
      <c r="I208" s="169"/>
      <c r="J208" s="169"/>
      <c r="K208" s="169"/>
      <c r="L208" s="169"/>
      <c r="M208" s="169"/>
    </row>
    <row r="209" spans="2:13" ht="15">
      <c r="B209" s="539"/>
      <c r="C209" s="552"/>
      <c r="D209" s="552"/>
      <c r="E209" s="92"/>
      <c r="F209" s="75" t="s">
        <v>16</v>
      </c>
      <c r="G209" s="80">
        <v>505.3</v>
      </c>
      <c r="H209" s="80">
        <v>505.3</v>
      </c>
      <c r="I209" s="169">
        <v>100</v>
      </c>
      <c r="J209" s="169"/>
      <c r="K209" s="169"/>
      <c r="L209" s="169"/>
      <c r="M209" s="169"/>
    </row>
    <row r="210" spans="2:13" ht="93">
      <c r="B210" s="539"/>
      <c r="C210" s="552"/>
      <c r="D210" s="552"/>
      <c r="E210" s="87" t="s">
        <v>405</v>
      </c>
      <c r="F210" s="4" t="s">
        <v>314</v>
      </c>
      <c r="G210" s="180">
        <v>505.3</v>
      </c>
      <c r="H210" s="80">
        <v>505.3</v>
      </c>
      <c r="I210" s="169">
        <v>100</v>
      </c>
      <c r="J210" s="169"/>
      <c r="K210" s="169"/>
      <c r="L210" s="169"/>
      <c r="M210" s="169"/>
    </row>
    <row r="211" spans="2:13" ht="30.75">
      <c r="B211" s="539"/>
      <c r="C211" s="552"/>
      <c r="D211" s="552"/>
      <c r="E211" s="92"/>
      <c r="F211" s="75" t="s">
        <v>17</v>
      </c>
      <c r="G211" s="145"/>
      <c r="H211" s="86"/>
      <c r="I211" s="169"/>
      <c r="J211" s="169"/>
      <c r="K211" s="169"/>
      <c r="L211" s="169"/>
      <c r="M211" s="169"/>
    </row>
    <row r="212" spans="2:13" ht="46.5">
      <c r="B212" s="542"/>
      <c r="C212" s="553"/>
      <c r="D212" s="553"/>
      <c r="E212" s="93"/>
      <c r="F212" s="75" t="s">
        <v>18</v>
      </c>
      <c r="G212" s="145"/>
      <c r="H212" s="86"/>
      <c r="I212" s="169"/>
      <c r="J212" s="169"/>
      <c r="K212" s="169"/>
      <c r="L212" s="169"/>
      <c r="M212" s="169"/>
    </row>
    <row r="213" spans="2:13" ht="15">
      <c r="B213" s="570" t="s">
        <v>352</v>
      </c>
      <c r="C213" s="551" t="s">
        <v>124</v>
      </c>
      <c r="D213" s="551" t="s">
        <v>30</v>
      </c>
      <c r="E213" s="82"/>
      <c r="F213" s="77" t="s">
        <v>21</v>
      </c>
      <c r="G213" s="80">
        <f>G214+G215+G216+G219+G220</f>
        <v>50</v>
      </c>
      <c r="H213" s="81">
        <v>50</v>
      </c>
      <c r="I213" s="169">
        <f>H213/G213*100</f>
        <v>100</v>
      </c>
      <c r="J213" s="169"/>
      <c r="K213" s="169"/>
      <c r="L213" s="169"/>
      <c r="M213" s="169"/>
    </row>
    <row r="214" spans="2:13" ht="131.25" customHeight="1">
      <c r="B214" s="607"/>
      <c r="C214" s="607"/>
      <c r="D214" s="607"/>
      <c r="E214" s="97"/>
      <c r="F214" s="75" t="s">
        <v>375</v>
      </c>
      <c r="G214" s="80">
        <f>G217+G221+G222+G223+G224</f>
        <v>50</v>
      </c>
      <c r="H214" s="81">
        <v>50</v>
      </c>
      <c r="I214" s="169">
        <f>H214/G214*100</f>
        <v>100</v>
      </c>
      <c r="J214" s="169"/>
      <c r="K214" s="169"/>
      <c r="L214" s="169"/>
      <c r="M214" s="169"/>
    </row>
    <row r="215" spans="2:13" ht="31.5" customHeight="1">
      <c r="B215" s="607"/>
      <c r="C215" s="607"/>
      <c r="D215" s="607"/>
      <c r="E215" s="97"/>
      <c r="F215" s="75" t="s">
        <v>14</v>
      </c>
      <c r="G215" s="80"/>
      <c r="H215" s="81"/>
      <c r="I215" s="169"/>
      <c r="J215" s="169"/>
      <c r="K215" s="169"/>
      <c r="L215" s="169"/>
      <c r="M215" s="169"/>
    </row>
    <row r="216" spans="2:13" ht="46.5">
      <c r="B216" s="607"/>
      <c r="C216" s="607"/>
      <c r="D216" s="607"/>
      <c r="E216" s="87" t="s">
        <v>405</v>
      </c>
      <c r="F216" s="75" t="s">
        <v>15</v>
      </c>
      <c r="G216" s="80"/>
      <c r="H216" s="81"/>
      <c r="I216" s="169"/>
      <c r="J216" s="169"/>
      <c r="K216" s="169"/>
      <c r="L216" s="169"/>
      <c r="M216" s="169"/>
    </row>
    <row r="217" spans="2:13" ht="93">
      <c r="B217" s="607"/>
      <c r="C217" s="607"/>
      <c r="D217" s="607"/>
      <c r="E217" s="97"/>
      <c r="F217" s="75" t="s">
        <v>165</v>
      </c>
      <c r="G217" s="81">
        <v>50</v>
      </c>
      <c r="H217" s="81">
        <v>50</v>
      </c>
      <c r="I217" s="169">
        <f>H217/G217*100</f>
        <v>100</v>
      </c>
      <c r="J217" s="169"/>
      <c r="K217" s="169"/>
      <c r="L217" s="169"/>
      <c r="M217" s="169"/>
    </row>
    <row r="218" spans="2:13" ht="108.75">
      <c r="B218" s="607"/>
      <c r="C218" s="607"/>
      <c r="D218" s="607"/>
      <c r="E218" s="87" t="s">
        <v>405</v>
      </c>
      <c r="F218" s="4" t="s">
        <v>376</v>
      </c>
      <c r="G218" s="81">
        <v>50</v>
      </c>
      <c r="H218" s="81">
        <v>50</v>
      </c>
      <c r="I218" s="170">
        <v>100</v>
      </c>
      <c r="J218" s="169"/>
      <c r="K218" s="169"/>
      <c r="L218" s="169"/>
      <c r="M218" s="169"/>
    </row>
    <row r="219" spans="2:13" ht="30.75">
      <c r="B219" s="607"/>
      <c r="C219" s="607"/>
      <c r="D219" s="607"/>
      <c r="E219" s="97"/>
      <c r="F219" s="75" t="s">
        <v>17</v>
      </c>
      <c r="G219" s="80"/>
      <c r="H219" s="81"/>
      <c r="I219" s="169"/>
      <c r="J219" s="169"/>
      <c r="K219" s="169"/>
      <c r="L219" s="169"/>
      <c r="M219" s="169"/>
    </row>
    <row r="220" spans="2:13" ht="46.5">
      <c r="B220" s="607"/>
      <c r="C220" s="607"/>
      <c r="D220" s="608"/>
      <c r="E220" s="99"/>
      <c r="F220" s="75" t="s">
        <v>18</v>
      </c>
      <c r="G220" s="80"/>
      <c r="H220" s="81"/>
      <c r="I220" s="169"/>
      <c r="J220" s="169"/>
      <c r="K220" s="169"/>
      <c r="L220" s="169"/>
      <c r="M220" s="169"/>
    </row>
    <row r="221" spans="2:13" ht="95.25" customHeight="1">
      <c r="B221" s="607"/>
      <c r="C221" s="607"/>
      <c r="D221" s="100" t="s">
        <v>217</v>
      </c>
      <c r="E221" s="87" t="s">
        <v>405</v>
      </c>
      <c r="F221" s="75" t="s">
        <v>176</v>
      </c>
      <c r="G221" s="80"/>
      <c r="H221" s="81"/>
      <c r="I221" s="169"/>
      <c r="J221" s="169"/>
      <c r="K221" s="169"/>
      <c r="L221" s="169"/>
      <c r="M221" s="169"/>
    </row>
    <row r="222" spans="2:13" ht="113.25" customHeight="1">
      <c r="B222" s="607"/>
      <c r="C222" s="607"/>
      <c r="D222" s="100" t="s">
        <v>218</v>
      </c>
      <c r="E222" s="87" t="s">
        <v>405</v>
      </c>
      <c r="F222" s="75" t="s">
        <v>176</v>
      </c>
      <c r="G222" s="80"/>
      <c r="H222" s="81"/>
      <c r="I222" s="169"/>
      <c r="J222" s="169"/>
      <c r="K222" s="169"/>
      <c r="L222" s="169"/>
      <c r="M222" s="169"/>
    </row>
    <row r="223" spans="2:13" ht="78" customHeight="1">
      <c r="B223" s="607"/>
      <c r="C223" s="607"/>
      <c r="D223" s="100" t="s">
        <v>219</v>
      </c>
      <c r="E223" s="87" t="s">
        <v>405</v>
      </c>
      <c r="F223" s="75" t="s">
        <v>176</v>
      </c>
      <c r="G223" s="80"/>
      <c r="H223" s="81"/>
      <c r="I223" s="169"/>
      <c r="J223" s="169"/>
      <c r="K223" s="169"/>
      <c r="L223" s="169"/>
      <c r="M223" s="169"/>
    </row>
    <row r="224" spans="2:13" ht="51.75" customHeight="1">
      <c r="B224" s="608"/>
      <c r="C224" s="608"/>
      <c r="D224" s="100" t="s">
        <v>206</v>
      </c>
      <c r="E224" s="87" t="s">
        <v>405</v>
      </c>
      <c r="F224" s="75" t="s">
        <v>176</v>
      </c>
      <c r="G224" s="80"/>
      <c r="H224" s="81"/>
      <c r="I224" s="169"/>
      <c r="J224" s="169"/>
      <c r="K224" s="169"/>
      <c r="L224" s="169"/>
      <c r="M224" s="169"/>
    </row>
    <row r="225" spans="2:13" ht="20.25" customHeight="1" hidden="1">
      <c r="B225" s="570" t="s">
        <v>353</v>
      </c>
      <c r="C225" s="551" t="s">
        <v>52</v>
      </c>
      <c r="D225" s="551" t="s">
        <v>30</v>
      </c>
      <c r="E225" s="82"/>
      <c r="F225" s="77" t="s">
        <v>21</v>
      </c>
      <c r="G225" s="80">
        <f>G226+G227+G228+G230+G231</f>
        <v>0</v>
      </c>
      <c r="H225" s="81"/>
      <c r="I225" s="169"/>
      <c r="J225" s="169"/>
      <c r="K225" s="169"/>
      <c r="L225" s="169"/>
      <c r="M225" s="169"/>
    </row>
    <row r="226" spans="2:13" ht="141" customHeight="1" hidden="1">
      <c r="B226" s="607"/>
      <c r="C226" s="607"/>
      <c r="D226" s="607"/>
      <c r="E226" s="97"/>
      <c r="F226" s="75" t="s">
        <v>375</v>
      </c>
      <c r="G226" s="80">
        <f>G229+G232+G233</f>
        <v>0</v>
      </c>
      <c r="H226" s="81"/>
      <c r="I226" s="169"/>
      <c r="J226" s="169"/>
      <c r="K226" s="169"/>
      <c r="L226" s="169"/>
      <c r="M226" s="169"/>
    </row>
    <row r="227" spans="2:13" ht="30.75" hidden="1">
      <c r="B227" s="607"/>
      <c r="C227" s="607"/>
      <c r="D227" s="607"/>
      <c r="E227" s="97"/>
      <c r="F227" s="75" t="s">
        <v>14</v>
      </c>
      <c r="G227" s="80"/>
      <c r="H227" s="81"/>
      <c r="I227" s="169"/>
      <c r="J227" s="169"/>
      <c r="K227" s="169"/>
      <c r="L227" s="169"/>
      <c r="M227" s="169"/>
    </row>
    <row r="228" spans="2:13" ht="46.5" hidden="1">
      <c r="B228" s="607"/>
      <c r="C228" s="607"/>
      <c r="D228" s="607"/>
      <c r="E228" s="87" t="s">
        <v>405</v>
      </c>
      <c r="F228" s="75" t="s">
        <v>15</v>
      </c>
      <c r="G228" s="80"/>
      <c r="H228" s="81"/>
      <c r="I228" s="169"/>
      <c r="J228" s="169"/>
      <c r="K228" s="169"/>
      <c r="L228" s="169"/>
      <c r="M228" s="169"/>
    </row>
    <row r="229" spans="2:13" ht="93" hidden="1">
      <c r="B229" s="607"/>
      <c r="C229" s="607"/>
      <c r="D229" s="607"/>
      <c r="E229" s="97"/>
      <c r="F229" s="75" t="s">
        <v>165</v>
      </c>
      <c r="G229" s="80">
        <v>0</v>
      </c>
      <c r="H229" s="81"/>
      <c r="I229" s="169"/>
      <c r="J229" s="169"/>
      <c r="K229" s="169"/>
      <c r="L229" s="169"/>
      <c r="M229" s="169"/>
    </row>
    <row r="230" spans="2:13" ht="30.75" hidden="1">
      <c r="B230" s="607"/>
      <c r="C230" s="607"/>
      <c r="D230" s="607"/>
      <c r="E230" s="97"/>
      <c r="F230" s="75" t="s">
        <v>17</v>
      </c>
      <c r="G230" s="162"/>
      <c r="H230" s="85"/>
      <c r="I230" s="169"/>
      <c r="J230" s="169"/>
      <c r="K230" s="169"/>
      <c r="L230" s="169"/>
      <c r="M230" s="169"/>
    </row>
    <row r="231" spans="2:13" ht="46.5" hidden="1">
      <c r="B231" s="607"/>
      <c r="C231" s="607"/>
      <c r="D231" s="608"/>
      <c r="E231" s="99"/>
      <c r="F231" s="75" t="s">
        <v>18</v>
      </c>
      <c r="G231" s="162"/>
      <c r="H231" s="85"/>
      <c r="I231" s="169"/>
      <c r="J231" s="169"/>
      <c r="K231" s="169"/>
      <c r="L231" s="169"/>
      <c r="M231" s="169"/>
    </row>
    <row r="232" spans="2:13" ht="65.25" customHeight="1" hidden="1">
      <c r="B232" s="607"/>
      <c r="C232" s="607"/>
      <c r="D232" s="100" t="s">
        <v>217</v>
      </c>
      <c r="E232" s="87" t="s">
        <v>405</v>
      </c>
      <c r="F232" s="75" t="s">
        <v>176</v>
      </c>
      <c r="G232" s="162"/>
      <c r="H232" s="85"/>
      <c r="I232" s="169"/>
      <c r="J232" s="169"/>
      <c r="K232" s="169"/>
      <c r="L232" s="169"/>
      <c r="M232" s="169"/>
    </row>
    <row r="233" spans="2:13" ht="110.25" customHeight="1" hidden="1">
      <c r="B233" s="608"/>
      <c r="C233" s="608"/>
      <c r="D233" s="100" t="s">
        <v>220</v>
      </c>
      <c r="E233" s="100"/>
      <c r="F233" s="75" t="s">
        <v>176</v>
      </c>
      <c r="G233" s="162"/>
      <c r="H233" s="85"/>
      <c r="I233" s="169"/>
      <c r="J233" s="169"/>
      <c r="K233" s="169"/>
      <c r="L233" s="169"/>
      <c r="M233" s="169"/>
    </row>
    <row r="234" spans="2:13" ht="15.75" customHeight="1" hidden="1">
      <c r="B234" s="562" t="s">
        <v>354</v>
      </c>
      <c r="C234" s="551" t="s">
        <v>53</v>
      </c>
      <c r="D234" s="551" t="s">
        <v>30</v>
      </c>
      <c r="E234" s="82"/>
      <c r="F234" s="77" t="s">
        <v>21</v>
      </c>
      <c r="G234" s="80">
        <f>G235+G236+G237+G238+G239</f>
        <v>0</v>
      </c>
      <c r="H234" s="81"/>
      <c r="I234" s="169"/>
      <c r="J234" s="169"/>
      <c r="K234" s="169"/>
      <c r="L234" s="169"/>
      <c r="M234" s="169"/>
    </row>
    <row r="235" spans="2:13" ht="30.75" hidden="1">
      <c r="B235" s="563"/>
      <c r="C235" s="552"/>
      <c r="D235" s="552"/>
      <c r="E235" s="92"/>
      <c r="F235" s="75" t="s">
        <v>14</v>
      </c>
      <c r="G235" s="80"/>
      <c r="H235" s="81"/>
      <c r="I235" s="169"/>
      <c r="J235" s="169"/>
      <c r="K235" s="169"/>
      <c r="L235" s="169"/>
      <c r="M235" s="169"/>
    </row>
    <row r="236" spans="2:13" ht="47.25" customHeight="1" hidden="1">
      <c r="B236" s="563"/>
      <c r="C236" s="552"/>
      <c r="D236" s="552"/>
      <c r="E236" s="87" t="s">
        <v>405</v>
      </c>
      <c r="F236" s="75" t="s">
        <v>15</v>
      </c>
      <c r="G236" s="80"/>
      <c r="H236" s="81"/>
      <c r="I236" s="169"/>
      <c r="J236" s="169"/>
      <c r="K236" s="169"/>
      <c r="L236" s="169"/>
      <c r="M236" s="169"/>
    </row>
    <row r="237" spans="2:13" ht="15" hidden="1">
      <c r="B237" s="563"/>
      <c r="C237" s="552"/>
      <c r="D237" s="552"/>
      <c r="E237" s="92"/>
      <c r="F237" s="75" t="s">
        <v>16</v>
      </c>
      <c r="G237" s="80"/>
      <c r="H237" s="81"/>
      <c r="I237" s="169"/>
      <c r="J237" s="169"/>
      <c r="K237" s="169"/>
      <c r="L237" s="169"/>
      <c r="M237" s="169"/>
    </row>
    <row r="238" spans="2:13" ht="31.5" customHeight="1" hidden="1">
      <c r="B238" s="563"/>
      <c r="C238" s="552"/>
      <c r="D238" s="552"/>
      <c r="E238" s="92"/>
      <c r="F238" s="75" t="s">
        <v>17</v>
      </c>
      <c r="G238" s="162"/>
      <c r="H238" s="85"/>
      <c r="I238" s="169"/>
      <c r="J238" s="169"/>
      <c r="K238" s="169"/>
      <c r="L238" s="169"/>
      <c r="M238" s="169"/>
    </row>
    <row r="239" spans="2:13" ht="46.5" hidden="1">
      <c r="B239" s="564"/>
      <c r="C239" s="553"/>
      <c r="D239" s="553"/>
      <c r="E239" s="93"/>
      <c r="F239" s="75" t="s">
        <v>18</v>
      </c>
      <c r="G239" s="162"/>
      <c r="H239" s="85"/>
      <c r="I239" s="169"/>
      <c r="J239" s="169"/>
      <c r="K239" s="169"/>
      <c r="L239" s="169"/>
      <c r="M239" s="169"/>
    </row>
    <row r="240" spans="2:13" ht="15" hidden="1">
      <c r="B240" s="570" t="s">
        <v>355</v>
      </c>
      <c r="C240" s="551" t="s">
        <v>113</v>
      </c>
      <c r="D240" s="551" t="s">
        <v>20</v>
      </c>
      <c r="E240" s="82"/>
      <c r="F240" s="77" t="s">
        <v>21</v>
      </c>
      <c r="G240" s="163">
        <f>G241+G242+G243+G244+G245</f>
        <v>0</v>
      </c>
      <c r="H240" s="90"/>
      <c r="I240" s="169"/>
      <c r="J240" s="169"/>
      <c r="K240" s="169"/>
      <c r="L240" s="169"/>
      <c r="M240" s="169"/>
    </row>
    <row r="241" spans="2:13" ht="30.75" hidden="1">
      <c r="B241" s="571"/>
      <c r="C241" s="552"/>
      <c r="D241" s="603"/>
      <c r="E241" s="83"/>
      <c r="F241" s="75" t="s">
        <v>14</v>
      </c>
      <c r="G241" s="164"/>
      <c r="H241" s="84"/>
      <c r="I241" s="169"/>
      <c r="J241" s="169"/>
      <c r="K241" s="169"/>
      <c r="L241" s="169"/>
      <c r="M241" s="169"/>
    </row>
    <row r="242" spans="2:13" ht="46.5" hidden="1">
      <c r="B242" s="571"/>
      <c r="C242" s="552"/>
      <c r="D242" s="603"/>
      <c r="E242" s="87" t="s">
        <v>405</v>
      </c>
      <c r="F242" s="75" t="s">
        <v>15</v>
      </c>
      <c r="G242" s="164"/>
      <c r="H242" s="84"/>
      <c r="I242" s="169"/>
      <c r="J242" s="169"/>
      <c r="K242" s="169"/>
      <c r="L242" s="169"/>
      <c r="M242" s="169"/>
    </row>
    <row r="243" spans="2:13" ht="31.5" customHeight="1" hidden="1">
      <c r="B243" s="571"/>
      <c r="C243" s="552"/>
      <c r="D243" s="603"/>
      <c r="E243" s="83"/>
      <c r="F243" s="75" t="s">
        <v>16</v>
      </c>
      <c r="G243" s="164"/>
      <c r="H243" s="84"/>
      <c r="I243" s="169"/>
      <c r="J243" s="169"/>
      <c r="K243" s="169"/>
      <c r="L243" s="169"/>
      <c r="M243" s="169"/>
    </row>
    <row r="244" spans="2:13" ht="30.75" hidden="1">
      <c r="B244" s="571"/>
      <c r="C244" s="552"/>
      <c r="D244" s="603"/>
      <c r="E244" s="83"/>
      <c r="F244" s="75" t="s">
        <v>17</v>
      </c>
      <c r="G244" s="164"/>
      <c r="H244" s="84"/>
      <c r="I244" s="169"/>
      <c r="J244" s="169"/>
      <c r="K244" s="169"/>
      <c r="L244" s="169"/>
      <c r="M244" s="169"/>
    </row>
    <row r="245" spans="2:13" ht="46.5" hidden="1">
      <c r="B245" s="568"/>
      <c r="C245" s="553"/>
      <c r="D245" s="604"/>
      <c r="E245" s="88"/>
      <c r="F245" s="75" t="s">
        <v>18</v>
      </c>
      <c r="G245" s="164"/>
      <c r="H245" s="84"/>
      <c r="I245" s="169"/>
      <c r="J245" s="169"/>
      <c r="K245" s="169"/>
      <c r="L245" s="169"/>
      <c r="M245" s="169"/>
    </row>
    <row r="246" spans="2:13" ht="15" hidden="1">
      <c r="B246" s="570" t="s">
        <v>356</v>
      </c>
      <c r="C246" s="551" t="s">
        <v>109</v>
      </c>
      <c r="D246" s="551" t="s">
        <v>114</v>
      </c>
      <c r="E246" s="82"/>
      <c r="F246" s="77" t="s">
        <v>21</v>
      </c>
      <c r="G246" s="163">
        <f>G247+G248+G249+G250+G251</f>
        <v>0</v>
      </c>
      <c r="H246" s="90"/>
      <c r="I246" s="169"/>
      <c r="J246" s="169"/>
      <c r="K246" s="169"/>
      <c r="L246" s="169"/>
      <c r="M246" s="169"/>
    </row>
    <row r="247" spans="2:13" ht="30.75" hidden="1">
      <c r="B247" s="571"/>
      <c r="C247" s="552"/>
      <c r="D247" s="603"/>
      <c r="E247" s="83"/>
      <c r="F247" s="75" t="s">
        <v>14</v>
      </c>
      <c r="G247" s="162"/>
      <c r="H247" s="85"/>
      <c r="I247" s="169"/>
      <c r="J247" s="169"/>
      <c r="K247" s="169"/>
      <c r="L247" s="169"/>
      <c r="M247" s="169"/>
    </row>
    <row r="248" spans="2:13" ht="46.5" hidden="1">
      <c r="B248" s="571"/>
      <c r="C248" s="552"/>
      <c r="D248" s="603"/>
      <c r="E248" s="87" t="s">
        <v>405</v>
      </c>
      <c r="F248" s="75" t="s">
        <v>15</v>
      </c>
      <c r="G248" s="162"/>
      <c r="H248" s="85"/>
      <c r="I248" s="169"/>
      <c r="J248" s="169"/>
      <c r="K248" s="169"/>
      <c r="L248" s="169"/>
      <c r="M248" s="169"/>
    </row>
    <row r="249" spans="2:13" ht="31.5" customHeight="1" hidden="1">
      <c r="B249" s="571"/>
      <c r="C249" s="552"/>
      <c r="D249" s="603"/>
      <c r="E249" s="83"/>
      <c r="F249" s="75" t="s">
        <v>16</v>
      </c>
      <c r="G249" s="162"/>
      <c r="H249" s="85"/>
      <c r="I249" s="169"/>
      <c r="J249" s="169"/>
      <c r="K249" s="169"/>
      <c r="L249" s="169"/>
      <c r="M249" s="169"/>
    </row>
    <row r="250" spans="2:13" ht="30.75" hidden="1">
      <c r="B250" s="571"/>
      <c r="C250" s="552"/>
      <c r="D250" s="603"/>
      <c r="E250" s="83"/>
      <c r="F250" s="75" t="s">
        <v>17</v>
      </c>
      <c r="G250" s="162"/>
      <c r="H250" s="85"/>
      <c r="I250" s="169"/>
      <c r="J250" s="169"/>
      <c r="K250" s="169"/>
      <c r="L250" s="169"/>
      <c r="M250" s="169"/>
    </row>
    <row r="251" spans="2:13" ht="46.5" hidden="1">
      <c r="B251" s="568"/>
      <c r="C251" s="553"/>
      <c r="D251" s="604"/>
      <c r="E251" s="88"/>
      <c r="F251" s="75" t="s">
        <v>18</v>
      </c>
      <c r="G251" s="162"/>
      <c r="H251" s="85"/>
      <c r="I251" s="169"/>
      <c r="J251" s="169"/>
      <c r="K251" s="169"/>
      <c r="L251" s="169"/>
      <c r="M251" s="169"/>
    </row>
    <row r="252" spans="2:13" ht="15" hidden="1">
      <c r="B252" s="570" t="s">
        <v>357</v>
      </c>
      <c r="C252" s="551" t="s">
        <v>110</v>
      </c>
      <c r="D252" s="551" t="s">
        <v>114</v>
      </c>
      <c r="E252" s="82"/>
      <c r="F252" s="77" t="s">
        <v>21</v>
      </c>
      <c r="G252" s="163">
        <f>G253+G254+G255+G256+G257</f>
        <v>0</v>
      </c>
      <c r="H252" s="90"/>
      <c r="I252" s="169"/>
      <c r="J252" s="169"/>
      <c r="K252" s="169"/>
      <c r="L252" s="169"/>
      <c r="M252" s="169"/>
    </row>
    <row r="253" spans="2:13" ht="30.75" hidden="1">
      <c r="B253" s="571"/>
      <c r="C253" s="552"/>
      <c r="D253" s="603"/>
      <c r="E253" s="83"/>
      <c r="F253" s="75" t="s">
        <v>14</v>
      </c>
      <c r="G253" s="162"/>
      <c r="H253" s="85"/>
      <c r="I253" s="169"/>
      <c r="J253" s="169"/>
      <c r="K253" s="169"/>
      <c r="L253" s="169"/>
      <c r="M253" s="169"/>
    </row>
    <row r="254" spans="2:13" ht="46.5" hidden="1">
      <c r="B254" s="571"/>
      <c r="C254" s="552"/>
      <c r="D254" s="603"/>
      <c r="E254" s="87" t="s">
        <v>405</v>
      </c>
      <c r="F254" s="75" t="s">
        <v>15</v>
      </c>
      <c r="G254" s="162"/>
      <c r="H254" s="85"/>
      <c r="I254" s="169"/>
      <c r="J254" s="169"/>
      <c r="K254" s="169"/>
      <c r="L254" s="169"/>
      <c r="M254" s="169"/>
    </row>
    <row r="255" spans="2:13" ht="31.5" customHeight="1" hidden="1">
      <c r="B255" s="571"/>
      <c r="C255" s="552"/>
      <c r="D255" s="603"/>
      <c r="E255" s="83"/>
      <c r="F255" s="75" t="s">
        <v>16</v>
      </c>
      <c r="G255" s="162"/>
      <c r="H255" s="85"/>
      <c r="I255" s="169"/>
      <c r="J255" s="169"/>
      <c r="K255" s="169"/>
      <c r="L255" s="169"/>
      <c r="M255" s="169"/>
    </row>
    <row r="256" spans="2:13" ht="30.75" hidden="1">
      <c r="B256" s="571"/>
      <c r="C256" s="552"/>
      <c r="D256" s="603"/>
      <c r="E256" s="83"/>
      <c r="F256" s="75" t="s">
        <v>17</v>
      </c>
      <c r="G256" s="162"/>
      <c r="H256" s="85"/>
      <c r="I256" s="169"/>
      <c r="J256" s="169"/>
      <c r="K256" s="169"/>
      <c r="L256" s="169"/>
      <c r="M256" s="169"/>
    </row>
    <row r="257" spans="2:13" ht="46.5" hidden="1">
      <c r="B257" s="568"/>
      <c r="C257" s="553"/>
      <c r="D257" s="604"/>
      <c r="E257" s="88"/>
      <c r="F257" s="75" t="s">
        <v>18</v>
      </c>
      <c r="G257" s="162"/>
      <c r="H257" s="85"/>
      <c r="I257" s="169"/>
      <c r="J257" s="169"/>
      <c r="K257" s="169"/>
      <c r="L257" s="169"/>
      <c r="M257" s="169"/>
    </row>
    <row r="258" spans="2:13" ht="15" hidden="1">
      <c r="B258" s="570" t="s">
        <v>359</v>
      </c>
      <c r="C258" s="551" t="s">
        <v>358</v>
      </c>
      <c r="D258" s="551" t="s">
        <v>20</v>
      </c>
      <c r="E258" s="82"/>
      <c r="F258" s="77" t="s">
        <v>21</v>
      </c>
      <c r="G258" s="163">
        <f>G259+G260+G261+G262+G263</f>
        <v>0</v>
      </c>
      <c r="H258" s="90"/>
      <c r="I258" s="169"/>
      <c r="J258" s="169"/>
      <c r="K258" s="169"/>
      <c r="L258" s="169"/>
      <c r="M258" s="169"/>
    </row>
    <row r="259" spans="2:13" ht="30.75" hidden="1">
      <c r="B259" s="571"/>
      <c r="C259" s="552"/>
      <c r="D259" s="603"/>
      <c r="E259" s="87" t="s">
        <v>405</v>
      </c>
      <c r="F259" s="75" t="s">
        <v>14</v>
      </c>
      <c r="G259" s="164"/>
      <c r="H259" s="84"/>
      <c r="I259" s="169"/>
      <c r="J259" s="169"/>
      <c r="K259" s="169"/>
      <c r="L259" s="169"/>
      <c r="M259" s="169"/>
    </row>
    <row r="260" spans="2:13" ht="46.5" hidden="1">
      <c r="B260" s="571"/>
      <c r="C260" s="552"/>
      <c r="D260" s="603"/>
      <c r="E260" s="83"/>
      <c r="F260" s="75" t="s">
        <v>15</v>
      </c>
      <c r="G260" s="164"/>
      <c r="H260" s="84"/>
      <c r="I260" s="169"/>
      <c r="J260" s="169"/>
      <c r="K260" s="169"/>
      <c r="L260" s="169"/>
      <c r="M260" s="169"/>
    </row>
    <row r="261" spans="2:13" ht="31.5" customHeight="1" hidden="1">
      <c r="B261" s="571"/>
      <c r="C261" s="552"/>
      <c r="D261" s="603"/>
      <c r="E261" s="83"/>
      <c r="F261" s="75" t="s">
        <v>16</v>
      </c>
      <c r="G261" s="164"/>
      <c r="H261" s="84"/>
      <c r="I261" s="169"/>
      <c r="J261" s="169"/>
      <c r="K261" s="169"/>
      <c r="L261" s="169"/>
      <c r="M261" s="169"/>
    </row>
    <row r="262" spans="2:13" ht="30.75" hidden="1">
      <c r="B262" s="571"/>
      <c r="C262" s="552"/>
      <c r="D262" s="603"/>
      <c r="E262" s="83"/>
      <c r="F262" s="75" t="s">
        <v>17</v>
      </c>
      <c r="G262" s="164"/>
      <c r="H262" s="84"/>
      <c r="I262" s="169"/>
      <c r="J262" s="169"/>
      <c r="K262" s="169"/>
      <c r="L262" s="169"/>
      <c r="M262" s="169"/>
    </row>
    <row r="263" spans="2:13" ht="46.5" hidden="1">
      <c r="B263" s="568"/>
      <c r="C263" s="553"/>
      <c r="D263" s="604"/>
      <c r="E263" s="88"/>
      <c r="F263" s="75" t="s">
        <v>18</v>
      </c>
      <c r="G263" s="164"/>
      <c r="H263" s="84"/>
      <c r="I263" s="169"/>
      <c r="J263" s="169"/>
      <c r="K263" s="169"/>
      <c r="L263" s="169"/>
      <c r="M263" s="169"/>
    </row>
    <row r="264" spans="2:13" ht="15" hidden="1">
      <c r="B264" s="570" t="s">
        <v>361</v>
      </c>
      <c r="C264" s="551" t="s">
        <v>360</v>
      </c>
      <c r="D264" s="551" t="s">
        <v>20</v>
      </c>
      <c r="E264" s="82"/>
      <c r="F264" s="77" t="s">
        <v>21</v>
      </c>
      <c r="G264" s="163">
        <f>G265+G266+G267+G268+G269</f>
        <v>0</v>
      </c>
      <c r="H264" s="90"/>
      <c r="I264" s="169"/>
      <c r="J264" s="169"/>
      <c r="K264" s="169"/>
      <c r="L264" s="169"/>
      <c r="M264" s="169"/>
    </row>
    <row r="265" spans="2:13" ht="30.75" hidden="1">
      <c r="B265" s="571"/>
      <c r="C265" s="552"/>
      <c r="D265" s="603"/>
      <c r="E265" s="83"/>
      <c r="F265" s="75" t="s">
        <v>14</v>
      </c>
      <c r="G265" s="164"/>
      <c r="H265" s="84"/>
      <c r="I265" s="169"/>
      <c r="J265" s="169"/>
      <c r="K265" s="169"/>
      <c r="L265" s="169"/>
      <c r="M265" s="169"/>
    </row>
    <row r="266" spans="2:13" ht="46.5" hidden="1">
      <c r="B266" s="571"/>
      <c r="C266" s="552"/>
      <c r="D266" s="603"/>
      <c r="E266" s="87" t="s">
        <v>405</v>
      </c>
      <c r="F266" s="75" t="s">
        <v>15</v>
      </c>
      <c r="G266" s="164"/>
      <c r="H266" s="84"/>
      <c r="I266" s="169"/>
      <c r="J266" s="169"/>
      <c r="K266" s="169"/>
      <c r="L266" s="169"/>
      <c r="M266" s="169"/>
    </row>
    <row r="267" spans="2:13" ht="31.5" customHeight="1" hidden="1">
      <c r="B267" s="571"/>
      <c r="C267" s="552"/>
      <c r="D267" s="603"/>
      <c r="E267" s="83"/>
      <c r="F267" s="75" t="s">
        <v>16</v>
      </c>
      <c r="G267" s="164"/>
      <c r="H267" s="84"/>
      <c r="I267" s="169"/>
      <c r="J267" s="169"/>
      <c r="K267" s="169"/>
      <c r="L267" s="169"/>
      <c r="M267" s="169"/>
    </row>
    <row r="268" spans="2:13" ht="30.75" hidden="1">
      <c r="B268" s="571"/>
      <c r="C268" s="552"/>
      <c r="D268" s="603"/>
      <c r="E268" s="83"/>
      <c r="F268" s="75" t="s">
        <v>17</v>
      </c>
      <c r="G268" s="164"/>
      <c r="H268" s="84"/>
      <c r="I268" s="169"/>
      <c r="J268" s="169"/>
      <c r="K268" s="169"/>
      <c r="L268" s="169"/>
      <c r="M268" s="169"/>
    </row>
    <row r="269" spans="2:13" ht="46.5" hidden="1">
      <c r="B269" s="568"/>
      <c r="C269" s="553"/>
      <c r="D269" s="604"/>
      <c r="E269" s="88"/>
      <c r="F269" s="75" t="s">
        <v>18</v>
      </c>
      <c r="G269" s="164"/>
      <c r="H269" s="84"/>
      <c r="I269" s="169"/>
      <c r="J269" s="169"/>
      <c r="K269" s="169"/>
      <c r="L269" s="169"/>
      <c r="M269" s="169"/>
    </row>
    <row r="270" spans="2:13" ht="15">
      <c r="B270" s="600" t="s">
        <v>362</v>
      </c>
      <c r="C270" s="551" t="s">
        <v>299</v>
      </c>
      <c r="D270" s="602" t="s">
        <v>302</v>
      </c>
      <c r="E270" s="101"/>
      <c r="F270" s="77" t="s">
        <v>21</v>
      </c>
      <c r="G270" s="163">
        <f>G271+G272+G273+G274+G275</f>
        <v>300</v>
      </c>
      <c r="H270" s="90">
        <v>300</v>
      </c>
      <c r="I270" s="169">
        <v>100</v>
      </c>
      <c r="J270" s="169"/>
      <c r="K270" s="90"/>
      <c r="L270" s="169"/>
      <c r="M270" s="169"/>
    </row>
    <row r="271" spans="2:13" ht="30.75">
      <c r="B271" s="601"/>
      <c r="C271" s="552"/>
      <c r="D271" s="603"/>
      <c r="E271" s="87" t="s">
        <v>405</v>
      </c>
      <c r="F271" s="75" t="s">
        <v>377</v>
      </c>
      <c r="G271" s="80">
        <f>G276+G277+G278</f>
        <v>300</v>
      </c>
      <c r="H271" s="81">
        <v>300</v>
      </c>
      <c r="I271" s="169">
        <v>100</v>
      </c>
      <c r="J271" s="169"/>
      <c r="K271" s="81"/>
      <c r="L271" s="169"/>
      <c r="M271" s="169"/>
    </row>
    <row r="272" spans="2:13" ht="46.5">
      <c r="B272" s="601"/>
      <c r="C272" s="552"/>
      <c r="D272" s="603"/>
      <c r="E272" s="83"/>
      <c r="F272" s="75" t="s">
        <v>15</v>
      </c>
      <c r="G272" s="80"/>
      <c r="H272" s="81"/>
      <c r="I272" s="169"/>
      <c r="J272" s="169"/>
      <c r="K272" s="81"/>
      <c r="L272" s="169"/>
      <c r="M272" s="169"/>
    </row>
    <row r="273" spans="2:13" ht="15">
      <c r="B273" s="601"/>
      <c r="C273" s="552"/>
      <c r="D273" s="603"/>
      <c r="E273" s="83"/>
      <c r="F273" s="75" t="s">
        <v>16</v>
      </c>
      <c r="G273" s="80"/>
      <c r="H273" s="81"/>
      <c r="I273" s="169"/>
      <c r="J273" s="169"/>
      <c r="K273" s="81"/>
      <c r="L273" s="169"/>
      <c r="M273" s="169"/>
    </row>
    <row r="274" spans="2:13" ht="30.75">
      <c r="B274" s="601"/>
      <c r="C274" s="552"/>
      <c r="D274" s="603"/>
      <c r="E274" s="83"/>
      <c r="F274" s="75" t="s">
        <v>17</v>
      </c>
      <c r="G274" s="80"/>
      <c r="H274" s="81"/>
      <c r="I274" s="169"/>
      <c r="J274" s="169"/>
      <c r="K274" s="81"/>
      <c r="L274" s="169"/>
      <c r="M274" s="169"/>
    </row>
    <row r="275" spans="2:13" ht="46.5">
      <c r="B275" s="601"/>
      <c r="C275" s="552"/>
      <c r="D275" s="604"/>
      <c r="E275" s="87" t="s">
        <v>405</v>
      </c>
      <c r="F275" s="75" t="s">
        <v>18</v>
      </c>
      <c r="G275" s="80"/>
      <c r="H275" s="81"/>
      <c r="I275" s="169"/>
      <c r="J275" s="169"/>
      <c r="K275" s="81"/>
      <c r="L275" s="169"/>
      <c r="M275" s="169"/>
    </row>
    <row r="276" spans="2:13" ht="53.25" customHeight="1">
      <c r="B276" s="572"/>
      <c r="C276" s="572"/>
      <c r="D276" s="102" t="s">
        <v>300</v>
      </c>
      <c r="E276" s="102"/>
      <c r="F276" s="75" t="s">
        <v>378</v>
      </c>
      <c r="G276" s="80">
        <v>150</v>
      </c>
      <c r="H276" s="81">
        <v>150</v>
      </c>
      <c r="I276" s="169">
        <v>100</v>
      </c>
      <c r="J276" s="169"/>
      <c r="K276" s="81"/>
      <c r="L276" s="169"/>
      <c r="M276" s="169"/>
    </row>
    <row r="277" spans="2:13" ht="46.5">
      <c r="B277" s="572"/>
      <c r="C277" s="572"/>
      <c r="D277" s="102" t="s">
        <v>301</v>
      </c>
      <c r="E277" s="102"/>
      <c r="F277" s="75" t="s">
        <v>378</v>
      </c>
      <c r="G277" s="80">
        <v>50</v>
      </c>
      <c r="H277" s="81">
        <v>50</v>
      </c>
      <c r="I277" s="169">
        <v>100</v>
      </c>
      <c r="J277" s="169"/>
      <c r="K277" s="81"/>
      <c r="L277" s="169"/>
      <c r="M277" s="169"/>
    </row>
    <row r="278" spans="2:13" ht="90.75" customHeight="1">
      <c r="B278" s="573"/>
      <c r="C278" s="573"/>
      <c r="D278" s="102" t="s">
        <v>303</v>
      </c>
      <c r="E278" s="102"/>
      <c r="F278" s="75" t="s">
        <v>378</v>
      </c>
      <c r="G278" s="80">
        <v>100</v>
      </c>
      <c r="H278" s="81">
        <v>100</v>
      </c>
      <c r="I278" s="169">
        <v>100</v>
      </c>
      <c r="J278" s="169"/>
      <c r="K278" s="81"/>
      <c r="L278" s="169"/>
      <c r="M278" s="169"/>
    </row>
    <row r="279" spans="2:13" ht="22.5" customHeight="1">
      <c r="B279" s="570" t="s">
        <v>363</v>
      </c>
      <c r="C279" s="551" t="s">
        <v>309</v>
      </c>
      <c r="D279" s="551" t="s">
        <v>131</v>
      </c>
      <c r="E279" s="82"/>
      <c r="F279" s="77" t="s">
        <v>21</v>
      </c>
      <c r="G279" s="80">
        <f>G280+G281+G282+G285+G286</f>
        <v>50</v>
      </c>
      <c r="H279" s="81">
        <v>50</v>
      </c>
      <c r="I279" s="169">
        <v>100</v>
      </c>
      <c r="J279" s="169"/>
      <c r="K279" s="169"/>
      <c r="L279" s="169"/>
      <c r="M279" s="169"/>
    </row>
    <row r="280" spans="2:13" ht="145.5" customHeight="1">
      <c r="B280" s="607"/>
      <c r="C280" s="607"/>
      <c r="D280" s="605"/>
      <c r="E280" s="87" t="s">
        <v>405</v>
      </c>
      <c r="F280" s="75" t="s">
        <v>375</v>
      </c>
      <c r="G280" s="80">
        <f>G283</f>
        <v>50</v>
      </c>
      <c r="H280" s="81">
        <v>50</v>
      </c>
      <c r="I280" s="169">
        <v>100</v>
      </c>
      <c r="J280" s="169"/>
      <c r="K280" s="169"/>
      <c r="L280" s="169"/>
      <c r="M280" s="169"/>
    </row>
    <row r="281" spans="2:13" ht="31.5" customHeight="1">
      <c r="B281" s="607"/>
      <c r="C281" s="607"/>
      <c r="D281" s="605"/>
      <c r="E281" s="103"/>
      <c r="F281" s="75" t="s">
        <v>14</v>
      </c>
      <c r="G281" s="80"/>
      <c r="H281" s="81"/>
      <c r="I281" s="169"/>
      <c r="J281" s="169"/>
      <c r="K281" s="169"/>
      <c r="L281" s="169"/>
      <c r="M281" s="169"/>
    </row>
    <row r="282" spans="2:13" ht="46.5">
      <c r="B282" s="607"/>
      <c r="C282" s="607"/>
      <c r="D282" s="605"/>
      <c r="E282" s="87" t="s">
        <v>405</v>
      </c>
      <c r="F282" s="75" t="s">
        <v>15</v>
      </c>
      <c r="G282" s="80"/>
      <c r="H282" s="81"/>
      <c r="I282" s="169"/>
      <c r="J282" s="169"/>
      <c r="K282" s="169"/>
      <c r="L282" s="169"/>
      <c r="M282" s="169"/>
    </row>
    <row r="283" spans="2:13" ht="101.25" customHeight="1">
      <c r="B283" s="607"/>
      <c r="C283" s="607"/>
      <c r="D283" s="605"/>
      <c r="E283" s="87" t="s">
        <v>405</v>
      </c>
      <c r="F283" s="75" t="s">
        <v>165</v>
      </c>
      <c r="G283" s="80">
        <v>50</v>
      </c>
      <c r="H283" s="81">
        <v>50</v>
      </c>
      <c r="I283" s="169">
        <v>100</v>
      </c>
      <c r="J283" s="169"/>
      <c r="K283" s="169"/>
      <c r="L283" s="169"/>
      <c r="M283" s="169"/>
    </row>
    <row r="284" spans="2:13" ht="101.25" customHeight="1">
      <c r="B284" s="607"/>
      <c r="C284" s="607"/>
      <c r="D284" s="605"/>
      <c r="E284" s="87" t="s">
        <v>405</v>
      </c>
      <c r="F284" s="4" t="s">
        <v>409</v>
      </c>
      <c r="G284" s="80"/>
      <c r="H284" s="81"/>
      <c r="I284" s="169"/>
      <c r="J284" s="169"/>
      <c r="K284" s="169"/>
      <c r="L284" s="169"/>
      <c r="M284" s="169"/>
    </row>
    <row r="285" spans="2:13" ht="30.75">
      <c r="B285" s="607"/>
      <c r="C285" s="607"/>
      <c r="D285" s="605"/>
      <c r="E285" s="103"/>
      <c r="F285" s="75" t="s">
        <v>17</v>
      </c>
      <c r="G285" s="80"/>
      <c r="H285" s="81"/>
      <c r="I285" s="169"/>
      <c r="J285" s="169"/>
      <c r="K285" s="169"/>
      <c r="L285" s="169"/>
      <c r="M285" s="169"/>
    </row>
    <row r="286" spans="2:13" ht="46.5">
      <c r="B286" s="607"/>
      <c r="C286" s="607"/>
      <c r="D286" s="606"/>
      <c r="E286" s="104"/>
      <c r="F286" s="75" t="s">
        <v>18</v>
      </c>
      <c r="G286" s="80"/>
      <c r="H286" s="81"/>
      <c r="I286" s="169"/>
      <c r="J286" s="169"/>
      <c r="K286" s="169"/>
      <c r="L286" s="169"/>
      <c r="M286" s="169"/>
    </row>
    <row r="287" spans="2:13" ht="108.75">
      <c r="B287" s="607"/>
      <c r="C287" s="607"/>
      <c r="D287" s="100" t="s">
        <v>204</v>
      </c>
      <c r="E287" s="87" t="s">
        <v>405</v>
      </c>
      <c r="F287" s="75" t="s">
        <v>176</v>
      </c>
      <c r="G287" s="80"/>
      <c r="H287" s="81"/>
      <c r="I287" s="169"/>
      <c r="J287" s="169"/>
      <c r="K287" s="169"/>
      <c r="L287" s="169"/>
      <c r="M287" s="169"/>
    </row>
    <row r="288" spans="2:13" ht="63" customHeight="1">
      <c r="B288" s="607"/>
      <c r="C288" s="607"/>
      <c r="D288" s="100" t="s">
        <v>221</v>
      </c>
      <c r="E288" s="87" t="s">
        <v>405</v>
      </c>
      <c r="F288" s="75" t="s">
        <v>176</v>
      </c>
      <c r="G288" s="80"/>
      <c r="H288" s="81"/>
      <c r="I288" s="169"/>
      <c r="J288" s="169"/>
      <c r="K288" s="169"/>
      <c r="L288" s="169"/>
      <c r="M288" s="169"/>
    </row>
    <row r="289" spans="2:13" ht="72.75" customHeight="1">
      <c r="B289" s="608"/>
      <c r="C289" s="608"/>
      <c r="D289" s="100" t="s">
        <v>222</v>
      </c>
      <c r="E289" s="87" t="s">
        <v>405</v>
      </c>
      <c r="F289" s="75" t="s">
        <v>176</v>
      </c>
      <c r="G289" s="80"/>
      <c r="H289" s="81"/>
      <c r="I289" s="169"/>
      <c r="J289" s="169"/>
      <c r="K289" s="169"/>
      <c r="L289" s="169"/>
      <c r="M289" s="169"/>
    </row>
    <row r="290" spans="1:13" ht="15.75" customHeight="1">
      <c r="A290" s="108"/>
      <c r="B290" s="570" t="s">
        <v>364</v>
      </c>
      <c r="C290" s="570" t="s">
        <v>429</v>
      </c>
      <c r="D290" s="551" t="s">
        <v>30</v>
      </c>
      <c r="E290" s="136"/>
      <c r="F290" s="133" t="s">
        <v>21</v>
      </c>
      <c r="G290" s="80">
        <f>G291+G292+G293+G295+G296</f>
        <v>826.4</v>
      </c>
      <c r="H290" s="109">
        <v>826.4</v>
      </c>
      <c r="I290" s="169">
        <v>100</v>
      </c>
      <c r="J290" s="169"/>
      <c r="K290" s="169"/>
      <c r="L290" s="169"/>
      <c r="M290" s="169"/>
    </row>
    <row r="291" spans="1:13" ht="31.5" customHeight="1">
      <c r="A291" s="108"/>
      <c r="B291" s="571"/>
      <c r="C291" s="571"/>
      <c r="D291" s="571"/>
      <c r="E291" s="134"/>
      <c r="F291" s="137" t="s">
        <v>14</v>
      </c>
      <c r="G291" s="109"/>
      <c r="H291" s="81"/>
      <c r="I291" s="169"/>
      <c r="J291" s="169"/>
      <c r="K291" s="169"/>
      <c r="L291" s="169"/>
      <c r="M291" s="169"/>
    </row>
    <row r="292" spans="1:13" ht="47.25" customHeight="1">
      <c r="A292" s="108"/>
      <c r="B292" s="571"/>
      <c r="C292" s="571"/>
      <c r="D292" s="571"/>
      <c r="E292" s="87" t="s">
        <v>405</v>
      </c>
      <c r="F292" s="137" t="s">
        <v>15</v>
      </c>
      <c r="G292" s="109"/>
      <c r="H292" s="81"/>
      <c r="I292" s="169"/>
      <c r="J292" s="169"/>
      <c r="K292" s="169"/>
      <c r="L292" s="169"/>
      <c r="M292" s="169"/>
    </row>
    <row r="293" spans="1:13" ht="31.5" customHeight="1">
      <c r="A293" s="108"/>
      <c r="B293" s="571"/>
      <c r="C293" s="571"/>
      <c r="D293" s="571"/>
      <c r="E293" s="134"/>
      <c r="F293" s="137" t="s">
        <v>16</v>
      </c>
      <c r="G293" s="81">
        <v>826.4</v>
      </c>
      <c r="H293" s="81">
        <v>826.4</v>
      </c>
      <c r="I293" s="169">
        <v>100</v>
      </c>
      <c r="J293" s="169"/>
      <c r="K293" s="169"/>
      <c r="L293" s="169"/>
      <c r="M293" s="169"/>
    </row>
    <row r="294" spans="1:13" ht="99.75" customHeight="1">
      <c r="A294" s="108"/>
      <c r="B294" s="571"/>
      <c r="C294" s="571"/>
      <c r="D294" s="571"/>
      <c r="E294" s="87" t="s">
        <v>405</v>
      </c>
      <c r="F294" s="137" t="s">
        <v>314</v>
      </c>
      <c r="G294" s="181">
        <v>826.4</v>
      </c>
      <c r="H294" s="81">
        <v>826.4</v>
      </c>
      <c r="I294" s="169">
        <v>100</v>
      </c>
      <c r="J294" s="169"/>
      <c r="K294" s="169"/>
      <c r="L294" s="169"/>
      <c r="M294" s="169"/>
    </row>
    <row r="295" spans="1:13" ht="31.5" customHeight="1">
      <c r="A295" s="108"/>
      <c r="B295" s="571"/>
      <c r="C295" s="571"/>
      <c r="D295" s="571"/>
      <c r="E295" s="134"/>
      <c r="F295" s="137" t="s">
        <v>17</v>
      </c>
      <c r="G295" s="109"/>
      <c r="H295" s="81"/>
      <c r="I295" s="169"/>
      <c r="J295" s="169"/>
      <c r="K295" s="169"/>
      <c r="L295" s="169"/>
      <c r="M295" s="169"/>
    </row>
    <row r="296" spans="1:13" ht="47.25" customHeight="1">
      <c r="A296" s="108"/>
      <c r="B296" s="568"/>
      <c r="C296" s="568"/>
      <c r="D296" s="568"/>
      <c r="E296" s="135"/>
      <c r="F296" s="137" t="s">
        <v>18</v>
      </c>
      <c r="G296" s="109"/>
      <c r="H296" s="81"/>
      <c r="I296" s="169"/>
      <c r="J296" s="169"/>
      <c r="K296" s="169"/>
      <c r="L296" s="169"/>
      <c r="M296" s="169"/>
    </row>
    <row r="297" spans="2:13" ht="15.75" customHeight="1" hidden="1">
      <c r="B297" s="570" t="s">
        <v>365</v>
      </c>
      <c r="C297" s="570" t="s">
        <v>245</v>
      </c>
      <c r="D297" s="570" t="s">
        <v>30</v>
      </c>
      <c r="E297" s="107"/>
      <c r="F297" s="77" t="s">
        <v>21</v>
      </c>
      <c r="G297" s="80">
        <f>G298+G299+G300+G301+G302</f>
        <v>0</v>
      </c>
      <c r="H297" s="81"/>
      <c r="I297" s="169"/>
      <c r="J297" s="169"/>
      <c r="K297" s="169"/>
      <c r="L297" s="169"/>
      <c r="M297" s="169"/>
    </row>
    <row r="298" spans="2:13" ht="31.5" customHeight="1" hidden="1">
      <c r="B298" s="571"/>
      <c r="C298" s="571"/>
      <c r="D298" s="571"/>
      <c r="E298" s="105"/>
      <c r="F298" s="75" t="s">
        <v>14</v>
      </c>
      <c r="G298" s="109"/>
      <c r="H298" s="81"/>
      <c r="I298" s="169"/>
      <c r="J298" s="169"/>
      <c r="K298" s="169"/>
      <c r="L298" s="169"/>
      <c r="M298" s="169"/>
    </row>
    <row r="299" spans="2:13" ht="47.25" customHeight="1" hidden="1">
      <c r="B299" s="571"/>
      <c r="C299" s="571"/>
      <c r="D299" s="571"/>
      <c r="E299" s="105"/>
      <c r="F299" s="75" t="s">
        <v>15</v>
      </c>
      <c r="G299" s="109"/>
      <c r="H299" s="81"/>
      <c r="I299" s="169"/>
      <c r="J299" s="169"/>
      <c r="K299" s="169"/>
      <c r="L299" s="169"/>
      <c r="M299" s="169"/>
    </row>
    <row r="300" spans="2:13" ht="31.5" customHeight="1" hidden="1">
      <c r="B300" s="571"/>
      <c r="C300" s="571"/>
      <c r="D300" s="571"/>
      <c r="E300" s="105"/>
      <c r="F300" s="75" t="s">
        <v>16</v>
      </c>
      <c r="G300" s="109"/>
      <c r="H300" s="81"/>
      <c r="I300" s="169"/>
      <c r="J300" s="169"/>
      <c r="K300" s="169"/>
      <c r="L300" s="169"/>
      <c r="M300" s="169"/>
    </row>
    <row r="301" spans="2:13" ht="31.5" customHeight="1" hidden="1">
      <c r="B301" s="571"/>
      <c r="C301" s="571"/>
      <c r="D301" s="571"/>
      <c r="E301" s="105"/>
      <c r="F301" s="75" t="s">
        <v>17</v>
      </c>
      <c r="G301" s="109"/>
      <c r="H301" s="81"/>
      <c r="I301" s="169"/>
      <c r="J301" s="169"/>
      <c r="K301" s="169"/>
      <c r="L301" s="169"/>
      <c r="M301" s="169"/>
    </row>
    <row r="302" spans="2:13" ht="47.25" customHeight="1" hidden="1">
      <c r="B302" s="568"/>
      <c r="C302" s="568"/>
      <c r="D302" s="568"/>
      <c r="E302" s="106"/>
      <c r="F302" s="75" t="s">
        <v>18</v>
      </c>
      <c r="G302" s="109"/>
      <c r="H302" s="81"/>
      <c r="I302" s="169"/>
      <c r="J302" s="169"/>
      <c r="K302" s="169"/>
      <c r="L302" s="169"/>
      <c r="M302" s="169"/>
    </row>
    <row r="303" spans="2:13" ht="15.75" customHeight="1">
      <c r="B303" s="570" t="s">
        <v>366</v>
      </c>
      <c r="C303" s="570" t="s">
        <v>430</v>
      </c>
      <c r="D303" s="570" t="s">
        <v>30</v>
      </c>
      <c r="E303" s="142"/>
      <c r="F303" s="133" t="s">
        <v>21</v>
      </c>
      <c r="G303" s="80">
        <f>G304+G305+G306+G308+G309</f>
        <v>426.1</v>
      </c>
      <c r="H303" s="182">
        <v>426.1</v>
      </c>
      <c r="I303" s="169">
        <v>100</v>
      </c>
      <c r="J303" s="169"/>
      <c r="K303" s="169"/>
      <c r="L303" s="169"/>
      <c r="M303" s="169"/>
    </row>
    <row r="304" spans="2:13" ht="31.5" customHeight="1">
      <c r="B304" s="571"/>
      <c r="C304" s="571"/>
      <c r="D304" s="571"/>
      <c r="E304" s="143"/>
      <c r="F304" s="137" t="s">
        <v>14</v>
      </c>
      <c r="G304" s="109"/>
      <c r="H304" s="81"/>
      <c r="I304" s="169"/>
      <c r="J304" s="169"/>
      <c r="K304" s="169"/>
      <c r="L304" s="169"/>
      <c r="M304" s="169"/>
    </row>
    <row r="305" spans="2:13" ht="47.25" customHeight="1">
      <c r="B305" s="571"/>
      <c r="C305" s="571"/>
      <c r="D305" s="571"/>
      <c r="E305" s="143"/>
      <c r="F305" s="137" t="s">
        <v>15</v>
      </c>
      <c r="G305" s="109"/>
      <c r="H305" s="81"/>
      <c r="I305" s="169"/>
      <c r="J305" s="169"/>
      <c r="K305" s="169"/>
      <c r="L305" s="169"/>
      <c r="M305" s="169"/>
    </row>
    <row r="306" spans="2:13" ht="31.5" customHeight="1">
      <c r="B306" s="571"/>
      <c r="C306" s="571"/>
      <c r="D306" s="571"/>
      <c r="E306" s="143"/>
      <c r="F306" s="137" t="s">
        <v>16</v>
      </c>
      <c r="G306" s="182">
        <v>426.1</v>
      </c>
      <c r="H306" s="182">
        <v>426.1</v>
      </c>
      <c r="I306" s="169">
        <v>100</v>
      </c>
      <c r="J306" s="169"/>
      <c r="K306" s="169"/>
      <c r="L306" s="169"/>
      <c r="M306" s="169"/>
    </row>
    <row r="307" spans="2:13" ht="105.75" customHeight="1">
      <c r="B307" s="571"/>
      <c r="C307" s="571"/>
      <c r="D307" s="571"/>
      <c r="E307" s="140" t="s">
        <v>405</v>
      </c>
      <c r="F307" s="137" t="s">
        <v>314</v>
      </c>
      <c r="G307" s="81">
        <v>402</v>
      </c>
      <c r="H307" s="81">
        <v>402</v>
      </c>
      <c r="I307" s="169">
        <v>100</v>
      </c>
      <c r="J307" s="169"/>
      <c r="K307" s="169"/>
      <c r="L307" s="169"/>
      <c r="M307" s="169"/>
    </row>
    <row r="308" spans="2:13" ht="31.5" customHeight="1">
      <c r="B308" s="571"/>
      <c r="C308" s="571"/>
      <c r="D308" s="571"/>
      <c r="E308" s="143"/>
      <c r="F308" s="137" t="s">
        <v>17</v>
      </c>
      <c r="G308" s="109"/>
      <c r="H308" s="81"/>
      <c r="I308" s="169"/>
      <c r="J308" s="169"/>
      <c r="K308" s="169"/>
      <c r="L308" s="169"/>
      <c r="M308" s="169"/>
    </row>
    <row r="309" spans="2:13" ht="47.25" customHeight="1">
      <c r="B309" s="568"/>
      <c r="C309" s="568"/>
      <c r="D309" s="568"/>
      <c r="E309" s="144"/>
      <c r="F309" s="137" t="s">
        <v>18</v>
      </c>
      <c r="G309" s="109"/>
      <c r="H309" s="81"/>
      <c r="I309" s="169"/>
      <c r="J309" s="169"/>
      <c r="K309" s="169"/>
      <c r="L309" s="169"/>
      <c r="M309" s="169"/>
    </row>
    <row r="310" spans="2:13" ht="15.75" customHeight="1">
      <c r="B310" s="570" t="s">
        <v>367</v>
      </c>
      <c r="C310" s="570" t="s">
        <v>247</v>
      </c>
      <c r="D310" s="570" t="s">
        <v>19</v>
      </c>
      <c r="E310" s="107"/>
      <c r="F310" s="77" t="s">
        <v>21</v>
      </c>
      <c r="G310" s="80">
        <f>G311+G312+G313+G315+G316</f>
        <v>420</v>
      </c>
      <c r="H310" s="181">
        <v>420</v>
      </c>
      <c r="I310" s="183">
        <f>H310/G310*100</f>
        <v>100</v>
      </c>
      <c r="J310" s="169"/>
      <c r="K310" s="169"/>
      <c r="L310" s="169"/>
      <c r="M310" s="169"/>
    </row>
    <row r="311" spans="2:13" ht="31.5" customHeight="1">
      <c r="B311" s="571"/>
      <c r="C311" s="571"/>
      <c r="D311" s="571"/>
      <c r="E311" s="105"/>
      <c r="F311" s="75" t="s">
        <v>14</v>
      </c>
      <c r="G311" s="109"/>
      <c r="H311" s="81"/>
      <c r="I311" s="169"/>
      <c r="J311" s="169"/>
      <c r="K311" s="169"/>
      <c r="L311" s="169"/>
      <c r="M311" s="169"/>
    </row>
    <row r="312" spans="2:13" ht="47.25" customHeight="1">
      <c r="B312" s="571"/>
      <c r="C312" s="571"/>
      <c r="D312" s="571"/>
      <c r="E312" s="105"/>
      <c r="F312" s="75" t="s">
        <v>15</v>
      </c>
      <c r="G312" s="109"/>
      <c r="H312" s="81"/>
      <c r="I312" s="169"/>
      <c r="J312" s="169"/>
      <c r="K312" s="169"/>
      <c r="L312" s="169"/>
      <c r="M312" s="169"/>
    </row>
    <row r="313" spans="2:13" ht="31.5" customHeight="1">
      <c r="B313" s="571"/>
      <c r="C313" s="571"/>
      <c r="D313" s="571"/>
      <c r="E313" s="105"/>
      <c r="F313" s="75" t="s">
        <v>16</v>
      </c>
      <c r="G313" s="182">
        <v>420</v>
      </c>
      <c r="H313" s="181">
        <v>420</v>
      </c>
      <c r="I313" s="183">
        <f>H313/G313*100</f>
        <v>100</v>
      </c>
      <c r="J313" s="169"/>
      <c r="K313" s="169"/>
      <c r="L313" s="169"/>
      <c r="M313" s="169"/>
    </row>
    <row r="314" spans="2:16" ht="107.25" customHeight="1">
      <c r="B314" s="571"/>
      <c r="C314" s="571"/>
      <c r="D314" s="571"/>
      <c r="E314" s="87" t="s">
        <v>405</v>
      </c>
      <c r="F314" s="75" t="s">
        <v>314</v>
      </c>
      <c r="G314" s="109">
        <v>420</v>
      </c>
      <c r="H314" s="181">
        <v>420</v>
      </c>
      <c r="I314" s="183">
        <f>H314/G314*100</f>
        <v>100</v>
      </c>
      <c r="J314" s="169"/>
      <c r="K314" s="169"/>
      <c r="L314" s="169"/>
      <c r="M314" s="169"/>
      <c r="P314" s="72" t="s">
        <v>93</v>
      </c>
    </row>
    <row r="315" spans="2:13" ht="31.5" customHeight="1">
      <c r="B315" s="571"/>
      <c r="C315" s="571"/>
      <c r="D315" s="571"/>
      <c r="E315" s="105"/>
      <c r="F315" s="75" t="s">
        <v>17</v>
      </c>
      <c r="G315" s="109"/>
      <c r="H315" s="81"/>
      <c r="I315" s="169"/>
      <c r="J315" s="169"/>
      <c r="K315" s="169"/>
      <c r="L315" s="169"/>
      <c r="M315" s="169"/>
    </row>
    <row r="316" spans="2:13" ht="47.25" customHeight="1">
      <c r="B316" s="568"/>
      <c r="C316" s="568"/>
      <c r="D316" s="568"/>
      <c r="E316" s="106"/>
      <c r="F316" s="75" t="s">
        <v>18</v>
      </c>
      <c r="G316" s="109"/>
      <c r="H316" s="81"/>
      <c r="I316" s="169"/>
      <c r="J316" s="169"/>
      <c r="K316" s="169"/>
      <c r="L316" s="169"/>
      <c r="M316" s="169"/>
    </row>
    <row r="317" spans="2:13" ht="15.75" customHeight="1">
      <c r="B317" s="570" t="s">
        <v>369</v>
      </c>
      <c r="C317" s="570" t="s">
        <v>368</v>
      </c>
      <c r="D317" s="570" t="s">
        <v>19</v>
      </c>
      <c r="E317" s="107"/>
      <c r="F317" s="77" t="s">
        <v>21</v>
      </c>
      <c r="G317" s="80">
        <f>G318+G319+G320+G322+G323</f>
        <v>110</v>
      </c>
      <c r="H317" s="81">
        <v>110</v>
      </c>
      <c r="I317" s="169">
        <v>100</v>
      </c>
      <c r="J317" s="169"/>
      <c r="K317" s="169"/>
      <c r="L317" s="169"/>
      <c r="M317" s="169"/>
    </row>
    <row r="318" spans="2:13" ht="31.5" customHeight="1">
      <c r="B318" s="571"/>
      <c r="C318" s="571"/>
      <c r="D318" s="571"/>
      <c r="E318" s="105"/>
      <c r="F318" s="75" t="s">
        <v>14</v>
      </c>
      <c r="G318" s="109"/>
      <c r="H318" s="81"/>
      <c r="I318" s="169"/>
      <c r="J318" s="169"/>
      <c r="K318" s="169"/>
      <c r="L318" s="169"/>
      <c r="M318" s="169"/>
    </row>
    <row r="319" spans="2:13" ht="47.25" customHeight="1">
      <c r="B319" s="571"/>
      <c r="C319" s="571"/>
      <c r="D319" s="571"/>
      <c r="E319" s="105"/>
      <c r="F319" s="75" t="s">
        <v>15</v>
      </c>
      <c r="G319" s="109"/>
      <c r="H319" s="81"/>
      <c r="I319" s="169"/>
      <c r="J319" s="169"/>
      <c r="K319" s="169"/>
      <c r="L319" s="169"/>
      <c r="M319" s="169"/>
    </row>
    <row r="320" spans="2:13" ht="31.5" customHeight="1">
      <c r="B320" s="571"/>
      <c r="C320" s="571"/>
      <c r="D320" s="571"/>
      <c r="E320" s="105"/>
      <c r="F320" s="75" t="s">
        <v>16</v>
      </c>
      <c r="G320" s="80">
        <v>110</v>
      </c>
      <c r="H320" s="81">
        <v>110</v>
      </c>
      <c r="I320" s="169">
        <v>100</v>
      </c>
      <c r="J320" s="169"/>
      <c r="K320" s="169"/>
      <c r="L320" s="169"/>
      <c r="M320" s="169"/>
    </row>
    <row r="321" spans="2:13" ht="107.25" customHeight="1">
      <c r="B321" s="571"/>
      <c r="C321" s="571"/>
      <c r="D321" s="571"/>
      <c r="E321" s="87" t="s">
        <v>405</v>
      </c>
      <c r="F321" s="75" t="s">
        <v>314</v>
      </c>
      <c r="G321" s="80"/>
      <c r="H321" s="181"/>
      <c r="I321" s="169">
        <v>100</v>
      </c>
      <c r="J321" s="169"/>
      <c r="K321" s="169"/>
      <c r="L321" s="169"/>
      <c r="M321" s="169"/>
    </row>
    <row r="322" spans="2:13" ht="31.5" customHeight="1">
      <c r="B322" s="571"/>
      <c r="C322" s="571"/>
      <c r="D322" s="571"/>
      <c r="E322" s="105"/>
      <c r="F322" s="75" t="s">
        <v>17</v>
      </c>
      <c r="G322" s="109"/>
      <c r="H322" s="81"/>
      <c r="I322" s="169"/>
      <c r="J322" s="169"/>
      <c r="K322" s="169"/>
      <c r="L322" s="169"/>
      <c r="M322" s="169"/>
    </row>
    <row r="323" spans="2:13" ht="47.25" customHeight="1">
      <c r="B323" s="568"/>
      <c r="C323" s="568"/>
      <c r="D323" s="568"/>
      <c r="E323" s="106"/>
      <c r="F323" s="75" t="s">
        <v>18</v>
      </c>
      <c r="G323" s="98"/>
      <c r="H323" s="81"/>
      <c r="I323" s="169"/>
      <c r="J323" s="169"/>
      <c r="K323" s="169"/>
      <c r="L323" s="169"/>
      <c r="M323" s="169"/>
    </row>
    <row r="324" spans="2:13" ht="15.75" customHeight="1">
      <c r="B324" s="570" t="s">
        <v>371</v>
      </c>
      <c r="C324" s="570" t="s">
        <v>370</v>
      </c>
      <c r="D324" s="570" t="s">
        <v>319</v>
      </c>
      <c r="E324" s="107"/>
      <c r="F324" s="77" t="s">
        <v>21</v>
      </c>
      <c r="G324" s="80">
        <f>G325+G326+G327+G331+G332</f>
        <v>91</v>
      </c>
      <c r="H324" s="81">
        <v>91</v>
      </c>
      <c r="I324" s="169">
        <v>100</v>
      </c>
      <c r="J324" s="169"/>
      <c r="K324" s="169"/>
      <c r="L324" s="169"/>
      <c r="M324" s="169"/>
    </row>
    <row r="325" spans="2:13" ht="31.5" customHeight="1">
      <c r="B325" s="571"/>
      <c r="C325" s="571"/>
      <c r="D325" s="571"/>
      <c r="E325" s="105"/>
      <c r="F325" s="75" t="s">
        <v>14</v>
      </c>
      <c r="G325" s="109"/>
      <c r="H325" s="81"/>
      <c r="I325" s="169"/>
      <c r="J325" s="169"/>
      <c r="K325" s="169"/>
      <c r="L325" s="169"/>
      <c r="M325" s="169"/>
    </row>
    <row r="326" spans="2:13" ht="47.25" customHeight="1">
      <c r="B326" s="571"/>
      <c r="C326" s="571"/>
      <c r="D326" s="571"/>
      <c r="E326" s="105"/>
      <c r="F326" s="75" t="s">
        <v>15</v>
      </c>
      <c r="G326" s="109"/>
      <c r="H326" s="81"/>
      <c r="I326" s="169"/>
      <c r="J326" s="169"/>
      <c r="K326" s="169"/>
      <c r="L326" s="169"/>
      <c r="M326" s="169"/>
    </row>
    <row r="327" spans="2:13" ht="31.5" customHeight="1">
      <c r="B327" s="571"/>
      <c r="C327" s="571"/>
      <c r="D327" s="571"/>
      <c r="E327" s="105"/>
      <c r="F327" s="75" t="s">
        <v>16</v>
      </c>
      <c r="G327" s="80">
        <v>91</v>
      </c>
      <c r="H327" s="81">
        <v>91</v>
      </c>
      <c r="I327" s="169">
        <v>100</v>
      </c>
      <c r="J327" s="169"/>
      <c r="K327" s="169"/>
      <c r="L327" s="169"/>
      <c r="M327" s="169"/>
    </row>
    <row r="328" spans="2:13" ht="106.5" customHeight="1">
      <c r="B328" s="571"/>
      <c r="C328" s="571"/>
      <c r="D328" s="571"/>
      <c r="E328" s="87" t="s">
        <v>405</v>
      </c>
      <c r="F328" s="75" t="s">
        <v>314</v>
      </c>
      <c r="G328" s="180">
        <v>91</v>
      </c>
      <c r="H328" s="181">
        <v>91</v>
      </c>
      <c r="I328" s="169">
        <v>100</v>
      </c>
      <c r="J328" s="169"/>
      <c r="K328" s="169"/>
      <c r="L328" s="169"/>
      <c r="M328" s="169"/>
    </row>
    <row r="329" spans="2:13" ht="133.5" customHeight="1">
      <c r="B329" s="571"/>
      <c r="C329" s="571"/>
      <c r="D329" s="571"/>
      <c r="E329" s="105"/>
      <c r="F329" s="75" t="s">
        <v>317</v>
      </c>
      <c r="G329" s="80">
        <v>41.5</v>
      </c>
      <c r="H329" s="80">
        <v>41.5</v>
      </c>
      <c r="I329" s="169">
        <v>100</v>
      </c>
      <c r="J329" s="169"/>
      <c r="K329" s="169"/>
      <c r="L329" s="169"/>
      <c r="M329" s="169"/>
    </row>
    <row r="330" spans="2:13" ht="129.75" customHeight="1">
      <c r="B330" s="571"/>
      <c r="C330" s="571"/>
      <c r="D330" s="571"/>
      <c r="E330" s="105"/>
      <c r="F330" s="75" t="s">
        <v>318</v>
      </c>
      <c r="G330" s="80">
        <v>0.5</v>
      </c>
      <c r="H330" s="80">
        <v>0.5</v>
      </c>
      <c r="I330" s="169">
        <v>100</v>
      </c>
      <c r="J330" s="169"/>
      <c r="K330" s="169"/>
      <c r="L330" s="169"/>
      <c r="M330" s="169"/>
    </row>
    <row r="331" spans="2:13" ht="31.5" customHeight="1">
      <c r="B331" s="571"/>
      <c r="C331" s="571"/>
      <c r="D331" s="571"/>
      <c r="E331" s="105"/>
      <c r="F331" s="75" t="s">
        <v>17</v>
      </c>
      <c r="G331" s="80"/>
      <c r="H331" s="81"/>
      <c r="I331" s="169"/>
      <c r="J331" s="169"/>
      <c r="K331" s="169"/>
      <c r="L331" s="169"/>
      <c r="M331" s="169"/>
    </row>
    <row r="332" spans="2:13" ht="47.25" customHeight="1">
      <c r="B332" s="568"/>
      <c r="C332" s="568"/>
      <c r="D332" s="568"/>
      <c r="E332" s="106"/>
      <c r="F332" s="75" t="s">
        <v>18</v>
      </c>
      <c r="G332" s="80"/>
      <c r="H332" s="81"/>
      <c r="I332" s="169"/>
      <c r="J332" s="169"/>
      <c r="K332" s="169"/>
      <c r="L332" s="169"/>
      <c r="M332" s="169"/>
    </row>
    <row r="333" spans="2:13" ht="13.5" customHeight="1">
      <c r="B333" s="570" t="s">
        <v>373</v>
      </c>
      <c r="C333" s="570" t="s">
        <v>372</v>
      </c>
      <c r="D333" s="570" t="s">
        <v>256</v>
      </c>
      <c r="E333" s="107"/>
      <c r="F333" s="77" t="s">
        <v>21</v>
      </c>
      <c r="G333" s="80">
        <f>G334+G335+G336+G338+G339</f>
        <v>160.62</v>
      </c>
      <c r="H333" s="81">
        <v>160.6</v>
      </c>
      <c r="I333" s="169">
        <v>100</v>
      </c>
      <c r="J333" s="169"/>
      <c r="K333" s="169"/>
      <c r="L333" s="169"/>
      <c r="M333" s="169"/>
    </row>
    <row r="334" spans="2:13" ht="31.5" customHeight="1">
      <c r="B334" s="571"/>
      <c r="C334" s="571"/>
      <c r="D334" s="571"/>
      <c r="E334" s="105"/>
      <c r="F334" s="75" t="s">
        <v>14</v>
      </c>
      <c r="G334" s="109"/>
      <c r="H334" s="81"/>
      <c r="I334" s="169"/>
      <c r="J334" s="169"/>
      <c r="K334" s="169"/>
      <c r="L334" s="169"/>
      <c r="M334" s="169"/>
    </row>
    <row r="335" spans="2:13" ht="47.25" customHeight="1">
      <c r="B335" s="571"/>
      <c r="C335" s="571"/>
      <c r="D335" s="571"/>
      <c r="E335" s="105"/>
      <c r="F335" s="75" t="s">
        <v>15</v>
      </c>
      <c r="G335" s="109"/>
      <c r="H335" s="81"/>
      <c r="I335" s="169"/>
      <c r="J335" s="169"/>
      <c r="K335" s="169"/>
      <c r="L335" s="169"/>
      <c r="M335" s="169"/>
    </row>
    <row r="336" spans="2:13" s="108" customFormat="1" ht="31.5" customHeight="1">
      <c r="B336" s="571"/>
      <c r="C336" s="571"/>
      <c r="D336" s="571"/>
      <c r="E336" s="105"/>
      <c r="F336" s="75" t="s">
        <v>16</v>
      </c>
      <c r="G336" s="109">
        <v>160.62</v>
      </c>
      <c r="H336" s="81">
        <v>160.6</v>
      </c>
      <c r="I336" s="169">
        <v>100</v>
      </c>
      <c r="J336" s="172"/>
      <c r="K336" s="172"/>
      <c r="L336" s="172"/>
      <c r="M336" s="172"/>
    </row>
    <row r="337" spans="2:13" s="108" customFormat="1" ht="103.5" customHeight="1">
      <c r="B337" s="571"/>
      <c r="C337" s="571"/>
      <c r="D337" s="571"/>
      <c r="E337" s="87" t="s">
        <v>405</v>
      </c>
      <c r="F337" s="75" t="s">
        <v>314</v>
      </c>
      <c r="G337" s="81"/>
      <c r="H337" s="81"/>
      <c r="I337" s="172"/>
      <c r="J337" s="172"/>
      <c r="K337" s="172"/>
      <c r="L337" s="172"/>
      <c r="M337" s="172"/>
    </row>
    <row r="338" spans="2:13" ht="31.5" customHeight="1">
      <c r="B338" s="571"/>
      <c r="C338" s="571"/>
      <c r="D338" s="571"/>
      <c r="E338" s="105"/>
      <c r="F338" s="75" t="s">
        <v>17</v>
      </c>
      <c r="G338" s="80"/>
      <c r="H338" s="81"/>
      <c r="I338" s="169"/>
      <c r="J338" s="169"/>
      <c r="K338" s="169"/>
      <c r="L338" s="169"/>
      <c r="M338" s="169"/>
    </row>
    <row r="339" spans="2:13" ht="47.25" customHeight="1">
      <c r="B339" s="568"/>
      <c r="C339" s="568"/>
      <c r="D339" s="568"/>
      <c r="E339" s="106"/>
      <c r="F339" s="75" t="s">
        <v>18</v>
      </c>
      <c r="G339" s="80"/>
      <c r="H339" s="81"/>
      <c r="I339" s="169"/>
      <c r="J339" s="169"/>
      <c r="K339" s="169"/>
      <c r="L339" s="169"/>
      <c r="M339" s="169"/>
    </row>
    <row r="340" spans="2:13" ht="15.75" customHeight="1">
      <c r="B340" s="598" t="s">
        <v>374</v>
      </c>
      <c r="C340" s="570" t="s">
        <v>296</v>
      </c>
      <c r="D340" s="570" t="s">
        <v>30</v>
      </c>
      <c r="E340" s="107"/>
      <c r="F340" s="77" t="s">
        <v>21</v>
      </c>
      <c r="G340" s="80">
        <f>G341+G342+G343+G344+G345</f>
        <v>100</v>
      </c>
      <c r="H340" s="81">
        <v>100</v>
      </c>
      <c r="I340" s="169">
        <v>100</v>
      </c>
      <c r="J340" s="169"/>
      <c r="K340" s="169"/>
      <c r="L340" s="169"/>
      <c r="M340" s="169"/>
    </row>
    <row r="341" spans="2:13" ht="31.5" customHeight="1">
      <c r="B341" s="599"/>
      <c r="C341" s="571"/>
      <c r="D341" s="571"/>
      <c r="E341" s="105"/>
      <c r="F341" s="75" t="s">
        <v>14</v>
      </c>
      <c r="G341" s="109"/>
      <c r="H341" s="81"/>
      <c r="I341" s="169"/>
      <c r="J341" s="169"/>
      <c r="K341" s="169"/>
      <c r="L341" s="169"/>
      <c r="M341" s="169"/>
    </row>
    <row r="342" spans="2:13" ht="47.25" customHeight="1">
      <c r="B342" s="599"/>
      <c r="C342" s="571"/>
      <c r="D342" s="571"/>
      <c r="E342" s="87" t="s">
        <v>405</v>
      </c>
      <c r="F342" s="75" t="s">
        <v>15</v>
      </c>
      <c r="G342" s="109">
        <v>100</v>
      </c>
      <c r="H342" s="81">
        <v>100</v>
      </c>
      <c r="I342" s="169">
        <v>100</v>
      </c>
      <c r="J342" s="169"/>
      <c r="K342" s="169"/>
      <c r="L342" s="169"/>
      <c r="M342" s="169"/>
    </row>
    <row r="343" spans="2:13" ht="31.5" customHeight="1">
      <c r="B343" s="599"/>
      <c r="C343" s="571"/>
      <c r="D343" s="571"/>
      <c r="E343" s="105"/>
      <c r="F343" s="75" t="s">
        <v>16</v>
      </c>
      <c r="G343" s="109"/>
      <c r="H343" s="81"/>
      <c r="I343" s="169"/>
      <c r="J343" s="169"/>
      <c r="K343" s="169"/>
      <c r="L343" s="169"/>
      <c r="M343" s="169"/>
    </row>
    <row r="344" spans="2:13" ht="31.5" customHeight="1">
      <c r="B344" s="599"/>
      <c r="C344" s="571"/>
      <c r="D344" s="571"/>
      <c r="E344" s="105"/>
      <c r="F344" s="75" t="s">
        <v>17</v>
      </c>
      <c r="G344" s="109"/>
      <c r="H344" s="81"/>
      <c r="I344" s="169"/>
      <c r="J344" s="169"/>
      <c r="K344" s="169"/>
      <c r="L344" s="169"/>
      <c r="M344" s="169"/>
    </row>
    <row r="345" spans="2:13" ht="47.25" customHeight="1">
      <c r="B345" s="599"/>
      <c r="C345" s="568"/>
      <c r="D345" s="568"/>
      <c r="E345" s="106"/>
      <c r="F345" s="75" t="s">
        <v>18</v>
      </c>
      <c r="G345" s="109"/>
      <c r="H345" s="81"/>
      <c r="I345" s="169"/>
      <c r="J345" s="169"/>
      <c r="K345" s="169"/>
      <c r="L345" s="169"/>
      <c r="M345" s="169"/>
    </row>
    <row r="346" spans="2:13" ht="15.75" customHeight="1">
      <c r="B346" s="536" t="s">
        <v>412</v>
      </c>
      <c r="C346" s="537"/>
      <c r="D346" s="538"/>
      <c r="E346" s="157"/>
      <c r="F346" s="147" t="s">
        <v>21</v>
      </c>
      <c r="G346" s="78">
        <f>G347+G348+G349+G351+G352</f>
        <v>8116.82</v>
      </c>
      <c r="H346" s="78">
        <f>H347+H348+H349+H351+H352</f>
        <v>8116.8</v>
      </c>
      <c r="I346" s="174">
        <f>H346/G346*100</f>
        <v>99.99975359808398</v>
      </c>
      <c r="J346" s="169"/>
      <c r="K346" s="78"/>
      <c r="L346" s="169"/>
      <c r="M346" s="169"/>
    </row>
    <row r="347" spans="2:13" ht="31.5" customHeight="1">
      <c r="B347" s="539"/>
      <c r="C347" s="540"/>
      <c r="D347" s="541"/>
      <c r="E347" s="158"/>
      <c r="F347" s="148" t="s">
        <v>14</v>
      </c>
      <c r="G347" s="80">
        <f>G341+G334+G325+G318+G311+G304+G298+G291+G281+G271+G265+G259+G253+G247+G241+G235+G215+G207+G201+G195+G189+G183+G176+G169+G163+G157+G151+G143+G136+G130+G124+G118+G112+G106+G100+G94+G88+G81+G75+G68+G61+G55+G49</f>
        <v>308.8</v>
      </c>
      <c r="H347" s="80">
        <f>H341+H334+H325+H318+H311+H304+H298+H291+H281+H271+H265+H259+H253+H247+H241+H235+H215+H207+H201+H195+H189+H183+H176+H169+H163+H157+H151+H143+H136+H130+H124+H118+H112+H106+H100+H94+H88+H81+H75+H68+H61+H55+H49</f>
        <v>308.8</v>
      </c>
      <c r="I347" s="174">
        <f>H347/G347*100</f>
        <v>100</v>
      </c>
      <c r="J347" s="169"/>
      <c r="K347" s="80"/>
      <c r="L347" s="169"/>
      <c r="M347" s="169"/>
    </row>
    <row r="348" spans="2:13" ht="47.25" customHeight="1">
      <c r="B348" s="539"/>
      <c r="C348" s="540"/>
      <c r="D348" s="541"/>
      <c r="E348" s="158"/>
      <c r="F348" s="148" t="s">
        <v>15</v>
      </c>
      <c r="G348" s="80">
        <f>G342+G335+G326+G319+G312+G305+G299+G292+G282+G272+G266+G260+G254+G248+G242+G236+G228+G216+G208+G202+G196+G190+G184+G177+G170+G164+G158+G152+G144+G137+G131+G125+G119+G113+G107+G101+G95+G89+G82+G76+G69+G62+G56+G50</f>
        <v>158.1</v>
      </c>
      <c r="H348" s="80">
        <f>H342+H335+H326+H319+H312+H305+H299+H292+H282+H272+H266+H260+H254+H248+H242+H236+H228+H216+H208+H202+H196+H190+H184+H177+H170+H164+H158+H152+H144+H137+H131+H125+H119+H113+H107+H101+H95+H89+H82+H76+H69+H62+H56+H50</f>
        <v>158.1</v>
      </c>
      <c r="I348" s="174">
        <f>H348/G348*100</f>
        <v>100</v>
      </c>
      <c r="J348" s="169"/>
      <c r="K348" s="80"/>
      <c r="L348" s="169"/>
      <c r="M348" s="169"/>
    </row>
    <row r="349" spans="2:13" ht="31.5" customHeight="1">
      <c r="B349" s="539"/>
      <c r="C349" s="540"/>
      <c r="D349" s="541"/>
      <c r="E349" s="158"/>
      <c r="F349" s="148" t="s">
        <v>16</v>
      </c>
      <c r="G349" s="80">
        <f>G51+G70+G77+G83+G142+G171+G178+G209+G217+G283+G293+G306+G313+G320+G327+G336</f>
        <v>7649.92</v>
      </c>
      <c r="H349" s="80">
        <f>H51+H70+H77+H83+H142+H171+H178+H209+H217+H283+H293+H306+H313+H320+H327+H336</f>
        <v>7649.900000000001</v>
      </c>
      <c r="I349" s="174">
        <f>H349/G349*100</f>
        <v>99.99973855935748</v>
      </c>
      <c r="J349" s="169"/>
      <c r="K349" s="80"/>
      <c r="L349" s="169"/>
      <c r="M349" s="169"/>
    </row>
    <row r="350" spans="2:13" ht="115.5" customHeight="1">
      <c r="B350" s="539"/>
      <c r="C350" s="540"/>
      <c r="D350" s="541"/>
      <c r="E350" s="158"/>
      <c r="F350" s="148" t="s">
        <v>314</v>
      </c>
      <c r="G350" s="80">
        <f>G71+G84+G210+G218+G294+G307+G314+G328</f>
        <v>2994.7</v>
      </c>
      <c r="H350" s="80">
        <f>H71+H84+H172+H179+H210+H284+H294+H307+H314+H321+H328+H337</f>
        <v>2944.7</v>
      </c>
      <c r="I350" s="174">
        <f>H350/G350*100</f>
        <v>98.33038367783084</v>
      </c>
      <c r="J350" s="169"/>
      <c r="K350" s="80"/>
      <c r="L350" s="169"/>
      <c r="M350" s="169"/>
    </row>
    <row r="351" spans="2:13" ht="31.5" customHeight="1">
      <c r="B351" s="539"/>
      <c r="C351" s="540"/>
      <c r="D351" s="541"/>
      <c r="E351" s="158"/>
      <c r="F351" s="148" t="s">
        <v>17</v>
      </c>
      <c r="G351" s="80">
        <f>G344+G338+G331+G322+G315+G308+G301+G295+G285+G274+G268+G262+G256+G250+G244+G238+G230+G219+G211+G204+G198+G192+G186+G180+G173+G166+G160+G154+G146+G139+G133+G127+G121+G115+G109+G103+G97+G91+G85+G78+G72+G65+G58+G52</f>
        <v>0</v>
      </c>
      <c r="H351" s="80">
        <f>H344+H338+H331+H322+H315+H308+H301+H295+H285+H274+H268+H262+H256+H250+H244+H238+H230+H219+H211+H204+H198+H192+H186+H180+H173+H166+H160+H154+H146+H139+H133+H127+H121+H115+H109+H103+H97+H91+H85+H78+H72+H65+H58+H52</f>
        <v>0</v>
      </c>
      <c r="I351" s="169"/>
      <c r="J351" s="169"/>
      <c r="K351" s="80"/>
      <c r="L351" s="169"/>
      <c r="M351" s="169"/>
    </row>
    <row r="352" spans="2:13" ht="47.25" customHeight="1">
      <c r="B352" s="542"/>
      <c r="C352" s="543"/>
      <c r="D352" s="544"/>
      <c r="E352" s="159"/>
      <c r="F352" s="148" t="s">
        <v>18</v>
      </c>
      <c r="G352" s="80">
        <f>G345+G339+G332+G323+G316+G309+G302+G296+G286+G275+G269+G263+G257+G251+G245+G239+G231+G220+G212+G205+G199+G193+G187+G181+G174+G167+G161+G155+G147+G140+G134+G128+G122+G116+G110+G104+G98+G92+G86+G79+G73+G66+G59+G53</f>
        <v>0</v>
      </c>
      <c r="H352" s="80">
        <f>H345+H339+H332+H323+H316+H309+H302+H296+H286+H275+H269+H263+H257+H251+H245+H239+H231+H220+H212+H205+H199+H193+H187+H181+H174+H167+H161+H155+H147+H140+H134+H128+H122+H116+H110+H104+H98+H92+H86+H79+H73+H66+H59+H53</f>
        <v>0</v>
      </c>
      <c r="I352" s="169"/>
      <c r="J352" s="169"/>
      <c r="K352" s="80"/>
      <c r="L352" s="169"/>
      <c r="M352" s="169"/>
    </row>
    <row r="353" spans="2:13" ht="84" customHeight="1">
      <c r="B353" s="565" t="s">
        <v>404</v>
      </c>
      <c r="C353" s="559" t="s">
        <v>411</v>
      </c>
      <c r="D353" s="559" t="s">
        <v>82</v>
      </c>
      <c r="E353" s="559" t="s">
        <v>422</v>
      </c>
      <c r="F353" s="77" t="s">
        <v>21</v>
      </c>
      <c r="G353" s="78">
        <f aca="true" t="shared" si="10" ref="G353:H359">G438</f>
        <v>33193.69532</v>
      </c>
      <c r="H353" s="78">
        <f t="shared" si="10"/>
        <v>12129.509999999998</v>
      </c>
      <c r="I353" s="169"/>
      <c r="J353" s="169"/>
      <c r="K353" s="78">
        <f aca="true" t="shared" si="11" ref="K353:K359">K438</f>
        <v>481.8</v>
      </c>
      <c r="L353" s="169"/>
      <c r="M353" s="169"/>
    </row>
    <row r="354" spans="2:13" ht="30.75">
      <c r="B354" s="566"/>
      <c r="C354" s="560"/>
      <c r="D354" s="560"/>
      <c r="E354" s="560"/>
      <c r="F354" s="75" t="s">
        <v>14</v>
      </c>
      <c r="G354" s="78">
        <f aca="true" t="shared" si="12" ref="G354:G359">G439</f>
        <v>0</v>
      </c>
      <c r="H354" s="78">
        <f t="shared" si="10"/>
        <v>0</v>
      </c>
      <c r="I354" s="169"/>
      <c r="J354" s="169"/>
      <c r="K354" s="78">
        <f t="shared" si="11"/>
        <v>0</v>
      </c>
      <c r="L354" s="169"/>
      <c r="M354" s="169"/>
    </row>
    <row r="355" spans="2:13" ht="46.5">
      <c r="B355" s="566"/>
      <c r="C355" s="560"/>
      <c r="D355" s="560"/>
      <c r="E355" s="560"/>
      <c r="F355" s="75" t="s">
        <v>15</v>
      </c>
      <c r="G355" s="78">
        <f t="shared" si="12"/>
        <v>2934.401</v>
      </c>
      <c r="H355" s="78">
        <f t="shared" si="10"/>
        <v>2703.4</v>
      </c>
      <c r="I355" s="169"/>
      <c r="J355" s="169"/>
      <c r="K355" s="78">
        <f t="shared" si="11"/>
        <v>0</v>
      </c>
      <c r="L355" s="169"/>
      <c r="M355" s="169"/>
    </row>
    <row r="356" spans="2:13" ht="15">
      <c r="B356" s="566"/>
      <c r="C356" s="560"/>
      <c r="D356" s="560"/>
      <c r="E356" s="560"/>
      <c r="F356" s="75" t="s">
        <v>16</v>
      </c>
      <c r="G356" s="78">
        <f t="shared" si="12"/>
        <v>30259.294319999997</v>
      </c>
      <c r="H356" s="78">
        <f t="shared" si="10"/>
        <v>9426.109999999999</v>
      </c>
      <c r="I356" s="169"/>
      <c r="J356" s="169"/>
      <c r="K356" s="78">
        <f t="shared" si="11"/>
        <v>481.8</v>
      </c>
      <c r="L356" s="169"/>
      <c r="M356" s="169"/>
    </row>
    <row r="357" spans="2:13" ht="93">
      <c r="B357" s="566"/>
      <c r="C357" s="560"/>
      <c r="D357" s="560"/>
      <c r="E357" s="560"/>
      <c r="F357" s="75" t="s">
        <v>314</v>
      </c>
      <c r="G357" s="78">
        <f t="shared" si="12"/>
        <v>7229.079</v>
      </c>
      <c r="H357" s="78">
        <f t="shared" si="10"/>
        <v>1857.5900000000001</v>
      </c>
      <c r="I357" s="169"/>
      <c r="J357" s="169"/>
      <c r="K357" s="78">
        <f t="shared" si="11"/>
        <v>0</v>
      </c>
      <c r="L357" s="169"/>
      <c r="M357" s="169"/>
    </row>
    <row r="358" spans="2:13" ht="30.75">
      <c r="B358" s="566"/>
      <c r="C358" s="560"/>
      <c r="D358" s="560"/>
      <c r="E358" s="560"/>
      <c r="F358" s="75" t="s">
        <v>17</v>
      </c>
      <c r="G358" s="78">
        <f t="shared" si="12"/>
        <v>0</v>
      </c>
      <c r="H358" s="78">
        <f t="shared" si="10"/>
        <v>0</v>
      </c>
      <c r="I358" s="169"/>
      <c r="J358" s="169"/>
      <c r="K358" s="78">
        <f t="shared" si="11"/>
        <v>0</v>
      </c>
      <c r="L358" s="169"/>
      <c r="M358" s="169"/>
    </row>
    <row r="359" spans="2:13" ht="46.5">
      <c r="B359" s="567"/>
      <c r="C359" s="561"/>
      <c r="D359" s="561"/>
      <c r="E359" s="561"/>
      <c r="F359" s="75" t="s">
        <v>18</v>
      </c>
      <c r="G359" s="78">
        <f t="shared" si="12"/>
        <v>0</v>
      </c>
      <c r="H359" s="78">
        <f t="shared" si="10"/>
        <v>0</v>
      </c>
      <c r="I359" s="169"/>
      <c r="J359" s="169"/>
      <c r="K359" s="78">
        <f t="shared" si="11"/>
        <v>0</v>
      </c>
      <c r="L359" s="169"/>
      <c r="M359" s="169"/>
    </row>
    <row r="360" spans="2:13" ht="15.75" customHeight="1">
      <c r="B360" s="570" t="s">
        <v>146</v>
      </c>
      <c r="C360" s="588" t="s">
        <v>255</v>
      </c>
      <c r="D360" s="570" t="s">
        <v>257</v>
      </c>
      <c r="E360" s="107"/>
      <c r="F360" s="113" t="s">
        <v>21</v>
      </c>
      <c r="G360" s="80">
        <f>G361+G362+G363+G364+G365</f>
        <v>1618.1190000000001</v>
      </c>
      <c r="H360" s="80">
        <f>H361+H362+H363+H364+H365</f>
        <v>1518.21</v>
      </c>
      <c r="I360" s="169">
        <v>100</v>
      </c>
      <c r="J360" s="169"/>
      <c r="K360" s="169"/>
      <c r="L360" s="169"/>
      <c r="M360" s="169"/>
    </row>
    <row r="361" spans="2:13" ht="129" customHeight="1">
      <c r="B361" s="571"/>
      <c r="C361" s="589"/>
      <c r="D361" s="571"/>
      <c r="E361" s="87" t="s">
        <v>405</v>
      </c>
      <c r="F361" s="75" t="s">
        <v>399</v>
      </c>
      <c r="G361" s="180">
        <f>G366+G367+G368+G369+G370+G371+G372+G373+G374</f>
        <v>1618.1190000000001</v>
      </c>
      <c r="H361" s="180">
        <f>H366+H367+H368+H369+H370+H371+H372+H373+H374</f>
        <v>1518.21</v>
      </c>
      <c r="I361" s="169">
        <v>100</v>
      </c>
      <c r="J361" s="169"/>
      <c r="K361" s="169"/>
      <c r="L361" s="169"/>
      <c r="M361" s="169"/>
    </row>
    <row r="362" spans="2:13" ht="31.5" customHeight="1">
      <c r="B362" s="571"/>
      <c r="C362" s="589"/>
      <c r="D362" s="571"/>
      <c r="E362" s="87" t="s">
        <v>405</v>
      </c>
      <c r="F362" s="75" t="s">
        <v>14</v>
      </c>
      <c r="G362" s="109"/>
      <c r="H362" s="81"/>
      <c r="I362" s="169"/>
      <c r="J362" s="169"/>
      <c r="K362" s="169"/>
      <c r="L362" s="169"/>
      <c r="M362" s="169"/>
    </row>
    <row r="363" spans="2:13" ht="47.25" customHeight="1">
      <c r="B363" s="571"/>
      <c r="C363" s="589"/>
      <c r="D363" s="571"/>
      <c r="E363" s="87" t="s">
        <v>405</v>
      </c>
      <c r="F363" s="75" t="s">
        <v>15</v>
      </c>
      <c r="G363" s="109"/>
      <c r="H363" s="81"/>
      <c r="I363" s="169"/>
      <c r="J363" s="169"/>
      <c r="K363" s="169"/>
      <c r="L363" s="169"/>
      <c r="M363" s="169"/>
    </row>
    <row r="364" spans="2:13" ht="31.5" customHeight="1">
      <c r="B364" s="571"/>
      <c r="C364" s="589"/>
      <c r="D364" s="571"/>
      <c r="E364" s="87" t="s">
        <v>405</v>
      </c>
      <c r="F364" s="75" t="s">
        <v>16</v>
      </c>
      <c r="G364" s="80"/>
      <c r="H364" s="81"/>
      <c r="I364" s="169"/>
      <c r="J364" s="169"/>
      <c r="K364" s="169"/>
      <c r="L364" s="169"/>
      <c r="M364" s="169"/>
    </row>
    <row r="365" spans="2:13" ht="31.5" customHeight="1">
      <c r="B365" s="571"/>
      <c r="C365" s="589"/>
      <c r="D365" s="571"/>
      <c r="E365" s="87" t="s">
        <v>405</v>
      </c>
      <c r="F365" s="75" t="s">
        <v>17</v>
      </c>
      <c r="G365" s="109"/>
      <c r="H365" s="81"/>
      <c r="I365" s="169"/>
      <c r="J365" s="169"/>
      <c r="K365" s="169"/>
      <c r="L365" s="169"/>
      <c r="M365" s="169"/>
    </row>
    <row r="366" spans="2:13" ht="97.5" customHeight="1">
      <c r="B366" s="571"/>
      <c r="C366" s="589"/>
      <c r="D366" s="568"/>
      <c r="E366" s="87" t="s">
        <v>405</v>
      </c>
      <c r="F366" s="75" t="s">
        <v>314</v>
      </c>
      <c r="G366" s="81">
        <v>154.13</v>
      </c>
      <c r="H366" s="81">
        <v>138.7</v>
      </c>
      <c r="I366" s="169"/>
      <c r="J366" s="169"/>
      <c r="K366" s="169"/>
      <c r="L366" s="169"/>
      <c r="M366" s="169"/>
    </row>
    <row r="367" spans="2:13" ht="125.25" customHeight="1">
      <c r="B367" s="571"/>
      <c r="C367" s="589"/>
      <c r="D367" s="114" t="s">
        <v>258</v>
      </c>
      <c r="E367" s="87" t="s">
        <v>405</v>
      </c>
      <c r="F367" s="75" t="s">
        <v>314</v>
      </c>
      <c r="G367" s="81">
        <v>140.48</v>
      </c>
      <c r="H367" s="81">
        <v>119</v>
      </c>
      <c r="I367" s="171"/>
      <c r="J367" s="169"/>
      <c r="K367" s="169"/>
      <c r="L367" s="169"/>
      <c r="M367" s="169"/>
    </row>
    <row r="368" spans="2:13" ht="123" customHeight="1">
      <c r="B368" s="571"/>
      <c r="C368" s="589"/>
      <c r="D368" s="114" t="s">
        <v>259</v>
      </c>
      <c r="E368" s="87" t="s">
        <v>405</v>
      </c>
      <c r="F368" s="75" t="s">
        <v>314</v>
      </c>
      <c r="G368" s="81">
        <v>209.65</v>
      </c>
      <c r="H368" s="81">
        <v>169.65</v>
      </c>
      <c r="I368" s="169"/>
      <c r="J368" s="169"/>
      <c r="K368" s="169"/>
      <c r="L368" s="169"/>
      <c r="M368" s="169"/>
    </row>
    <row r="369" spans="2:13" ht="99" customHeight="1">
      <c r="B369" s="571"/>
      <c r="C369" s="589"/>
      <c r="D369" s="114" t="s">
        <v>260</v>
      </c>
      <c r="E369" s="87" t="s">
        <v>405</v>
      </c>
      <c r="F369" s="75" t="s">
        <v>314</v>
      </c>
      <c r="G369" s="81">
        <v>26.871</v>
      </c>
      <c r="H369" s="81">
        <v>26.871</v>
      </c>
      <c r="I369" s="169"/>
      <c r="J369" s="169"/>
      <c r="K369" s="169"/>
      <c r="L369" s="169"/>
      <c r="M369" s="169"/>
    </row>
    <row r="370" spans="2:13" ht="63" customHeight="1">
      <c r="B370" s="571"/>
      <c r="C370" s="589"/>
      <c r="D370" s="114" t="s">
        <v>261</v>
      </c>
      <c r="E370" s="87" t="s">
        <v>405</v>
      </c>
      <c r="F370" s="75" t="s">
        <v>314</v>
      </c>
      <c r="G370" s="81">
        <v>81</v>
      </c>
      <c r="H370" s="81">
        <v>81</v>
      </c>
      <c r="I370" s="169"/>
      <c r="J370" s="169"/>
      <c r="K370" s="169"/>
      <c r="L370" s="169"/>
      <c r="M370" s="169"/>
    </row>
    <row r="371" spans="2:13" ht="102" customHeight="1">
      <c r="B371" s="571"/>
      <c r="C371" s="589"/>
      <c r="D371" s="114" t="s">
        <v>262</v>
      </c>
      <c r="E371" s="87" t="s">
        <v>405</v>
      </c>
      <c r="F371" s="75" t="s">
        <v>314</v>
      </c>
      <c r="G371" s="81">
        <v>50.109</v>
      </c>
      <c r="H371" s="81">
        <v>50.109</v>
      </c>
      <c r="I371" s="169"/>
      <c r="J371" s="169"/>
      <c r="K371" s="169"/>
      <c r="L371" s="169"/>
      <c r="M371" s="169"/>
    </row>
    <row r="372" spans="2:13" ht="111" customHeight="1">
      <c r="B372" s="571"/>
      <c r="C372" s="589"/>
      <c r="D372" s="114" t="s">
        <v>263</v>
      </c>
      <c r="E372" s="87" t="s">
        <v>405</v>
      </c>
      <c r="F372" s="75" t="s">
        <v>314</v>
      </c>
      <c r="G372" s="81">
        <v>182.403</v>
      </c>
      <c r="H372" s="81">
        <v>182.403</v>
      </c>
      <c r="I372" s="169"/>
      <c r="J372" s="169"/>
      <c r="K372" s="169"/>
      <c r="L372" s="169"/>
      <c r="M372" s="169"/>
    </row>
    <row r="373" spans="2:13" ht="110.25" customHeight="1">
      <c r="B373" s="571"/>
      <c r="C373" s="589"/>
      <c r="D373" s="114" t="s">
        <v>264</v>
      </c>
      <c r="E373" s="87" t="s">
        <v>405</v>
      </c>
      <c r="F373" s="75" t="s">
        <v>314</v>
      </c>
      <c r="G373" s="81">
        <v>449.929</v>
      </c>
      <c r="H373" s="81">
        <v>426.93</v>
      </c>
      <c r="I373" s="169"/>
      <c r="J373" s="169"/>
      <c r="K373" s="169"/>
      <c r="L373" s="169"/>
      <c r="M373" s="169"/>
    </row>
    <row r="374" spans="2:13" ht="111.75" customHeight="1">
      <c r="B374" s="571"/>
      <c r="C374" s="589"/>
      <c r="D374" s="114" t="s">
        <v>265</v>
      </c>
      <c r="E374" s="87" t="s">
        <v>405</v>
      </c>
      <c r="F374" s="146" t="s">
        <v>314</v>
      </c>
      <c r="G374" s="81">
        <v>323.547</v>
      </c>
      <c r="H374" s="81">
        <v>323.547</v>
      </c>
      <c r="I374" s="169"/>
      <c r="J374" s="169"/>
      <c r="K374" s="169"/>
      <c r="L374" s="169"/>
      <c r="M374" s="169"/>
    </row>
    <row r="375" spans="2:13" ht="20.25" customHeight="1">
      <c r="B375" s="570" t="s">
        <v>147</v>
      </c>
      <c r="C375" s="551" t="s">
        <v>295</v>
      </c>
      <c r="D375" s="551" t="s">
        <v>208</v>
      </c>
      <c r="E375" s="87" t="s">
        <v>405</v>
      </c>
      <c r="F375" s="113" t="s">
        <v>21</v>
      </c>
      <c r="G375" s="165">
        <f>G376+G377+G380</f>
        <v>1355.9009999999998</v>
      </c>
      <c r="H375" s="94">
        <v>1355.9</v>
      </c>
      <c r="I375" s="184">
        <v>100</v>
      </c>
      <c r="J375" s="169"/>
      <c r="K375" s="94"/>
      <c r="L375" s="169"/>
      <c r="M375" s="169"/>
    </row>
    <row r="376" spans="2:13" ht="145.5" customHeight="1">
      <c r="B376" s="576"/>
      <c r="C376" s="576"/>
      <c r="D376" s="607"/>
      <c r="E376" s="87" t="s">
        <v>405</v>
      </c>
      <c r="F376" s="75" t="s">
        <v>400</v>
      </c>
      <c r="G376" s="165">
        <f>G378+G379</f>
        <v>1355.9009999999998</v>
      </c>
      <c r="H376" s="94">
        <v>1355.9</v>
      </c>
      <c r="I376" s="184">
        <v>100</v>
      </c>
      <c r="J376" s="169"/>
      <c r="K376" s="170"/>
      <c r="L376" s="169"/>
      <c r="M376" s="169"/>
    </row>
    <row r="377" spans="2:13" ht="31.5" customHeight="1">
      <c r="B377" s="576"/>
      <c r="C377" s="576"/>
      <c r="D377" s="607"/>
      <c r="E377" s="87" t="s">
        <v>405</v>
      </c>
      <c r="F377" s="75" t="s">
        <v>14</v>
      </c>
      <c r="G377" s="165"/>
      <c r="H377" s="94"/>
      <c r="I377" s="184"/>
      <c r="J377" s="169"/>
      <c r="K377" s="169"/>
      <c r="L377" s="169"/>
      <c r="M377" s="169"/>
    </row>
    <row r="378" spans="2:13" ht="46.5">
      <c r="B378" s="576"/>
      <c r="C378" s="576"/>
      <c r="D378" s="607"/>
      <c r="E378" s="87" t="s">
        <v>405</v>
      </c>
      <c r="F378" s="75" t="s">
        <v>15</v>
      </c>
      <c r="G378" s="165">
        <v>824.401</v>
      </c>
      <c r="H378" s="184">
        <v>824.4</v>
      </c>
      <c r="I378" s="184">
        <v>824.4</v>
      </c>
      <c r="J378" s="169"/>
      <c r="K378" s="169"/>
      <c r="L378" s="169"/>
      <c r="M378" s="169"/>
    </row>
    <row r="379" spans="2:13" ht="110.25" customHeight="1">
      <c r="B379" s="576"/>
      <c r="C379" s="576"/>
      <c r="D379" s="607"/>
      <c r="E379" s="87" t="s">
        <v>405</v>
      </c>
      <c r="F379" s="75" t="s">
        <v>165</v>
      </c>
      <c r="G379" s="165">
        <v>531.5</v>
      </c>
      <c r="H379" s="184">
        <v>531.5</v>
      </c>
      <c r="I379" s="184">
        <v>531.5</v>
      </c>
      <c r="J379" s="169"/>
      <c r="K379" s="169"/>
      <c r="L379" s="169"/>
      <c r="M379" s="169"/>
    </row>
    <row r="380" spans="2:13" ht="30.75">
      <c r="B380" s="576"/>
      <c r="C380" s="576"/>
      <c r="D380" s="607"/>
      <c r="E380" s="87" t="s">
        <v>405</v>
      </c>
      <c r="F380" s="75" t="s">
        <v>17</v>
      </c>
      <c r="G380" s="80"/>
      <c r="H380" s="81"/>
      <c r="I380" s="169"/>
      <c r="J380" s="169"/>
      <c r="K380" s="169"/>
      <c r="L380" s="169"/>
      <c r="M380" s="169"/>
    </row>
    <row r="381" spans="2:13" ht="47.25" customHeight="1">
      <c r="B381" s="576"/>
      <c r="C381" s="576"/>
      <c r="D381" s="608"/>
      <c r="E381" s="87" t="s">
        <v>405</v>
      </c>
      <c r="F381" s="75" t="s">
        <v>18</v>
      </c>
      <c r="G381" s="80"/>
      <c r="H381" s="81"/>
      <c r="I381" s="169"/>
      <c r="J381" s="169"/>
      <c r="K381" s="169"/>
      <c r="L381" s="169"/>
      <c r="M381" s="169"/>
    </row>
    <row r="382" spans="2:13" ht="82.5" customHeight="1">
      <c r="B382" s="576"/>
      <c r="C382" s="576"/>
      <c r="D382" s="100" t="s">
        <v>204</v>
      </c>
      <c r="E382" s="87" t="s">
        <v>405</v>
      </c>
      <c r="F382" s="75" t="s">
        <v>149</v>
      </c>
      <c r="G382" s="80"/>
      <c r="H382" s="81"/>
      <c r="I382" s="169"/>
      <c r="J382" s="169"/>
      <c r="K382" s="169"/>
      <c r="L382" s="169"/>
      <c r="M382" s="169"/>
    </row>
    <row r="383" spans="2:13" ht="58.5" customHeight="1">
      <c r="B383" s="576"/>
      <c r="C383" s="576"/>
      <c r="D383" s="100" t="s">
        <v>126</v>
      </c>
      <c r="E383" s="87" t="s">
        <v>405</v>
      </c>
      <c r="F383" s="75" t="s">
        <v>149</v>
      </c>
      <c r="G383" s="80"/>
      <c r="H383" s="81"/>
      <c r="I383" s="169"/>
      <c r="J383" s="169"/>
      <c r="K383" s="169"/>
      <c r="L383" s="169"/>
      <c r="M383" s="169"/>
    </row>
    <row r="384" spans="2:13" ht="64.5" customHeight="1">
      <c r="B384" s="576"/>
      <c r="C384" s="576"/>
      <c r="D384" s="100" t="s">
        <v>205</v>
      </c>
      <c r="E384" s="87" t="s">
        <v>405</v>
      </c>
      <c r="F384" s="75" t="s">
        <v>149</v>
      </c>
      <c r="G384" s="80"/>
      <c r="H384" s="81"/>
      <c r="I384" s="169"/>
      <c r="J384" s="169"/>
      <c r="K384" s="169"/>
      <c r="L384" s="169"/>
      <c r="M384" s="169"/>
    </row>
    <row r="385" spans="2:13" ht="68.25" customHeight="1">
      <c r="B385" s="576"/>
      <c r="C385" s="576"/>
      <c r="D385" s="100" t="s">
        <v>206</v>
      </c>
      <c r="E385" s="87" t="s">
        <v>405</v>
      </c>
      <c r="F385" s="75" t="s">
        <v>149</v>
      </c>
      <c r="G385" s="80"/>
      <c r="H385" s="81"/>
      <c r="I385" s="169"/>
      <c r="J385" s="169"/>
      <c r="K385" s="169"/>
      <c r="L385" s="169"/>
      <c r="M385" s="169"/>
    </row>
    <row r="386" spans="2:13" ht="93">
      <c r="B386" s="577"/>
      <c r="C386" s="577"/>
      <c r="D386" s="100" t="s">
        <v>207</v>
      </c>
      <c r="E386" s="87" t="s">
        <v>405</v>
      </c>
      <c r="F386" s="75" t="s">
        <v>149</v>
      </c>
      <c r="G386" s="80"/>
      <c r="H386" s="81"/>
      <c r="I386" s="169"/>
      <c r="J386" s="169"/>
      <c r="K386" s="169"/>
      <c r="L386" s="169"/>
      <c r="M386" s="169"/>
    </row>
    <row r="387" spans="2:13" ht="21">
      <c r="B387" s="562" t="s">
        <v>223</v>
      </c>
      <c r="C387" s="551" t="s">
        <v>29</v>
      </c>
      <c r="D387" s="551" t="s">
        <v>30</v>
      </c>
      <c r="E387" s="87" t="s">
        <v>405</v>
      </c>
      <c r="F387" s="113" t="s">
        <v>21</v>
      </c>
      <c r="G387" s="80">
        <f>G388+G389+G390+G392+G393</f>
        <v>50</v>
      </c>
      <c r="H387" s="81">
        <v>50</v>
      </c>
      <c r="I387" s="170">
        <v>100</v>
      </c>
      <c r="J387" s="169"/>
      <c r="K387" s="169"/>
      <c r="L387" s="169"/>
      <c r="M387" s="169"/>
    </row>
    <row r="388" spans="2:13" ht="30.75">
      <c r="B388" s="563"/>
      <c r="C388" s="552"/>
      <c r="D388" s="552"/>
      <c r="E388" s="87" t="s">
        <v>405</v>
      </c>
      <c r="F388" s="75" t="s">
        <v>14</v>
      </c>
      <c r="G388" s="80"/>
      <c r="H388" s="81"/>
      <c r="I388" s="169"/>
      <c r="J388" s="169"/>
      <c r="K388" s="169"/>
      <c r="L388" s="169"/>
      <c r="M388" s="169"/>
    </row>
    <row r="389" spans="2:13" ht="46.5">
      <c r="B389" s="563"/>
      <c r="C389" s="552"/>
      <c r="D389" s="552"/>
      <c r="E389" s="87" t="s">
        <v>405</v>
      </c>
      <c r="F389" s="75" t="s">
        <v>15</v>
      </c>
      <c r="G389" s="80"/>
      <c r="H389" s="81"/>
      <c r="I389" s="169"/>
      <c r="J389" s="169"/>
      <c r="K389" s="169"/>
      <c r="L389" s="169"/>
      <c r="M389" s="169"/>
    </row>
    <row r="390" spans="2:13" ht="21">
      <c r="B390" s="563"/>
      <c r="C390" s="552"/>
      <c r="D390" s="552"/>
      <c r="E390" s="87" t="s">
        <v>405</v>
      </c>
      <c r="F390" s="75" t="s">
        <v>16</v>
      </c>
      <c r="G390" s="80">
        <v>50</v>
      </c>
      <c r="H390" s="81">
        <v>50</v>
      </c>
      <c r="I390" s="169">
        <v>100</v>
      </c>
      <c r="J390" s="169"/>
      <c r="K390" s="169"/>
      <c r="L390" s="169"/>
      <c r="M390" s="169"/>
    </row>
    <row r="391" spans="2:13" ht="93">
      <c r="B391" s="563"/>
      <c r="C391" s="552"/>
      <c r="D391" s="552"/>
      <c r="E391" s="87" t="s">
        <v>405</v>
      </c>
      <c r="F391" s="75" t="s">
        <v>314</v>
      </c>
      <c r="G391" s="180"/>
      <c r="H391" s="181"/>
      <c r="I391" s="169"/>
      <c r="J391" s="169"/>
      <c r="K391" s="169"/>
      <c r="L391" s="169"/>
      <c r="M391" s="169"/>
    </row>
    <row r="392" spans="2:13" ht="30.75">
      <c r="B392" s="563"/>
      <c r="C392" s="552"/>
      <c r="D392" s="552"/>
      <c r="E392" s="87" t="s">
        <v>405</v>
      </c>
      <c r="F392" s="75" t="s">
        <v>17</v>
      </c>
      <c r="G392" s="80"/>
      <c r="H392" s="81"/>
      <c r="I392" s="169"/>
      <c r="J392" s="169"/>
      <c r="K392" s="169"/>
      <c r="L392" s="169"/>
      <c r="M392" s="169"/>
    </row>
    <row r="393" spans="2:13" ht="46.5">
      <c r="B393" s="564"/>
      <c r="C393" s="553"/>
      <c r="D393" s="553"/>
      <c r="E393" s="87" t="s">
        <v>405</v>
      </c>
      <c r="F393" s="75" t="s">
        <v>18</v>
      </c>
      <c r="G393" s="80"/>
      <c r="H393" s="81"/>
      <c r="I393" s="169"/>
      <c r="J393" s="169"/>
      <c r="K393" s="169"/>
      <c r="L393" s="169"/>
      <c r="M393" s="169"/>
    </row>
    <row r="394" spans="2:13" ht="21">
      <c r="B394" s="570" t="s">
        <v>379</v>
      </c>
      <c r="C394" s="551" t="s">
        <v>311</v>
      </c>
      <c r="D394" s="551" t="s">
        <v>25</v>
      </c>
      <c r="E394" s="87" t="s">
        <v>405</v>
      </c>
      <c r="F394" s="132" t="s">
        <v>21</v>
      </c>
      <c r="G394" s="80">
        <f>G396+G397+G395+G398+G399</f>
        <v>18873.695</v>
      </c>
      <c r="H394" s="80">
        <f>H396+H397+H395+H398+H399</f>
        <v>2746.12</v>
      </c>
      <c r="I394" s="169"/>
      <c r="J394" s="169"/>
      <c r="K394" s="81"/>
      <c r="L394" s="169"/>
      <c r="M394" s="169"/>
    </row>
    <row r="395" spans="2:13" ht="30.75">
      <c r="B395" s="571"/>
      <c r="C395" s="552"/>
      <c r="D395" s="552"/>
      <c r="E395" s="87" t="s">
        <v>405</v>
      </c>
      <c r="F395" s="131" t="s">
        <v>14</v>
      </c>
      <c r="G395" s="80">
        <v>0</v>
      </c>
      <c r="H395" s="81"/>
      <c r="I395" s="169"/>
      <c r="J395" s="169"/>
      <c r="K395" s="169"/>
      <c r="L395" s="169"/>
      <c r="M395" s="169"/>
    </row>
    <row r="396" spans="2:13" ht="46.5">
      <c r="B396" s="571"/>
      <c r="C396" s="552"/>
      <c r="D396" s="552"/>
      <c r="E396" s="87" t="s">
        <v>405</v>
      </c>
      <c r="F396" s="131" t="s">
        <v>15</v>
      </c>
      <c r="G396" s="80">
        <f>G402</f>
        <v>2110</v>
      </c>
      <c r="H396" s="80">
        <f>H402</f>
        <v>1879</v>
      </c>
      <c r="I396" s="170"/>
      <c r="J396" s="169"/>
      <c r="K396" s="169"/>
      <c r="L396" s="169"/>
      <c r="M396" s="169"/>
    </row>
    <row r="397" spans="2:13" ht="31.5" customHeight="1">
      <c r="B397" s="571"/>
      <c r="C397" s="552"/>
      <c r="D397" s="552"/>
      <c r="E397" s="87" t="s">
        <v>405</v>
      </c>
      <c r="F397" s="131" t="s">
        <v>16</v>
      </c>
      <c r="G397" s="80">
        <f>G408+G415+G416+G417+G403+G400</f>
        <v>16763.695</v>
      </c>
      <c r="H397" s="80">
        <f>H403+H415</f>
        <v>867.12</v>
      </c>
      <c r="I397" s="171"/>
      <c r="J397" s="169"/>
      <c r="K397" s="81"/>
      <c r="L397" s="169"/>
      <c r="M397" s="169"/>
    </row>
    <row r="398" spans="2:13" ht="30.75">
      <c r="B398" s="571"/>
      <c r="C398" s="552"/>
      <c r="D398" s="552"/>
      <c r="E398" s="87" t="s">
        <v>405</v>
      </c>
      <c r="F398" s="131" t="s">
        <v>17</v>
      </c>
      <c r="G398" s="80"/>
      <c r="H398" s="81"/>
      <c r="I398" s="170"/>
      <c r="J398" s="169"/>
      <c r="K398" s="169"/>
      <c r="L398" s="169"/>
      <c r="M398" s="169"/>
    </row>
    <row r="399" spans="2:13" ht="21">
      <c r="B399" s="571"/>
      <c r="C399" s="552"/>
      <c r="D399" s="552"/>
      <c r="E399" s="87" t="s">
        <v>405</v>
      </c>
      <c r="F399" s="616" t="s">
        <v>18</v>
      </c>
      <c r="G399" s="690"/>
      <c r="H399" s="690"/>
      <c r="I399" s="690"/>
      <c r="J399" s="690"/>
      <c r="K399" s="690"/>
      <c r="L399" s="690"/>
      <c r="M399" s="690"/>
    </row>
    <row r="400" spans="2:13" ht="66" customHeight="1">
      <c r="B400" s="572"/>
      <c r="C400" s="514"/>
      <c r="D400" s="571"/>
      <c r="E400" s="87" t="s">
        <v>405</v>
      </c>
      <c r="F400" s="692"/>
      <c r="G400" s="691"/>
      <c r="H400" s="691"/>
      <c r="I400" s="691"/>
      <c r="J400" s="691"/>
      <c r="K400" s="691"/>
      <c r="L400" s="691"/>
      <c r="M400" s="691"/>
    </row>
    <row r="401" spans="2:13" ht="66" customHeight="1">
      <c r="B401" s="572"/>
      <c r="C401" s="551" t="s">
        <v>268</v>
      </c>
      <c r="D401" s="571"/>
      <c r="E401" s="87" t="s">
        <v>405</v>
      </c>
      <c r="F401" s="131" t="s">
        <v>9</v>
      </c>
      <c r="G401" s="166">
        <f>G402+G403</f>
        <v>7381.58</v>
      </c>
      <c r="H401" s="115">
        <f>H402+H403</f>
        <v>1942.1</v>
      </c>
      <c r="I401" s="170">
        <f>H401/G401*100</f>
        <v>26.31008537467588</v>
      </c>
      <c r="J401" s="169"/>
      <c r="K401" s="169"/>
      <c r="L401" s="169"/>
      <c r="M401" s="169"/>
    </row>
    <row r="402" spans="2:13" ht="66" customHeight="1">
      <c r="B402" s="572"/>
      <c r="C402" s="571"/>
      <c r="D402" s="571"/>
      <c r="E402" s="87" t="s">
        <v>405</v>
      </c>
      <c r="F402" s="131" t="s">
        <v>15</v>
      </c>
      <c r="G402" s="80">
        <v>2110</v>
      </c>
      <c r="H402" s="81">
        <v>1879</v>
      </c>
      <c r="I402" s="170">
        <f>H402/G402*100</f>
        <v>89.05213270142181</v>
      </c>
      <c r="J402" s="169"/>
      <c r="K402" s="169"/>
      <c r="L402" s="169"/>
      <c r="M402" s="169"/>
    </row>
    <row r="403" spans="2:13" ht="116.25" customHeight="1">
      <c r="B403" s="572"/>
      <c r="C403" s="568"/>
      <c r="D403" s="571"/>
      <c r="E403" s="87" t="s">
        <v>405</v>
      </c>
      <c r="F403" s="146" t="s">
        <v>432</v>
      </c>
      <c r="G403" s="180">
        <v>5271.58</v>
      </c>
      <c r="H403" s="181">
        <v>63.1</v>
      </c>
      <c r="I403" s="170">
        <f>H403/G403*100</f>
        <v>1.1969845852666563</v>
      </c>
      <c r="J403" s="169"/>
      <c r="K403" s="169"/>
      <c r="L403" s="169"/>
      <c r="M403" s="169"/>
    </row>
    <row r="404" spans="2:13" ht="66" customHeight="1">
      <c r="B404" s="572"/>
      <c r="C404" s="128" t="s">
        <v>284</v>
      </c>
      <c r="D404" s="571"/>
      <c r="E404" s="87" t="s">
        <v>405</v>
      </c>
      <c r="F404" s="131" t="s">
        <v>16</v>
      </c>
      <c r="G404" s="80"/>
      <c r="H404" s="81"/>
      <c r="I404" s="169"/>
      <c r="J404" s="169"/>
      <c r="K404" s="169"/>
      <c r="L404" s="169"/>
      <c r="M404" s="169"/>
    </row>
    <row r="405" spans="2:13" ht="66" customHeight="1">
      <c r="B405" s="572"/>
      <c r="C405" s="128" t="s">
        <v>278</v>
      </c>
      <c r="D405" s="571"/>
      <c r="E405" s="87" t="s">
        <v>405</v>
      </c>
      <c r="F405" s="131" t="s">
        <v>16</v>
      </c>
      <c r="G405" s="80"/>
      <c r="H405" s="81"/>
      <c r="I405" s="169"/>
      <c r="J405" s="169"/>
      <c r="K405" s="169"/>
      <c r="L405" s="169"/>
      <c r="M405" s="169"/>
    </row>
    <row r="406" spans="2:13" ht="66" customHeight="1">
      <c r="B406" s="572"/>
      <c r="C406" s="128" t="s">
        <v>279</v>
      </c>
      <c r="D406" s="571"/>
      <c r="E406" s="87" t="s">
        <v>405</v>
      </c>
      <c r="F406" s="131" t="s">
        <v>16</v>
      </c>
      <c r="G406" s="80"/>
      <c r="H406" s="81"/>
      <c r="I406" s="169"/>
      <c r="J406" s="169"/>
      <c r="K406" s="169"/>
      <c r="L406" s="169"/>
      <c r="M406" s="169"/>
    </row>
    <row r="407" spans="2:13" ht="66" customHeight="1">
      <c r="B407" s="572"/>
      <c r="C407" s="128" t="s">
        <v>276</v>
      </c>
      <c r="D407" s="571"/>
      <c r="E407" s="87" t="s">
        <v>405</v>
      </c>
      <c r="F407" s="131" t="s">
        <v>16</v>
      </c>
      <c r="G407" s="80"/>
      <c r="H407" s="81"/>
      <c r="I407" s="169"/>
      <c r="J407" s="169"/>
      <c r="K407" s="169"/>
      <c r="L407" s="169"/>
      <c r="M407" s="169"/>
    </row>
    <row r="408" spans="2:13" ht="66" customHeight="1">
      <c r="B408" s="572"/>
      <c r="C408" s="128" t="s">
        <v>280</v>
      </c>
      <c r="D408" s="571"/>
      <c r="E408" s="87" t="s">
        <v>405</v>
      </c>
      <c r="F408" s="131" t="s">
        <v>16</v>
      </c>
      <c r="G408" s="80">
        <v>6593</v>
      </c>
      <c r="H408" s="86"/>
      <c r="I408" s="169"/>
      <c r="J408" s="169"/>
      <c r="K408" s="169"/>
      <c r="L408" s="169"/>
      <c r="M408" s="169"/>
    </row>
    <row r="409" spans="2:13" ht="66" customHeight="1">
      <c r="B409" s="572"/>
      <c r="C409" s="128" t="s">
        <v>281</v>
      </c>
      <c r="D409" s="571"/>
      <c r="E409" s="87" t="s">
        <v>405</v>
      </c>
      <c r="F409" s="131" t="s">
        <v>16</v>
      </c>
      <c r="G409" s="80"/>
      <c r="H409" s="81"/>
      <c r="I409" s="169"/>
      <c r="J409" s="169"/>
      <c r="K409" s="169"/>
      <c r="L409" s="169"/>
      <c r="M409" s="169"/>
    </row>
    <row r="410" spans="2:13" ht="66" customHeight="1">
      <c r="B410" s="572"/>
      <c r="C410" s="128" t="s">
        <v>282</v>
      </c>
      <c r="D410" s="571"/>
      <c r="E410" s="87" t="s">
        <v>405</v>
      </c>
      <c r="F410" s="131" t="s">
        <v>16</v>
      </c>
      <c r="G410" s="80"/>
      <c r="H410" s="81"/>
      <c r="I410" s="169"/>
      <c r="J410" s="169"/>
      <c r="K410" s="169"/>
      <c r="L410" s="169"/>
      <c r="M410" s="169"/>
    </row>
    <row r="411" spans="2:13" ht="66" customHeight="1">
      <c r="B411" s="572"/>
      <c r="C411" s="128" t="s">
        <v>283</v>
      </c>
      <c r="D411" s="571"/>
      <c r="E411" s="87" t="s">
        <v>405</v>
      </c>
      <c r="F411" s="131" t="s">
        <v>16</v>
      </c>
      <c r="G411" s="80"/>
      <c r="H411" s="81"/>
      <c r="I411" s="169"/>
      <c r="J411" s="169"/>
      <c r="K411" s="169"/>
      <c r="L411" s="169"/>
      <c r="M411" s="169"/>
    </row>
    <row r="412" spans="2:13" ht="66" customHeight="1">
      <c r="B412" s="572"/>
      <c r="C412" s="128" t="s">
        <v>277</v>
      </c>
      <c r="D412" s="571"/>
      <c r="E412" s="87" t="s">
        <v>405</v>
      </c>
      <c r="F412" s="131" t="s">
        <v>16</v>
      </c>
      <c r="G412" s="80"/>
      <c r="H412" s="81"/>
      <c r="I412" s="169"/>
      <c r="J412" s="169"/>
      <c r="K412" s="169"/>
      <c r="L412" s="169"/>
      <c r="M412" s="169"/>
    </row>
    <row r="413" spans="2:13" ht="66" customHeight="1">
      <c r="B413" s="572"/>
      <c r="C413" s="128" t="s">
        <v>285</v>
      </c>
      <c r="D413" s="571"/>
      <c r="E413" s="87" t="s">
        <v>405</v>
      </c>
      <c r="F413" s="131" t="s">
        <v>16</v>
      </c>
      <c r="G413" s="80"/>
      <c r="H413" s="81"/>
      <c r="I413" s="169"/>
      <c r="J413" s="169"/>
      <c r="K413" s="169"/>
      <c r="L413" s="169"/>
      <c r="M413" s="169"/>
    </row>
    <row r="414" spans="2:13" ht="66" customHeight="1">
      <c r="B414" s="572"/>
      <c r="C414" s="129" t="s">
        <v>286</v>
      </c>
      <c r="D414" s="571"/>
      <c r="E414" s="87" t="s">
        <v>405</v>
      </c>
      <c r="F414" s="131" t="s">
        <v>16</v>
      </c>
      <c r="G414" s="80"/>
      <c r="H414" s="81"/>
      <c r="I414" s="169"/>
      <c r="J414" s="169"/>
      <c r="K414" s="169"/>
      <c r="L414" s="169"/>
      <c r="M414" s="169"/>
    </row>
    <row r="415" spans="2:13" ht="113.25" customHeight="1">
      <c r="B415" s="572"/>
      <c r="C415" s="116" t="s">
        <v>305</v>
      </c>
      <c r="D415" s="571"/>
      <c r="E415" s="87" t="s">
        <v>405</v>
      </c>
      <c r="F415" s="131" t="s">
        <v>16</v>
      </c>
      <c r="G415" s="80">
        <v>804.015</v>
      </c>
      <c r="H415" s="81">
        <v>804.02</v>
      </c>
      <c r="I415" s="185">
        <f>H415/G415*100</f>
        <v>100.00062187894505</v>
      </c>
      <c r="J415" s="169"/>
      <c r="K415" s="169"/>
      <c r="M415" s="169"/>
    </row>
    <row r="416" spans="2:13" ht="28.5" customHeight="1">
      <c r="B416" s="572"/>
      <c r="C416" s="116" t="s">
        <v>316</v>
      </c>
      <c r="D416" s="571"/>
      <c r="E416" s="87" t="s">
        <v>405</v>
      </c>
      <c r="F416" s="131" t="s">
        <v>16</v>
      </c>
      <c r="G416" s="166">
        <v>2595.1</v>
      </c>
      <c r="H416" s="115"/>
      <c r="I416" s="169"/>
      <c r="J416" s="169"/>
      <c r="K416" s="169"/>
      <c r="L416" s="169"/>
      <c r="M416" s="169"/>
    </row>
    <row r="417" spans="2:13" ht="121.5" customHeight="1">
      <c r="B417" s="572"/>
      <c r="C417" s="116" t="s">
        <v>306</v>
      </c>
      <c r="D417" s="571"/>
      <c r="E417" s="87" t="s">
        <v>405</v>
      </c>
      <c r="F417" s="131" t="s">
        <v>16</v>
      </c>
      <c r="G417" s="80">
        <v>1500</v>
      </c>
      <c r="H417" s="81"/>
      <c r="I417" s="169"/>
      <c r="J417" s="169"/>
      <c r="K417" s="169"/>
      <c r="L417" s="169"/>
      <c r="M417" s="169"/>
    </row>
    <row r="418" spans="2:13" ht="15.75" customHeight="1">
      <c r="B418" s="570" t="s">
        <v>380</v>
      </c>
      <c r="C418" s="551" t="s">
        <v>275</v>
      </c>
      <c r="D418" s="551" t="s">
        <v>25</v>
      </c>
      <c r="E418" s="87" t="s">
        <v>405</v>
      </c>
      <c r="F418" s="132" t="s">
        <v>21</v>
      </c>
      <c r="G418" s="80">
        <f>G419+G420+G421+G422+G423</f>
        <v>10956.60032</v>
      </c>
      <c r="H418" s="80">
        <f>H419+H420+H421+H422+H423</f>
        <v>6119.9</v>
      </c>
      <c r="I418" s="185">
        <f>H418/G418*100</f>
        <v>55.855829557174175</v>
      </c>
      <c r="J418" s="85">
        <f>K418</f>
        <v>481.8</v>
      </c>
      <c r="K418" s="80">
        <f>K419+K420+K421+K422+K423</f>
        <v>481.8</v>
      </c>
      <c r="L418" s="185">
        <f>K418/J418*100</f>
        <v>100</v>
      </c>
      <c r="M418" s="169"/>
    </row>
    <row r="419" spans="2:13" ht="30.75">
      <c r="B419" s="571"/>
      <c r="C419" s="574"/>
      <c r="D419" s="614"/>
      <c r="E419" s="87" t="s">
        <v>405</v>
      </c>
      <c r="F419" s="131" t="s">
        <v>14</v>
      </c>
      <c r="G419" s="80"/>
      <c r="H419" s="81"/>
      <c r="I419" s="169"/>
      <c r="J419" s="169"/>
      <c r="K419" s="169"/>
      <c r="L419" s="169"/>
      <c r="M419" s="169"/>
    </row>
    <row r="420" spans="2:13" ht="46.5">
      <c r="B420" s="571"/>
      <c r="C420" s="574"/>
      <c r="D420" s="614"/>
      <c r="E420" s="87" t="s">
        <v>405</v>
      </c>
      <c r="F420" s="131" t="s">
        <v>15</v>
      </c>
      <c r="G420" s="80"/>
      <c r="H420" s="81"/>
      <c r="I420" s="169"/>
      <c r="J420" s="169"/>
      <c r="K420" s="169"/>
      <c r="L420" s="169"/>
      <c r="M420" s="169"/>
    </row>
    <row r="421" spans="2:13" ht="31.5" customHeight="1">
      <c r="B421" s="571"/>
      <c r="C421" s="574"/>
      <c r="D421" s="614"/>
      <c r="E421" s="87" t="s">
        <v>405</v>
      </c>
      <c r="F421" s="131" t="s">
        <v>16</v>
      </c>
      <c r="G421" s="167">
        <f>G424+G425+G426+G427+G428+G429+G430</f>
        <v>10956.60032</v>
      </c>
      <c r="H421" s="167">
        <f>H424+H426+H427+H428+H429+H430</f>
        <v>6119.9</v>
      </c>
      <c r="I421" s="185">
        <f>H421/G421*100</f>
        <v>55.855829557174175</v>
      </c>
      <c r="J421" s="167">
        <f>J424+J425+J426+J427+J428+J429+J430</f>
        <v>481.8</v>
      </c>
      <c r="K421" s="167">
        <f>K424+K425+K426+K427+K428+K429+K430</f>
        <v>481.8</v>
      </c>
      <c r="L421" s="185">
        <f>K421/J421*100</f>
        <v>100</v>
      </c>
      <c r="M421" s="169"/>
    </row>
    <row r="422" spans="2:13" ht="30.75">
      <c r="B422" s="571"/>
      <c r="C422" s="574"/>
      <c r="D422" s="614"/>
      <c r="E422" s="87" t="s">
        <v>405</v>
      </c>
      <c r="F422" s="131" t="s">
        <v>17</v>
      </c>
      <c r="G422" s="80"/>
      <c r="H422" s="81"/>
      <c r="I422" s="169"/>
      <c r="J422" s="169"/>
      <c r="K422" s="169"/>
      <c r="L422" s="169"/>
      <c r="M422" s="169"/>
    </row>
    <row r="423" spans="2:13" ht="46.5">
      <c r="B423" s="571"/>
      <c r="C423" s="575"/>
      <c r="D423" s="614"/>
      <c r="E423" s="87" t="s">
        <v>405</v>
      </c>
      <c r="F423" s="131" t="s">
        <v>18</v>
      </c>
      <c r="G423" s="80"/>
      <c r="H423" s="81"/>
      <c r="I423" s="169"/>
      <c r="J423" s="169"/>
      <c r="K423" s="169"/>
      <c r="L423" s="169"/>
      <c r="M423" s="169"/>
    </row>
    <row r="424" spans="2:13" ht="42" customHeight="1">
      <c r="B424" s="572"/>
      <c r="C424" s="129" t="s">
        <v>269</v>
      </c>
      <c r="D424" s="614"/>
      <c r="E424" s="87" t="s">
        <v>405</v>
      </c>
      <c r="F424" s="131" t="s">
        <v>16</v>
      </c>
      <c r="G424" s="167">
        <v>513.204</v>
      </c>
      <c r="H424" s="117">
        <v>494</v>
      </c>
      <c r="I424" s="185">
        <f aca="true" t="shared" si="13" ref="I424:I431">H424/G424*100</f>
        <v>96.2580182539497</v>
      </c>
      <c r="J424" s="169">
        <v>100</v>
      </c>
      <c r="K424" s="169">
        <v>100</v>
      </c>
      <c r="L424" s="185">
        <f>K424/J424*100</f>
        <v>100</v>
      </c>
      <c r="M424" s="169"/>
    </row>
    <row r="425" spans="2:13" ht="42" customHeight="1" hidden="1">
      <c r="B425" s="572"/>
      <c r="C425" s="129" t="s">
        <v>287</v>
      </c>
      <c r="D425" s="614"/>
      <c r="E425" s="87" t="s">
        <v>405</v>
      </c>
      <c r="F425" s="131" t="s">
        <v>16</v>
      </c>
      <c r="G425" s="167"/>
      <c r="H425" s="117"/>
      <c r="I425" s="185" t="e">
        <f t="shared" si="13"/>
        <v>#DIV/0!</v>
      </c>
      <c r="J425" s="169"/>
      <c r="K425" s="169"/>
      <c r="L425" s="185" t="e">
        <f>K425/J425*100</f>
        <v>#DIV/0!</v>
      </c>
      <c r="M425" s="169"/>
    </row>
    <row r="426" spans="2:13" ht="108.75">
      <c r="B426" s="572"/>
      <c r="C426" s="129" t="s">
        <v>270</v>
      </c>
      <c r="D426" s="614"/>
      <c r="E426" s="87" t="s">
        <v>405</v>
      </c>
      <c r="F426" s="131" t="s">
        <v>16</v>
      </c>
      <c r="G426" s="167">
        <v>1415.7983</v>
      </c>
      <c r="H426" s="117">
        <v>765.3</v>
      </c>
      <c r="I426" s="185">
        <f t="shared" si="13"/>
        <v>54.05430985473001</v>
      </c>
      <c r="J426" s="169">
        <v>235.8</v>
      </c>
      <c r="K426" s="169">
        <v>235.8</v>
      </c>
      <c r="L426" s="185">
        <f>K426/J426*100</f>
        <v>100</v>
      </c>
      <c r="M426" s="169"/>
    </row>
    <row r="427" spans="2:13" ht="65.25" customHeight="1">
      <c r="B427" s="572"/>
      <c r="C427" s="129" t="s">
        <v>271</v>
      </c>
      <c r="D427" s="614"/>
      <c r="E427" s="87" t="s">
        <v>405</v>
      </c>
      <c r="F427" s="131" t="s">
        <v>16</v>
      </c>
      <c r="G427" s="167">
        <v>1844</v>
      </c>
      <c r="H427" s="117">
        <v>396</v>
      </c>
      <c r="I427" s="185">
        <f t="shared" si="13"/>
        <v>21.475054229934923</v>
      </c>
      <c r="J427" s="169">
        <v>146</v>
      </c>
      <c r="K427" s="169">
        <v>146</v>
      </c>
      <c r="L427" s="185">
        <f>K427/J427*100</f>
        <v>100</v>
      </c>
      <c r="M427" s="169"/>
    </row>
    <row r="428" spans="2:13" ht="69" customHeight="1">
      <c r="B428" s="572"/>
      <c r="C428" s="129" t="s">
        <v>272</v>
      </c>
      <c r="D428" s="614"/>
      <c r="E428" s="87" t="s">
        <v>405</v>
      </c>
      <c r="F428" s="131" t="s">
        <v>16</v>
      </c>
      <c r="G428" s="167">
        <v>2234.59802</v>
      </c>
      <c r="H428" s="117">
        <v>924.1</v>
      </c>
      <c r="I428" s="185">
        <f t="shared" si="13"/>
        <v>41.354193986084354</v>
      </c>
      <c r="J428" s="169"/>
      <c r="K428" s="169"/>
      <c r="L428" s="169"/>
      <c r="M428" s="169"/>
    </row>
    <row r="429" spans="2:13" ht="102" customHeight="1">
      <c r="B429" s="572"/>
      <c r="C429" s="129" t="s">
        <v>273</v>
      </c>
      <c r="D429" s="614"/>
      <c r="E429" s="87" t="s">
        <v>405</v>
      </c>
      <c r="F429" s="131" t="s">
        <v>16</v>
      </c>
      <c r="G429" s="167">
        <v>4750</v>
      </c>
      <c r="H429" s="117">
        <v>3341.5</v>
      </c>
      <c r="I429" s="185">
        <f t="shared" si="13"/>
        <v>70.34736842105264</v>
      </c>
      <c r="J429" s="169"/>
      <c r="K429" s="169"/>
      <c r="L429" s="169"/>
      <c r="M429" s="169"/>
    </row>
    <row r="430" spans="2:13" ht="112.5" customHeight="1">
      <c r="B430" s="573"/>
      <c r="C430" s="129" t="s">
        <v>274</v>
      </c>
      <c r="D430" s="615"/>
      <c r="E430" s="87" t="s">
        <v>405</v>
      </c>
      <c r="F430" s="131" t="s">
        <v>16</v>
      </c>
      <c r="G430" s="167">
        <v>199</v>
      </c>
      <c r="H430" s="117">
        <v>199</v>
      </c>
      <c r="I430" s="185">
        <f t="shared" si="13"/>
        <v>100</v>
      </c>
      <c r="J430" s="169"/>
      <c r="K430" s="169"/>
      <c r="L430" s="169"/>
      <c r="M430" s="169"/>
    </row>
    <row r="431" spans="2:13" ht="15.75" customHeight="1">
      <c r="B431" s="570" t="s">
        <v>381</v>
      </c>
      <c r="C431" s="551" t="s">
        <v>431</v>
      </c>
      <c r="D431" s="551" t="s">
        <v>288</v>
      </c>
      <c r="E431" s="87" t="s">
        <v>405</v>
      </c>
      <c r="F431" s="113" t="s">
        <v>21</v>
      </c>
      <c r="G431" s="80">
        <f>G432+G433+G434+G436+G437</f>
        <v>339.38</v>
      </c>
      <c r="H431" s="80">
        <v>339.38</v>
      </c>
      <c r="I431" s="185">
        <f t="shared" si="13"/>
        <v>100</v>
      </c>
      <c r="J431" s="169"/>
      <c r="K431" s="169"/>
      <c r="L431" s="169"/>
      <c r="M431" s="169"/>
    </row>
    <row r="432" spans="2:13" ht="30.75">
      <c r="B432" s="571"/>
      <c r="C432" s="552"/>
      <c r="D432" s="552"/>
      <c r="E432" s="87" t="s">
        <v>405</v>
      </c>
      <c r="F432" s="75" t="s">
        <v>14</v>
      </c>
      <c r="G432" s="80"/>
      <c r="H432" s="81"/>
      <c r="I432" s="169"/>
      <c r="J432" s="169"/>
      <c r="K432" s="169"/>
      <c r="L432" s="169"/>
      <c r="M432" s="169"/>
    </row>
    <row r="433" spans="2:13" ht="46.5">
      <c r="B433" s="571"/>
      <c r="C433" s="552"/>
      <c r="D433" s="552"/>
      <c r="E433" s="87" t="s">
        <v>405</v>
      </c>
      <c r="F433" s="75" t="s">
        <v>15</v>
      </c>
      <c r="G433" s="80"/>
      <c r="H433" s="81"/>
      <c r="I433" s="169"/>
      <c r="J433" s="169"/>
      <c r="K433" s="169"/>
      <c r="L433" s="169"/>
      <c r="M433" s="169"/>
    </row>
    <row r="434" spans="2:13" ht="31.5" customHeight="1">
      <c r="B434" s="571"/>
      <c r="C434" s="552"/>
      <c r="D434" s="552"/>
      <c r="E434" s="87" t="s">
        <v>405</v>
      </c>
      <c r="F434" s="75" t="s">
        <v>16</v>
      </c>
      <c r="G434" s="80">
        <v>339.38</v>
      </c>
      <c r="H434" s="80">
        <v>339.38</v>
      </c>
      <c r="I434" s="185">
        <f>H434/G434*100</f>
        <v>100</v>
      </c>
      <c r="J434" s="169"/>
      <c r="K434" s="169"/>
      <c r="L434" s="169"/>
      <c r="M434" s="169"/>
    </row>
    <row r="435" spans="2:13" ht="102" customHeight="1">
      <c r="B435" s="571"/>
      <c r="C435" s="552"/>
      <c r="D435" s="552"/>
      <c r="E435" s="87" t="s">
        <v>405</v>
      </c>
      <c r="F435" s="75" t="s">
        <v>314</v>
      </c>
      <c r="G435" s="80">
        <v>339.38</v>
      </c>
      <c r="H435" s="80">
        <v>339.38</v>
      </c>
      <c r="I435" s="185">
        <f>H435/G435*100</f>
        <v>100</v>
      </c>
      <c r="J435" s="169"/>
      <c r="K435" s="169"/>
      <c r="L435" s="169"/>
      <c r="M435" s="169"/>
    </row>
    <row r="436" spans="2:13" ht="30.75">
      <c r="B436" s="571"/>
      <c r="C436" s="552"/>
      <c r="D436" s="552"/>
      <c r="E436" s="87" t="s">
        <v>405</v>
      </c>
      <c r="F436" s="75" t="s">
        <v>17</v>
      </c>
      <c r="G436" s="80"/>
      <c r="H436" s="81"/>
      <c r="I436" s="169"/>
      <c r="J436" s="169"/>
      <c r="K436" s="169"/>
      <c r="L436" s="169"/>
      <c r="M436" s="169"/>
    </row>
    <row r="437" spans="2:13" ht="46.5">
      <c r="B437" s="568"/>
      <c r="C437" s="553"/>
      <c r="D437" s="553"/>
      <c r="E437" s="87" t="s">
        <v>405</v>
      </c>
      <c r="F437" s="75" t="s">
        <v>18</v>
      </c>
      <c r="G437" s="98"/>
      <c r="H437" s="81"/>
      <c r="I437" s="169"/>
      <c r="J437" s="169"/>
      <c r="K437" s="169"/>
      <c r="L437" s="169"/>
      <c r="M437" s="169"/>
    </row>
    <row r="438" spans="2:13" ht="15">
      <c r="B438" s="536" t="s">
        <v>413</v>
      </c>
      <c r="C438" s="537"/>
      <c r="D438" s="538"/>
      <c r="E438" s="110"/>
      <c r="F438" s="77" t="s">
        <v>21</v>
      </c>
      <c r="G438" s="78">
        <f>G440+G441</f>
        <v>33193.69532</v>
      </c>
      <c r="H438" s="78">
        <f>H440+H441</f>
        <v>12129.509999999998</v>
      </c>
      <c r="I438" s="169"/>
      <c r="J438" s="78">
        <f>J440+J441</f>
        <v>481.8</v>
      </c>
      <c r="K438" s="78">
        <f>K440+K441</f>
        <v>481.8</v>
      </c>
      <c r="L438" s="169"/>
      <c r="M438" s="169"/>
    </row>
    <row r="439" spans="2:13" ht="30.75">
      <c r="B439" s="539"/>
      <c r="C439" s="540"/>
      <c r="D439" s="541"/>
      <c r="E439" s="111"/>
      <c r="F439" s="75" t="s">
        <v>14</v>
      </c>
      <c r="G439" s="80">
        <f>G432+G419+G395+G388+G377+G362</f>
        <v>0</v>
      </c>
      <c r="H439" s="80">
        <f>H432+H419+H395+H388+H377+H362</f>
        <v>0</v>
      </c>
      <c r="I439" s="169"/>
      <c r="J439" s="80">
        <f>J432+J419+J395+J388+J377+J362</f>
        <v>0</v>
      </c>
      <c r="K439" s="80">
        <f>K432+K419+K395+K388+K377+K362</f>
        <v>0</v>
      </c>
      <c r="L439" s="169"/>
      <c r="M439" s="169"/>
    </row>
    <row r="440" spans="2:13" ht="46.5">
      <c r="B440" s="539"/>
      <c r="C440" s="540"/>
      <c r="D440" s="541"/>
      <c r="E440" s="111"/>
      <c r="F440" s="75" t="s">
        <v>15</v>
      </c>
      <c r="G440" s="80">
        <f>G433+G420+G396+G389+G378+G363</f>
        <v>2934.401</v>
      </c>
      <c r="H440" s="80">
        <f>H433+H420+H396+H389+H378+H363</f>
        <v>2703.4</v>
      </c>
      <c r="I440" s="169"/>
      <c r="J440" s="80">
        <f>J433+J420+J396+J389+J378+J363</f>
        <v>0</v>
      </c>
      <c r="K440" s="80">
        <f>K433+K420+K396+K389+K378+K363</f>
        <v>0</v>
      </c>
      <c r="L440" s="169"/>
      <c r="M440" s="169"/>
    </row>
    <row r="441" spans="2:13" ht="15">
      <c r="B441" s="539"/>
      <c r="C441" s="540"/>
      <c r="D441" s="541"/>
      <c r="E441" s="111"/>
      <c r="F441" s="75" t="s">
        <v>16</v>
      </c>
      <c r="G441" s="80">
        <f>G361+G379+G390+G397+G421+G434</f>
        <v>30259.294319999997</v>
      </c>
      <c r="H441" s="80">
        <f>H361+H379+H390+H397+H421+H434</f>
        <v>9426.109999999999</v>
      </c>
      <c r="I441" s="169"/>
      <c r="J441" s="80">
        <f>J361+J379+J390+J397+J421+J434</f>
        <v>481.8</v>
      </c>
      <c r="K441" s="80">
        <f>K361+K379+K390+K397+K421+K434</f>
        <v>481.8</v>
      </c>
      <c r="L441" s="169"/>
      <c r="M441" s="169"/>
    </row>
    <row r="442" spans="2:13" ht="93">
      <c r="B442" s="539"/>
      <c r="C442" s="540"/>
      <c r="D442" s="541"/>
      <c r="E442" s="111"/>
      <c r="F442" s="75" t="s">
        <v>314</v>
      </c>
      <c r="G442" s="80">
        <f>G435+G403+G361</f>
        <v>7229.079</v>
      </c>
      <c r="H442" s="80">
        <f>H361+H391+H435</f>
        <v>1857.5900000000001</v>
      </c>
      <c r="I442" s="169"/>
      <c r="J442" s="80">
        <f>J361+J391+J435</f>
        <v>0</v>
      </c>
      <c r="K442" s="80">
        <f>K361+K391+K435</f>
        <v>0</v>
      </c>
      <c r="L442" s="169"/>
      <c r="M442" s="169"/>
    </row>
    <row r="443" spans="2:13" ht="30.75">
      <c r="B443" s="539"/>
      <c r="C443" s="540"/>
      <c r="D443" s="541"/>
      <c r="E443" s="111"/>
      <c r="F443" s="75" t="s">
        <v>17</v>
      </c>
      <c r="G443" s="80">
        <f>G436+G422+G398+G392+G380+G365</f>
        <v>0</v>
      </c>
      <c r="H443" s="80">
        <f>H436+H422+H398+H392+H380+H365</f>
        <v>0</v>
      </c>
      <c r="I443" s="169"/>
      <c r="J443" s="80">
        <f>J436+J422+J398+J392+J380+J365</f>
        <v>0</v>
      </c>
      <c r="K443" s="80">
        <f>K436+K422+K398+K392+K380+K365</f>
        <v>0</v>
      </c>
      <c r="L443" s="169"/>
      <c r="M443" s="169"/>
    </row>
    <row r="444" spans="2:13" ht="46.5">
      <c r="B444" s="542"/>
      <c r="C444" s="543"/>
      <c r="D444" s="544"/>
      <c r="E444" s="112"/>
      <c r="F444" s="75" t="s">
        <v>18</v>
      </c>
      <c r="G444" s="80">
        <f>G437+G423+G399+G393+G381+G365</f>
        <v>0</v>
      </c>
      <c r="H444" s="80">
        <f>H437+H423+H399+H393+H381+H365</f>
        <v>0</v>
      </c>
      <c r="I444" s="169"/>
      <c r="J444" s="80">
        <f>J437+J423+J399+J393+J381+J365</f>
        <v>0</v>
      </c>
      <c r="K444" s="80">
        <f>K437+K423+K399+K393+K381+K365</f>
        <v>0</v>
      </c>
      <c r="L444" s="169"/>
      <c r="M444" s="169"/>
    </row>
    <row r="445" spans="2:13" ht="84" customHeight="1">
      <c r="B445" s="565" t="s">
        <v>406</v>
      </c>
      <c r="C445" s="559" t="s">
        <v>414</v>
      </c>
      <c r="D445" s="559" t="s">
        <v>82</v>
      </c>
      <c r="E445" s="559" t="s">
        <v>420</v>
      </c>
      <c r="F445" s="77" t="s">
        <v>21</v>
      </c>
      <c r="G445" s="78">
        <f aca="true" t="shared" si="14" ref="G445:G451">G470</f>
        <v>10934.509999999998</v>
      </c>
      <c r="H445" s="79">
        <f>H447+H448</f>
        <v>5834.6</v>
      </c>
      <c r="I445" s="174">
        <f>H445/G445*100</f>
        <v>53.35950124879854</v>
      </c>
      <c r="J445" s="78">
        <f aca="true" t="shared" si="15" ref="J445:J451">J470</f>
        <v>0</v>
      </c>
      <c r="K445" s="169"/>
      <c r="L445" s="169"/>
      <c r="M445" s="169"/>
    </row>
    <row r="446" spans="2:13" ht="30.75">
      <c r="B446" s="566"/>
      <c r="C446" s="560"/>
      <c r="D446" s="560"/>
      <c r="E446" s="560"/>
      <c r="F446" s="75" t="s">
        <v>14</v>
      </c>
      <c r="G446" s="78">
        <f t="shared" si="14"/>
        <v>0</v>
      </c>
      <c r="H446" s="79"/>
      <c r="I446" s="169"/>
      <c r="J446" s="78">
        <f t="shared" si="15"/>
        <v>0</v>
      </c>
      <c r="K446" s="169"/>
      <c r="L446" s="169"/>
      <c r="M446" s="169"/>
    </row>
    <row r="447" spans="2:13" ht="46.5">
      <c r="B447" s="566"/>
      <c r="C447" s="560"/>
      <c r="D447" s="560"/>
      <c r="E447" s="560"/>
      <c r="F447" s="75" t="s">
        <v>15</v>
      </c>
      <c r="G447" s="78">
        <f t="shared" si="14"/>
        <v>9081.55</v>
      </c>
      <c r="H447" s="79">
        <v>5378.3</v>
      </c>
      <c r="I447" s="174">
        <f>H447/G447*100</f>
        <v>59.2222693262714</v>
      </c>
      <c r="J447" s="78">
        <f t="shared" si="15"/>
        <v>0</v>
      </c>
      <c r="K447" s="169"/>
      <c r="L447" s="169"/>
      <c r="M447" s="169"/>
    </row>
    <row r="448" spans="2:13" ht="15">
      <c r="B448" s="566"/>
      <c r="C448" s="560"/>
      <c r="D448" s="560"/>
      <c r="E448" s="560"/>
      <c r="F448" s="75" t="s">
        <v>16</v>
      </c>
      <c r="G448" s="78">
        <f t="shared" si="14"/>
        <v>1852.96</v>
      </c>
      <c r="H448" s="79">
        <v>456.3</v>
      </c>
      <c r="I448" s="174">
        <f>H448/G448*100</f>
        <v>24.625464122269232</v>
      </c>
      <c r="J448" s="78">
        <f t="shared" si="15"/>
        <v>0</v>
      </c>
      <c r="K448" s="169"/>
      <c r="L448" s="169"/>
      <c r="M448" s="169"/>
    </row>
    <row r="449" spans="2:13" ht="93">
      <c r="B449" s="566"/>
      <c r="C449" s="560"/>
      <c r="D449" s="560"/>
      <c r="E449" s="560"/>
      <c r="F449" s="75" t="s">
        <v>314</v>
      </c>
      <c r="G449" s="78">
        <f t="shared" si="14"/>
        <v>0</v>
      </c>
      <c r="H449" s="79"/>
      <c r="I449" s="169"/>
      <c r="J449" s="78">
        <f t="shared" si="15"/>
        <v>0</v>
      </c>
      <c r="K449" s="169"/>
      <c r="L449" s="169"/>
      <c r="M449" s="169"/>
    </row>
    <row r="450" spans="2:13" ht="30.75">
      <c r="B450" s="566"/>
      <c r="C450" s="560"/>
      <c r="D450" s="560"/>
      <c r="E450" s="560"/>
      <c r="F450" s="75" t="s">
        <v>17</v>
      </c>
      <c r="G450" s="78">
        <f t="shared" si="14"/>
        <v>0</v>
      </c>
      <c r="H450" s="79"/>
      <c r="I450" s="169"/>
      <c r="J450" s="78">
        <f t="shared" si="15"/>
        <v>0</v>
      </c>
      <c r="K450" s="169"/>
      <c r="L450" s="169"/>
      <c r="M450" s="169"/>
    </row>
    <row r="451" spans="2:13" ht="46.5">
      <c r="B451" s="567"/>
      <c r="C451" s="561"/>
      <c r="D451" s="561"/>
      <c r="E451" s="561"/>
      <c r="F451" s="75" t="s">
        <v>18</v>
      </c>
      <c r="G451" s="78">
        <f t="shared" si="14"/>
        <v>0</v>
      </c>
      <c r="H451" s="79"/>
      <c r="I451" s="169"/>
      <c r="J451" s="78">
        <f t="shared" si="15"/>
        <v>0</v>
      </c>
      <c r="K451" s="169"/>
      <c r="L451" s="169"/>
      <c r="M451" s="169"/>
    </row>
    <row r="452" spans="2:13" ht="15.75" customHeight="1">
      <c r="B452" s="562" t="s">
        <v>148</v>
      </c>
      <c r="C452" s="551" t="s">
        <v>24</v>
      </c>
      <c r="D452" s="551" t="s">
        <v>25</v>
      </c>
      <c r="E452" s="82"/>
      <c r="F452" s="113" t="s">
        <v>21</v>
      </c>
      <c r="G452" s="80">
        <f>G454+G455</f>
        <v>10934.509999999998</v>
      </c>
      <c r="H452" s="79">
        <f>H454+H455</f>
        <v>5834.6</v>
      </c>
      <c r="I452" s="174">
        <f>H452/G452*100</f>
        <v>53.35950124879854</v>
      </c>
      <c r="J452" s="169"/>
      <c r="K452" s="169"/>
      <c r="L452" s="169"/>
      <c r="M452" s="169"/>
    </row>
    <row r="453" spans="2:13" ht="31.5" customHeight="1">
      <c r="B453" s="563"/>
      <c r="C453" s="552"/>
      <c r="D453" s="552"/>
      <c r="E453" s="92"/>
      <c r="F453" s="75" t="s">
        <v>14</v>
      </c>
      <c r="G453" s="80"/>
      <c r="H453" s="81"/>
      <c r="I453" s="169"/>
      <c r="J453" s="169"/>
      <c r="K453" s="169"/>
      <c r="L453" s="169"/>
      <c r="M453" s="169"/>
    </row>
    <row r="454" spans="2:13" ht="46.5">
      <c r="B454" s="563"/>
      <c r="C454" s="552"/>
      <c r="D454" s="552"/>
      <c r="E454" s="92"/>
      <c r="F454" s="75" t="s">
        <v>15</v>
      </c>
      <c r="G454" s="80">
        <v>9081.55</v>
      </c>
      <c r="H454" s="79">
        <v>5378.3</v>
      </c>
      <c r="I454" s="174">
        <f>H454/G454*100</f>
        <v>59.2222693262714</v>
      </c>
      <c r="J454" s="169"/>
      <c r="K454" s="169"/>
      <c r="L454" s="169"/>
      <c r="M454" s="169"/>
    </row>
    <row r="455" spans="2:13" ht="21">
      <c r="B455" s="563"/>
      <c r="C455" s="552"/>
      <c r="D455" s="552"/>
      <c r="E455" s="87" t="s">
        <v>405</v>
      </c>
      <c r="F455" s="75" t="s">
        <v>16</v>
      </c>
      <c r="G455" s="80">
        <v>1852.96</v>
      </c>
      <c r="H455" s="79">
        <v>456.3</v>
      </c>
      <c r="I455" s="174">
        <f>H455/G455*100</f>
        <v>24.625464122269232</v>
      </c>
      <c r="J455" s="169"/>
      <c r="K455" s="169"/>
      <c r="L455" s="169"/>
      <c r="M455" s="169"/>
    </row>
    <row r="456" spans="2:13" ht="30.75">
      <c r="B456" s="563"/>
      <c r="C456" s="552"/>
      <c r="D456" s="552"/>
      <c r="E456" s="92"/>
      <c r="F456" s="75" t="s">
        <v>17</v>
      </c>
      <c r="G456" s="162"/>
      <c r="H456" s="85"/>
      <c r="I456" s="169"/>
      <c r="J456" s="169"/>
      <c r="K456" s="169"/>
      <c r="L456" s="169"/>
      <c r="M456" s="169"/>
    </row>
    <row r="457" spans="2:13" ht="46.5">
      <c r="B457" s="564"/>
      <c r="C457" s="553"/>
      <c r="D457" s="553"/>
      <c r="E457" s="93"/>
      <c r="F457" s="75" t="s">
        <v>18</v>
      </c>
      <c r="G457" s="162"/>
      <c r="H457" s="85"/>
      <c r="I457" s="169"/>
      <c r="J457" s="169"/>
      <c r="K457" s="169"/>
      <c r="L457" s="169"/>
      <c r="M457" s="169"/>
    </row>
    <row r="458" spans="2:13" ht="15" hidden="1">
      <c r="B458" s="570" t="s">
        <v>150</v>
      </c>
      <c r="C458" s="551" t="s">
        <v>121</v>
      </c>
      <c r="D458" s="551" t="s">
        <v>134</v>
      </c>
      <c r="E458" s="82"/>
      <c r="F458" s="113" t="s">
        <v>21</v>
      </c>
      <c r="G458" s="80">
        <f>G459+G460+G461+G462+G463</f>
        <v>0</v>
      </c>
      <c r="H458" s="81"/>
      <c r="I458" s="169"/>
      <c r="J458" s="169"/>
      <c r="K458" s="169"/>
      <c r="L458" s="169"/>
      <c r="M458" s="169"/>
    </row>
    <row r="459" spans="2:13" ht="31.5" customHeight="1" hidden="1">
      <c r="B459" s="571"/>
      <c r="C459" s="552"/>
      <c r="D459" s="552"/>
      <c r="E459" s="92"/>
      <c r="F459" s="75" t="s">
        <v>14</v>
      </c>
      <c r="G459" s="164"/>
      <c r="H459" s="84"/>
      <c r="I459" s="169"/>
      <c r="J459" s="169"/>
      <c r="K459" s="169"/>
      <c r="L459" s="169"/>
      <c r="M459" s="169"/>
    </row>
    <row r="460" spans="2:13" ht="46.5" hidden="1">
      <c r="B460" s="571"/>
      <c r="C460" s="552"/>
      <c r="D460" s="552"/>
      <c r="E460" s="87" t="s">
        <v>405</v>
      </c>
      <c r="F460" s="75" t="s">
        <v>15</v>
      </c>
      <c r="G460" s="164"/>
      <c r="H460" s="84"/>
      <c r="I460" s="169"/>
      <c r="J460" s="169"/>
      <c r="K460" s="169"/>
      <c r="L460" s="169"/>
      <c r="M460" s="169"/>
    </row>
    <row r="461" spans="2:13" ht="31.5" customHeight="1" hidden="1">
      <c r="B461" s="571"/>
      <c r="C461" s="552"/>
      <c r="D461" s="552"/>
      <c r="E461" s="92"/>
      <c r="F461" s="75" t="s">
        <v>16</v>
      </c>
      <c r="G461" s="164"/>
      <c r="H461" s="84"/>
      <c r="I461" s="169"/>
      <c r="J461" s="169"/>
      <c r="K461" s="169"/>
      <c r="L461" s="169"/>
      <c r="M461" s="169"/>
    </row>
    <row r="462" spans="2:13" ht="30.75" hidden="1">
      <c r="B462" s="571"/>
      <c r="C462" s="552"/>
      <c r="D462" s="552"/>
      <c r="E462" s="92"/>
      <c r="F462" s="75" t="s">
        <v>17</v>
      </c>
      <c r="G462" s="164"/>
      <c r="H462" s="84"/>
      <c r="I462" s="169"/>
      <c r="J462" s="169"/>
      <c r="K462" s="169"/>
      <c r="L462" s="169"/>
      <c r="M462" s="169"/>
    </row>
    <row r="463" spans="2:13" ht="46.5" hidden="1">
      <c r="B463" s="568"/>
      <c r="C463" s="553"/>
      <c r="D463" s="553"/>
      <c r="E463" s="93"/>
      <c r="F463" s="75" t="s">
        <v>18</v>
      </c>
      <c r="G463" s="164"/>
      <c r="H463" s="84"/>
      <c r="I463" s="169"/>
      <c r="J463" s="169"/>
      <c r="K463" s="169"/>
      <c r="L463" s="169"/>
      <c r="M463" s="169"/>
    </row>
    <row r="464" spans="2:13" ht="15" hidden="1">
      <c r="B464" s="570" t="s">
        <v>151</v>
      </c>
      <c r="C464" s="551" t="s">
        <v>224</v>
      </c>
      <c r="D464" s="551" t="s">
        <v>134</v>
      </c>
      <c r="E464" s="82"/>
      <c r="F464" s="113" t="s">
        <v>21</v>
      </c>
      <c r="G464" s="80">
        <f>G465+G466+G467+G468+G469</f>
        <v>0</v>
      </c>
      <c r="H464" s="81"/>
      <c r="I464" s="169"/>
      <c r="J464" s="169"/>
      <c r="K464" s="169"/>
      <c r="L464" s="169"/>
      <c r="M464" s="169"/>
    </row>
    <row r="465" spans="2:13" ht="30.75" hidden="1">
      <c r="B465" s="571"/>
      <c r="C465" s="552"/>
      <c r="D465" s="552"/>
      <c r="E465" s="92"/>
      <c r="F465" s="75" t="s">
        <v>14</v>
      </c>
      <c r="G465" s="164"/>
      <c r="H465" s="84"/>
      <c r="I465" s="170"/>
      <c r="J465" s="169"/>
      <c r="K465" s="169"/>
      <c r="L465" s="169"/>
      <c r="M465" s="169"/>
    </row>
    <row r="466" spans="2:13" ht="46.5" hidden="1">
      <c r="B466" s="571"/>
      <c r="C466" s="552"/>
      <c r="D466" s="552"/>
      <c r="E466" s="87" t="s">
        <v>405</v>
      </c>
      <c r="F466" s="75" t="s">
        <v>15</v>
      </c>
      <c r="G466" s="164"/>
      <c r="H466" s="84"/>
      <c r="I466" s="169"/>
      <c r="J466" s="169"/>
      <c r="K466" s="169"/>
      <c r="L466" s="169"/>
      <c r="M466" s="169"/>
    </row>
    <row r="467" spans="2:13" ht="31.5" customHeight="1" hidden="1">
      <c r="B467" s="571"/>
      <c r="C467" s="552"/>
      <c r="D467" s="552"/>
      <c r="E467" s="92"/>
      <c r="F467" s="75" t="s">
        <v>16</v>
      </c>
      <c r="G467" s="164"/>
      <c r="H467" s="84"/>
      <c r="I467" s="169"/>
      <c r="J467" s="169"/>
      <c r="K467" s="169"/>
      <c r="L467" s="169"/>
      <c r="M467" s="169"/>
    </row>
    <row r="468" spans="2:13" ht="30.75" hidden="1">
      <c r="B468" s="571"/>
      <c r="C468" s="552"/>
      <c r="D468" s="552"/>
      <c r="E468" s="92"/>
      <c r="F468" s="75" t="s">
        <v>17</v>
      </c>
      <c r="G468" s="164"/>
      <c r="H468" s="84"/>
      <c r="I468" s="169"/>
      <c r="J468" s="169"/>
      <c r="K468" s="169"/>
      <c r="L468" s="169"/>
      <c r="M468" s="169"/>
    </row>
    <row r="469" spans="2:13" ht="46.5" hidden="1">
      <c r="B469" s="568"/>
      <c r="C469" s="553"/>
      <c r="D469" s="553"/>
      <c r="E469" s="93"/>
      <c r="F469" s="75" t="s">
        <v>18</v>
      </c>
      <c r="G469" s="164"/>
      <c r="H469" s="84"/>
      <c r="I469" s="169"/>
      <c r="J469" s="169"/>
      <c r="K469" s="169"/>
      <c r="L469" s="169"/>
      <c r="M469" s="169"/>
    </row>
    <row r="470" spans="2:13" ht="15.75" customHeight="1">
      <c r="B470" s="536" t="s">
        <v>415</v>
      </c>
      <c r="C470" s="537"/>
      <c r="D470" s="538"/>
      <c r="E470" s="110"/>
      <c r="F470" s="77" t="s">
        <v>21</v>
      </c>
      <c r="G470" s="78">
        <f>G471+G472+G473+G475+G476</f>
        <v>10934.509999999998</v>
      </c>
      <c r="H470" s="79">
        <f>H472+H473</f>
        <v>5834.6</v>
      </c>
      <c r="I470" s="174">
        <f>H470/G470*100</f>
        <v>53.35950124879854</v>
      </c>
      <c r="J470" s="169"/>
      <c r="K470" s="169"/>
      <c r="L470" s="169"/>
      <c r="M470" s="169"/>
    </row>
    <row r="471" spans="2:13" ht="30.75">
      <c r="B471" s="539"/>
      <c r="C471" s="540"/>
      <c r="D471" s="541"/>
      <c r="E471" s="111"/>
      <c r="F471" s="75" t="s">
        <v>14</v>
      </c>
      <c r="G471" s="80">
        <f>G465+G459+G453</f>
        <v>0</v>
      </c>
      <c r="H471" s="81"/>
      <c r="I471" s="169"/>
      <c r="J471" s="169"/>
      <c r="K471" s="169"/>
      <c r="L471" s="169"/>
      <c r="M471" s="169"/>
    </row>
    <row r="472" spans="2:13" ht="46.5">
      <c r="B472" s="539"/>
      <c r="C472" s="540"/>
      <c r="D472" s="541"/>
      <c r="E472" s="111"/>
      <c r="F472" s="75" t="s">
        <v>15</v>
      </c>
      <c r="G472" s="80">
        <f>G466+G460+G454</f>
        <v>9081.55</v>
      </c>
      <c r="H472" s="79">
        <v>5378.3</v>
      </c>
      <c r="I472" s="174">
        <f>H472/G472*100</f>
        <v>59.2222693262714</v>
      </c>
      <c r="J472" s="169"/>
      <c r="K472" s="169"/>
      <c r="L472" s="169"/>
      <c r="M472" s="169"/>
    </row>
    <row r="473" spans="2:13" ht="31.5" customHeight="1">
      <c r="B473" s="539"/>
      <c r="C473" s="540"/>
      <c r="D473" s="541"/>
      <c r="E473" s="111"/>
      <c r="F473" s="75" t="s">
        <v>16</v>
      </c>
      <c r="G473" s="80">
        <f>G467+G461+G455</f>
        <v>1852.96</v>
      </c>
      <c r="H473" s="79">
        <v>456.3</v>
      </c>
      <c r="I473" s="174">
        <f>H473/G473*100</f>
        <v>24.625464122269232</v>
      </c>
      <c r="J473" s="169"/>
      <c r="K473" s="169"/>
      <c r="L473" s="169"/>
      <c r="M473" s="169"/>
    </row>
    <row r="474" spans="2:13" ht="93">
      <c r="B474" s="539"/>
      <c r="C474" s="540"/>
      <c r="D474" s="541"/>
      <c r="E474" s="111"/>
      <c r="F474" s="75" t="s">
        <v>314</v>
      </c>
      <c r="G474" s="80">
        <v>0</v>
      </c>
      <c r="H474" s="81"/>
      <c r="I474" s="169"/>
      <c r="J474" s="169"/>
      <c r="K474" s="169"/>
      <c r="L474" s="169"/>
      <c r="M474" s="169"/>
    </row>
    <row r="475" spans="2:13" ht="30.75">
      <c r="B475" s="539"/>
      <c r="C475" s="540"/>
      <c r="D475" s="541"/>
      <c r="E475" s="111"/>
      <c r="F475" s="75" t="s">
        <v>17</v>
      </c>
      <c r="G475" s="80">
        <f>G468+G462+G456</f>
        <v>0</v>
      </c>
      <c r="H475" s="81"/>
      <c r="I475" s="169"/>
      <c r="J475" s="169"/>
      <c r="K475" s="169"/>
      <c r="L475" s="169"/>
      <c r="M475" s="169"/>
    </row>
    <row r="476" spans="2:13" ht="46.5">
      <c r="B476" s="542"/>
      <c r="C476" s="543"/>
      <c r="D476" s="544"/>
      <c r="E476" s="112"/>
      <c r="F476" s="75" t="s">
        <v>18</v>
      </c>
      <c r="G476" s="80">
        <f>G469+G463+G457</f>
        <v>0</v>
      </c>
      <c r="H476" s="81"/>
      <c r="I476" s="169"/>
      <c r="J476" s="169"/>
      <c r="K476" s="169"/>
      <c r="L476" s="169"/>
      <c r="M476" s="169"/>
    </row>
    <row r="477" spans="2:13" ht="15.75" customHeight="1">
      <c r="B477" s="536" t="s">
        <v>425</v>
      </c>
      <c r="C477" s="537"/>
      <c r="D477" s="538"/>
      <c r="E477" s="123"/>
      <c r="F477" s="127" t="s">
        <v>21</v>
      </c>
      <c r="G477" s="187">
        <f>G478+G479+G480+G482+G483</f>
        <v>52245.02532</v>
      </c>
      <c r="H477" s="242">
        <f>H478+H479+H480+H482+H483</f>
        <v>26080.109999999997</v>
      </c>
      <c r="I477" s="78">
        <f>H477/G477*100</f>
        <v>49.91883885644559</v>
      </c>
      <c r="J477" s="187">
        <f>J478+J479+J480+J482+J483</f>
        <v>443</v>
      </c>
      <c r="K477" s="187">
        <f>K478+K479+K480+K482+K483</f>
        <v>443</v>
      </c>
      <c r="L477" s="169">
        <v>100</v>
      </c>
      <c r="M477" s="169"/>
    </row>
    <row r="478" spans="2:13" ht="30.75">
      <c r="B478" s="539"/>
      <c r="C478" s="540"/>
      <c r="D478" s="541"/>
      <c r="E478" s="124"/>
      <c r="F478" s="126" t="s">
        <v>14</v>
      </c>
      <c r="G478" s="80">
        <f>G471+G439+G347</f>
        <v>308.8</v>
      </c>
      <c r="H478" s="80">
        <f>H471+H439+H347</f>
        <v>308.8</v>
      </c>
      <c r="I478" s="78">
        <f>H478/G478*100</f>
        <v>100</v>
      </c>
      <c r="J478" s="80">
        <f>J471+J439+J347</f>
        <v>0</v>
      </c>
      <c r="K478" s="80">
        <f>K471+K439+K347</f>
        <v>0</v>
      </c>
      <c r="L478" s="169"/>
      <c r="M478" s="169"/>
    </row>
    <row r="479" spans="2:13" ht="46.5">
      <c r="B479" s="539"/>
      <c r="C479" s="540"/>
      <c r="D479" s="541"/>
      <c r="E479" s="124"/>
      <c r="F479" s="126" t="s">
        <v>15</v>
      </c>
      <c r="G479" s="80">
        <f>G472+G440+G348</f>
        <v>12174.051</v>
      </c>
      <c r="H479" s="80">
        <v>8239</v>
      </c>
      <c r="I479" s="78">
        <f>H479/G479*100</f>
        <v>67.67673307759267</v>
      </c>
      <c r="J479" s="80">
        <f>J472+J440+J348</f>
        <v>0</v>
      </c>
      <c r="K479" s="80">
        <f>K472+K440+K348</f>
        <v>0</v>
      </c>
      <c r="L479" s="169"/>
      <c r="M479" s="169"/>
    </row>
    <row r="480" spans="2:13" ht="31.5" customHeight="1">
      <c r="B480" s="539"/>
      <c r="C480" s="540"/>
      <c r="D480" s="541"/>
      <c r="E480" s="124"/>
      <c r="F480" s="126" t="s">
        <v>16</v>
      </c>
      <c r="G480" s="186">
        <f>G349+G441+G473</f>
        <v>39762.17432</v>
      </c>
      <c r="H480" s="241">
        <f>H349+H441+H473</f>
        <v>17532.309999999998</v>
      </c>
      <c r="I480" s="78">
        <f>H480/G480*100</f>
        <v>44.092935811061544</v>
      </c>
      <c r="J480" s="186">
        <v>443</v>
      </c>
      <c r="K480" s="186">
        <v>443</v>
      </c>
      <c r="L480" s="169">
        <v>100</v>
      </c>
      <c r="M480" s="169"/>
    </row>
    <row r="481" spans="2:13" ht="93">
      <c r="B481" s="539"/>
      <c r="C481" s="540"/>
      <c r="D481" s="541"/>
      <c r="E481" s="124"/>
      <c r="F481" s="126" t="s">
        <v>314</v>
      </c>
      <c r="G481" s="241">
        <f aca="true" t="shared" si="16" ref="G481:H483">G474+G442+G350</f>
        <v>10223.778999999999</v>
      </c>
      <c r="H481" s="241">
        <f t="shared" si="16"/>
        <v>4802.29</v>
      </c>
      <c r="I481" s="78">
        <f>H481/G481*100</f>
        <v>46.971770418746345</v>
      </c>
      <c r="J481" s="80">
        <f aca="true" t="shared" si="17" ref="J481:K483">J474+J442+J350</f>
        <v>0</v>
      </c>
      <c r="K481" s="80">
        <f t="shared" si="17"/>
        <v>0</v>
      </c>
      <c r="L481" s="169"/>
      <c r="M481" s="169"/>
    </row>
    <row r="482" spans="2:13" ht="30.75">
      <c r="B482" s="539"/>
      <c r="C482" s="540"/>
      <c r="D482" s="541"/>
      <c r="E482" s="124"/>
      <c r="F482" s="126" t="s">
        <v>17</v>
      </c>
      <c r="G482" s="80">
        <f t="shared" si="16"/>
        <v>0</v>
      </c>
      <c r="H482" s="80">
        <f t="shared" si="16"/>
        <v>0</v>
      </c>
      <c r="I482" s="78">
        <v>0</v>
      </c>
      <c r="J482" s="80">
        <f t="shared" si="17"/>
        <v>0</v>
      </c>
      <c r="K482" s="80">
        <f t="shared" si="17"/>
        <v>0</v>
      </c>
      <c r="L482" s="169"/>
      <c r="M482" s="169"/>
    </row>
    <row r="483" spans="2:13" ht="46.5">
      <c r="B483" s="542"/>
      <c r="C483" s="543"/>
      <c r="D483" s="544"/>
      <c r="E483" s="125"/>
      <c r="F483" s="126" t="s">
        <v>18</v>
      </c>
      <c r="G483" s="80">
        <f t="shared" si="16"/>
        <v>0</v>
      </c>
      <c r="H483" s="80">
        <f t="shared" si="16"/>
        <v>0</v>
      </c>
      <c r="I483" s="78">
        <v>0</v>
      </c>
      <c r="J483" s="80">
        <f t="shared" si="17"/>
        <v>0</v>
      </c>
      <c r="K483" s="80">
        <f t="shared" si="17"/>
        <v>0</v>
      </c>
      <c r="L483" s="169"/>
      <c r="M483" s="169"/>
    </row>
    <row r="484" spans="2:13" ht="15" customHeight="1">
      <c r="B484" s="536" t="s">
        <v>56</v>
      </c>
      <c r="C484" s="632"/>
      <c r="D484" s="632"/>
      <c r="E484" s="632"/>
      <c r="F484" s="632"/>
      <c r="G484" s="632"/>
      <c r="H484" s="620"/>
      <c r="I484" s="620"/>
      <c r="J484" s="620"/>
      <c r="K484" s="620"/>
      <c r="L484" s="620"/>
      <c r="M484" s="621"/>
    </row>
    <row r="485" spans="2:13" ht="37.5" customHeight="1">
      <c r="B485" s="633"/>
      <c r="C485" s="634"/>
      <c r="D485" s="634"/>
      <c r="E485" s="634"/>
      <c r="F485" s="634"/>
      <c r="G485" s="634"/>
      <c r="H485" s="626"/>
      <c r="I485" s="626"/>
      <c r="J485" s="626"/>
      <c r="K485" s="626"/>
      <c r="L485" s="626"/>
      <c r="M485" s="627"/>
    </row>
    <row r="486" spans="2:13" ht="84" customHeight="1">
      <c r="B486" s="565" t="s">
        <v>407</v>
      </c>
      <c r="C486" s="559" t="s">
        <v>416</v>
      </c>
      <c r="D486" s="559" t="s">
        <v>82</v>
      </c>
      <c r="E486" s="559" t="s">
        <v>423</v>
      </c>
      <c r="F486" s="77" t="s">
        <v>21</v>
      </c>
      <c r="G486" s="187">
        <f aca="true" t="shared" si="18" ref="G486:H491">G588</f>
        <v>213211</v>
      </c>
      <c r="H486" s="187">
        <f t="shared" si="18"/>
        <v>211975.21</v>
      </c>
      <c r="I486" s="174">
        <f>H486/G486*100</f>
        <v>99.42039106800306</v>
      </c>
      <c r="J486" s="187">
        <f aca="true" t="shared" si="19" ref="J486:K491">J588</f>
        <v>6763.799999999999</v>
      </c>
      <c r="K486" s="78">
        <f t="shared" si="19"/>
        <v>6763.799999999999</v>
      </c>
      <c r="L486" s="169">
        <f>K486/J486*100</f>
        <v>100</v>
      </c>
      <c r="M486" s="169"/>
    </row>
    <row r="487" spans="2:13" ht="30.75">
      <c r="B487" s="566"/>
      <c r="C487" s="560"/>
      <c r="D487" s="560"/>
      <c r="E487" s="560"/>
      <c r="F487" s="75" t="s">
        <v>14</v>
      </c>
      <c r="G487" s="187">
        <f t="shared" si="18"/>
        <v>0</v>
      </c>
      <c r="H487" s="187">
        <f t="shared" si="18"/>
        <v>0</v>
      </c>
      <c r="I487" s="174"/>
      <c r="J487" s="187">
        <f t="shared" si="19"/>
        <v>0</v>
      </c>
      <c r="K487" s="78">
        <f t="shared" si="19"/>
        <v>0</v>
      </c>
      <c r="L487" s="169"/>
      <c r="M487" s="169"/>
    </row>
    <row r="488" spans="2:13" ht="46.5">
      <c r="B488" s="566"/>
      <c r="C488" s="560"/>
      <c r="D488" s="560"/>
      <c r="E488" s="560"/>
      <c r="F488" s="75" t="s">
        <v>15</v>
      </c>
      <c r="G488" s="187">
        <f t="shared" si="18"/>
        <v>7283.5</v>
      </c>
      <c r="H488" s="187">
        <f t="shared" si="18"/>
        <v>7283.5</v>
      </c>
      <c r="I488" s="174">
        <f aca="true" t="shared" si="20" ref="I488:I549">H488/G488*100</f>
        <v>100</v>
      </c>
      <c r="J488" s="187">
        <f t="shared" si="19"/>
        <v>0</v>
      </c>
      <c r="K488" s="78">
        <f t="shared" si="19"/>
        <v>0</v>
      </c>
      <c r="L488" s="169"/>
      <c r="M488" s="169"/>
    </row>
    <row r="489" spans="2:13" ht="15">
      <c r="B489" s="566"/>
      <c r="C489" s="560"/>
      <c r="D489" s="560"/>
      <c r="E489" s="560"/>
      <c r="F489" s="75" t="s">
        <v>16</v>
      </c>
      <c r="G489" s="187">
        <f t="shared" si="18"/>
        <v>201554.94</v>
      </c>
      <c r="H489" s="187">
        <f t="shared" si="18"/>
        <v>201458.61</v>
      </c>
      <c r="I489" s="174">
        <f t="shared" si="20"/>
        <v>99.95220657950631</v>
      </c>
      <c r="J489" s="187">
        <f t="shared" si="19"/>
        <v>5917.9</v>
      </c>
      <c r="K489" s="187">
        <f t="shared" si="19"/>
        <v>5917.9</v>
      </c>
      <c r="L489" s="169">
        <f>K489/J489*100</f>
        <v>100</v>
      </c>
      <c r="M489" s="169"/>
    </row>
    <row r="490" spans="2:13" ht="30.75">
      <c r="B490" s="566"/>
      <c r="C490" s="560"/>
      <c r="D490" s="560"/>
      <c r="E490" s="560"/>
      <c r="F490" s="75" t="s">
        <v>17</v>
      </c>
      <c r="G490" s="187">
        <f t="shared" si="18"/>
        <v>0</v>
      </c>
      <c r="H490" s="187">
        <f t="shared" si="18"/>
        <v>0</v>
      </c>
      <c r="I490" s="174"/>
      <c r="J490" s="187">
        <f t="shared" si="19"/>
        <v>0</v>
      </c>
      <c r="K490" s="78">
        <f t="shared" si="19"/>
        <v>0</v>
      </c>
      <c r="L490" s="169"/>
      <c r="M490" s="169"/>
    </row>
    <row r="491" spans="2:13" ht="46.5">
      <c r="B491" s="567"/>
      <c r="C491" s="561"/>
      <c r="D491" s="561"/>
      <c r="E491" s="561"/>
      <c r="F491" s="75" t="s">
        <v>18</v>
      </c>
      <c r="G491" s="187">
        <f t="shared" si="18"/>
        <v>4372.5599999999995</v>
      </c>
      <c r="H491" s="187">
        <f t="shared" si="18"/>
        <v>3233.1</v>
      </c>
      <c r="I491" s="174">
        <f t="shared" si="20"/>
        <v>73.94066633734015</v>
      </c>
      <c r="J491" s="187">
        <f t="shared" si="19"/>
        <v>845.9</v>
      </c>
      <c r="K491" s="78"/>
      <c r="L491" s="169"/>
      <c r="M491" s="169"/>
    </row>
    <row r="492" spans="2:13" ht="15.75" customHeight="1">
      <c r="B492" s="562" t="s">
        <v>186</v>
      </c>
      <c r="C492" s="551" t="s">
        <v>94</v>
      </c>
      <c r="D492" s="551" t="s">
        <v>58</v>
      </c>
      <c r="E492" s="152"/>
      <c r="F492" s="113" t="s">
        <v>21</v>
      </c>
      <c r="G492" s="80">
        <f>G493+G494+G495+G496+G497</f>
        <v>75551.9</v>
      </c>
      <c r="H492" s="80">
        <f>H493+H494+H495+H496+H497</f>
        <v>75551.9</v>
      </c>
      <c r="I492" s="174">
        <f t="shared" si="20"/>
        <v>100</v>
      </c>
      <c r="J492" s="169">
        <f>J495+J497</f>
        <v>383.5</v>
      </c>
      <c r="K492" s="169">
        <f>K495+K497</f>
        <v>383.5</v>
      </c>
      <c r="L492" s="169">
        <v>100</v>
      </c>
      <c r="M492" s="169"/>
    </row>
    <row r="493" spans="2:15" ht="30.75">
      <c r="B493" s="563"/>
      <c r="C493" s="552"/>
      <c r="D493" s="552"/>
      <c r="E493" s="153"/>
      <c r="F493" s="148" t="s">
        <v>14</v>
      </c>
      <c r="G493" s="80"/>
      <c r="H493" s="80"/>
      <c r="I493" s="174"/>
      <c r="J493" s="169"/>
      <c r="K493" s="169"/>
      <c r="L493" s="169"/>
      <c r="M493" s="169"/>
      <c r="O493" s="73"/>
    </row>
    <row r="494" spans="2:16" ht="46.5">
      <c r="B494" s="563"/>
      <c r="C494" s="552"/>
      <c r="D494" s="552"/>
      <c r="E494" s="87" t="s">
        <v>405</v>
      </c>
      <c r="F494" s="148" t="s">
        <v>15</v>
      </c>
      <c r="G494" s="80">
        <v>5800</v>
      </c>
      <c r="H494" s="80">
        <v>5800</v>
      </c>
      <c r="I494" s="174">
        <f t="shared" si="20"/>
        <v>100</v>
      </c>
      <c r="J494" s="169"/>
      <c r="K494" s="169"/>
      <c r="L494" s="169"/>
      <c r="M494" s="169"/>
      <c r="N494" s="73">
        <f>G497+G503+G509</f>
        <v>441.16</v>
      </c>
      <c r="O494" s="73">
        <f>H497+H503+H509</f>
        <v>441.1</v>
      </c>
      <c r="P494" s="73"/>
    </row>
    <row r="495" spans="2:16" ht="31.5" customHeight="1">
      <c r="B495" s="563"/>
      <c r="C495" s="552"/>
      <c r="D495" s="552"/>
      <c r="E495" s="153"/>
      <c r="F495" s="148" t="s">
        <v>16</v>
      </c>
      <c r="G495" s="80">
        <v>69609.5</v>
      </c>
      <c r="H495" s="80">
        <v>69609.5</v>
      </c>
      <c r="I495" s="174">
        <f t="shared" si="20"/>
        <v>100</v>
      </c>
      <c r="J495" s="169">
        <v>302</v>
      </c>
      <c r="K495" s="169">
        <v>302</v>
      </c>
      <c r="L495" s="169">
        <v>100</v>
      </c>
      <c r="M495" s="169"/>
      <c r="O495" s="244"/>
      <c r="P495" s="73"/>
    </row>
    <row r="496" spans="2:13" ht="30.75">
      <c r="B496" s="563"/>
      <c r="C496" s="552"/>
      <c r="D496" s="552"/>
      <c r="E496" s="153"/>
      <c r="F496" s="148" t="s">
        <v>17</v>
      </c>
      <c r="G496" s="80"/>
      <c r="H496" s="80"/>
      <c r="I496" s="174"/>
      <c r="J496" s="169"/>
      <c r="K496" s="169"/>
      <c r="L496" s="169"/>
      <c r="M496" s="169"/>
    </row>
    <row r="497" spans="2:13" ht="47.25" customHeight="1">
      <c r="B497" s="564"/>
      <c r="C497" s="553"/>
      <c r="D497" s="553"/>
      <c r="E497" s="154"/>
      <c r="F497" s="148" t="s">
        <v>18</v>
      </c>
      <c r="G497" s="189">
        <v>142.4</v>
      </c>
      <c r="H497" s="189">
        <v>142.4</v>
      </c>
      <c r="I497" s="174">
        <f t="shared" si="20"/>
        <v>100</v>
      </c>
      <c r="J497" s="169">
        <v>81.5</v>
      </c>
      <c r="K497" s="169">
        <v>81.5</v>
      </c>
      <c r="L497" s="169">
        <v>100</v>
      </c>
      <c r="M497" s="169"/>
    </row>
    <row r="498" spans="2:13" ht="15.75" customHeight="1">
      <c r="B498" s="562" t="s">
        <v>187</v>
      </c>
      <c r="C498" s="551" t="s">
        <v>96</v>
      </c>
      <c r="D498" s="551" t="s">
        <v>58</v>
      </c>
      <c r="E498" s="152"/>
      <c r="F498" s="113" t="s">
        <v>21</v>
      </c>
      <c r="G498" s="80">
        <f>G499+G500+G501+G502+G503</f>
        <v>471.65999999999997</v>
      </c>
      <c r="H498" s="80">
        <f>H499+H500+H501+H502+H503</f>
        <v>471.62</v>
      </c>
      <c r="I498" s="174">
        <f t="shared" si="20"/>
        <v>99.99151931476064</v>
      </c>
      <c r="J498" s="169"/>
      <c r="K498" s="169"/>
      <c r="L498" s="169"/>
      <c r="M498" s="169"/>
    </row>
    <row r="499" spans="2:13" ht="31.5" customHeight="1">
      <c r="B499" s="563"/>
      <c r="C499" s="552"/>
      <c r="D499" s="552"/>
      <c r="E499" s="153"/>
      <c r="F499" s="148" t="s">
        <v>14</v>
      </c>
      <c r="G499" s="80"/>
      <c r="H499" s="80"/>
      <c r="I499" s="174"/>
      <c r="J499" s="169"/>
      <c r="K499" s="169"/>
      <c r="L499" s="169"/>
      <c r="M499" s="169"/>
    </row>
    <row r="500" spans="2:13" ht="46.5">
      <c r="B500" s="563"/>
      <c r="C500" s="552"/>
      <c r="D500" s="552"/>
      <c r="E500" s="87" t="s">
        <v>405</v>
      </c>
      <c r="F500" s="148" t="s">
        <v>15</v>
      </c>
      <c r="G500" s="80"/>
      <c r="H500" s="80"/>
      <c r="I500" s="174"/>
      <c r="J500" s="169"/>
      <c r="K500" s="169"/>
      <c r="L500" s="169"/>
      <c r="M500" s="169"/>
    </row>
    <row r="501" spans="2:13" ht="31.5" customHeight="1">
      <c r="B501" s="563"/>
      <c r="C501" s="552"/>
      <c r="D501" s="552"/>
      <c r="E501" s="153"/>
      <c r="F501" s="148" t="s">
        <v>16</v>
      </c>
      <c r="G501" s="80">
        <v>418.52</v>
      </c>
      <c r="H501" s="80">
        <v>418.52</v>
      </c>
      <c r="I501" s="174">
        <f t="shared" si="20"/>
        <v>100</v>
      </c>
      <c r="J501" s="169"/>
      <c r="K501" s="169"/>
      <c r="L501" s="169"/>
      <c r="M501" s="169"/>
    </row>
    <row r="502" spans="2:13" ht="30.75">
      <c r="B502" s="563"/>
      <c r="C502" s="552"/>
      <c r="D502" s="552"/>
      <c r="E502" s="153"/>
      <c r="F502" s="148" t="s">
        <v>17</v>
      </c>
      <c r="G502" s="80"/>
      <c r="H502" s="80"/>
      <c r="I502" s="174"/>
      <c r="J502" s="169"/>
      <c r="K502" s="169"/>
      <c r="L502" s="169"/>
      <c r="M502" s="169"/>
    </row>
    <row r="503" spans="2:13" ht="46.5">
      <c r="B503" s="564"/>
      <c r="C503" s="553"/>
      <c r="D503" s="553"/>
      <c r="E503" s="154"/>
      <c r="F503" s="148" t="s">
        <v>18</v>
      </c>
      <c r="G503" s="191">
        <v>53.14</v>
      </c>
      <c r="H503" s="190">
        <v>53.1</v>
      </c>
      <c r="I503" s="174">
        <f t="shared" si="20"/>
        <v>99.92472713586751</v>
      </c>
      <c r="J503" s="169"/>
      <c r="K503" s="169"/>
      <c r="L503" s="169"/>
      <c r="M503" s="169"/>
    </row>
    <row r="504" spans="2:13" ht="15.75" customHeight="1">
      <c r="B504" s="562" t="s">
        <v>188</v>
      </c>
      <c r="C504" s="551" t="s">
        <v>95</v>
      </c>
      <c r="D504" s="551" t="s">
        <v>58</v>
      </c>
      <c r="E504" s="152"/>
      <c r="F504" s="113" t="s">
        <v>21</v>
      </c>
      <c r="G504" s="80">
        <f>G505+G506+G507+G508+G509</f>
        <v>7831.22</v>
      </c>
      <c r="H504" s="80">
        <f>H505+H506+H507+H508+H509</f>
        <v>7831.200000000001</v>
      </c>
      <c r="I504" s="174">
        <f t="shared" si="20"/>
        <v>99.99974461195063</v>
      </c>
      <c r="J504" s="169">
        <v>236</v>
      </c>
      <c r="K504" s="169">
        <v>236</v>
      </c>
      <c r="L504" s="169">
        <v>100</v>
      </c>
      <c r="M504" s="169"/>
    </row>
    <row r="505" spans="2:13" ht="30.75">
      <c r="B505" s="563"/>
      <c r="C505" s="552"/>
      <c r="D505" s="552"/>
      <c r="E505" s="153"/>
      <c r="F505" s="148" t="s">
        <v>14</v>
      </c>
      <c r="G505" s="80"/>
      <c r="H505" s="80"/>
      <c r="I505" s="174"/>
      <c r="J505" s="169"/>
      <c r="K505" s="169"/>
      <c r="L505" s="169"/>
      <c r="M505" s="169"/>
    </row>
    <row r="506" spans="2:13" ht="46.5">
      <c r="B506" s="563"/>
      <c r="C506" s="552"/>
      <c r="D506" s="552"/>
      <c r="E506" s="87" t="s">
        <v>405</v>
      </c>
      <c r="F506" s="148" t="s">
        <v>15</v>
      </c>
      <c r="G506" s="80"/>
      <c r="H506" s="80"/>
      <c r="I506" s="174"/>
      <c r="J506" s="169"/>
      <c r="K506" s="169"/>
      <c r="L506" s="169"/>
      <c r="M506" s="169"/>
    </row>
    <row r="507" spans="2:13" ht="31.5" customHeight="1">
      <c r="B507" s="563"/>
      <c r="C507" s="552"/>
      <c r="D507" s="552"/>
      <c r="E507" s="153"/>
      <c r="F507" s="148" t="s">
        <v>16</v>
      </c>
      <c r="G507" s="80">
        <v>7585.6</v>
      </c>
      <c r="H507" s="80">
        <v>7585.6</v>
      </c>
      <c r="I507" s="174">
        <f t="shared" si="20"/>
        <v>100</v>
      </c>
      <c r="J507" s="169"/>
      <c r="K507" s="169"/>
      <c r="L507" s="169"/>
      <c r="M507" s="169"/>
    </row>
    <row r="508" spans="2:13" ht="30.75">
      <c r="B508" s="563"/>
      <c r="C508" s="552"/>
      <c r="D508" s="552"/>
      <c r="E508" s="153"/>
      <c r="F508" s="148" t="s">
        <v>17</v>
      </c>
      <c r="G508" s="80"/>
      <c r="H508" s="80"/>
      <c r="I508" s="174"/>
      <c r="J508" s="169"/>
      <c r="K508" s="169"/>
      <c r="L508" s="169"/>
      <c r="M508" s="169"/>
    </row>
    <row r="509" spans="2:13" ht="75" customHeight="1">
      <c r="B509" s="564"/>
      <c r="C509" s="553"/>
      <c r="D509" s="553"/>
      <c r="E509" s="154"/>
      <c r="F509" s="148" t="s">
        <v>18</v>
      </c>
      <c r="G509" s="191">
        <v>245.62</v>
      </c>
      <c r="H509" s="190">
        <v>245.6</v>
      </c>
      <c r="I509" s="174">
        <f t="shared" si="20"/>
        <v>99.99185734060744</v>
      </c>
      <c r="J509" s="169">
        <v>236</v>
      </c>
      <c r="K509" s="169">
        <v>236</v>
      </c>
      <c r="L509" s="169">
        <v>100</v>
      </c>
      <c r="M509" s="169"/>
    </row>
    <row r="510" spans="2:13" ht="15">
      <c r="B510" s="562" t="s">
        <v>382</v>
      </c>
      <c r="C510" s="551" t="s">
        <v>61</v>
      </c>
      <c r="D510" s="551" t="s">
        <v>19</v>
      </c>
      <c r="E510" s="152"/>
      <c r="F510" s="113" t="s">
        <v>21</v>
      </c>
      <c r="G510" s="80">
        <f>G511+G512+G513+G514+G515</f>
        <v>29894</v>
      </c>
      <c r="H510" s="80">
        <f>H511+H512+H513+H514+H515</f>
        <v>29894</v>
      </c>
      <c r="I510" s="174">
        <f t="shared" si="20"/>
        <v>100</v>
      </c>
      <c r="J510" s="169">
        <v>768.6</v>
      </c>
      <c r="K510" s="169">
        <v>768.6</v>
      </c>
      <c r="L510" s="169">
        <v>100</v>
      </c>
      <c r="M510" s="169"/>
    </row>
    <row r="511" spans="2:15" ht="31.5" customHeight="1">
      <c r="B511" s="563"/>
      <c r="C511" s="552"/>
      <c r="D511" s="552"/>
      <c r="E511" s="153"/>
      <c r="F511" s="148" t="s">
        <v>14</v>
      </c>
      <c r="G511" s="80"/>
      <c r="H511" s="80"/>
      <c r="I511" s="174"/>
      <c r="J511" s="169"/>
      <c r="K511" s="170"/>
      <c r="L511" s="169"/>
      <c r="M511" s="169"/>
      <c r="N511" s="73"/>
      <c r="O511" s="73"/>
    </row>
    <row r="512" spans="2:13" ht="46.5">
      <c r="B512" s="563"/>
      <c r="C512" s="552"/>
      <c r="D512" s="552"/>
      <c r="E512" s="87" t="s">
        <v>405</v>
      </c>
      <c r="F512" s="148" t="s">
        <v>15</v>
      </c>
      <c r="G512" s="80"/>
      <c r="H512" s="80"/>
      <c r="I512" s="174"/>
      <c r="J512" s="169"/>
      <c r="K512" s="169"/>
      <c r="L512" s="169"/>
      <c r="M512" s="169"/>
    </row>
    <row r="513" spans="2:15" ht="15">
      <c r="B513" s="563"/>
      <c r="C513" s="552"/>
      <c r="D513" s="552"/>
      <c r="E513" s="153"/>
      <c r="F513" s="148" t="s">
        <v>16</v>
      </c>
      <c r="G513" s="80">
        <v>29894</v>
      </c>
      <c r="H513" s="80">
        <v>29894</v>
      </c>
      <c r="I513" s="174">
        <f t="shared" si="20"/>
        <v>100</v>
      </c>
      <c r="J513" s="169">
        <v>768.6</v>
      </c>
      <c r="K513" s="169">
        <v>768.6</v>
      </c>
      <c r="L513" s="169">
        <v>100</v>
      </c>
      <c r="M513" s="169"/>
      <c r="N513" s="73"/>
      <c r="O513" s="73"/>
    </row>
    <row r="514" spans="2:13" ht="30.75">
      <c r="B514" s="563"/>
      <c r="C514" s="552"/>
      <c r="D514" s="552"/>
      <c r="E514" s="153"/>
      <c r="F514" s="148" t="s">
        <v>17</v>
      </c>
      <c r="G514" s="80"/>
      <c r="H514" s="81"/>
      <c r="I514" s="174"/>
      <c r="J514" s="169"/>
      <c r="K514" s="169"/>
      <c r="L514" s="169"/>
      <c r="M514" s="169"/>
    </row>
    <row r="515" spans="2:13" ht="46.5">
      <c r="B515" s="564"/>
      <c r="C515" s="553"/>
      <c r="D515" s="553"/>
      <c r="E515" s="154"/>
      <c r="F515" s="148" t="s">
        <v>18</v>
      </c>
      <c r="G515" s="80"/>
      <c r="H515" s="81"/>
      <c r="I515" s="174"/>
      <c r="J515" s="169"/>
      <c r="K515" s="169"/>
      <c r="L515" s="169"/>
      <c r="M515" s="169"/>
    </row>
    <row r="516" spans="2:13" ht="15">
      <c r="B516" s="562" t="s">
        <v>383</v>
      </c>
      <c r="C516" s="551" t="s">
        <v>97</v>
      </c>
      <c r="D516" s="551" t="s">
        <v>19</v>
      </c>
      <c r="E516" s="152"/>
      <c r="F516" s="113" t="s">
        <v>21</v>
      </c>
      <c r="G516" s="80">
        <f>G517+G518+G519+G520+G521</f>
        <v>481.05</v>
      </c>
      <c r="H516" s="80">
        <f>H517+H518+H519+H520+H521</f>
        <v>481.05</v>
      </c>
      <c r="I516" s="174">
        <f t="shared" si="20"/>
        <v>100</v>
      </c>
      <c r="J516" s="169">
        <v>8.4</v>
      </c>
      <c r="K516" s="169">
        <v>8.4</v>
      </c>
      <c r="L516" s="169">
        <v>100</v>
      </c>
      <c r="M516" s="169"/>
    </row>
    <row r="517" spans="2:13" ht="31.5" customHeight="1">
      <c r="B517" s="563"/>
      <c r="C517" s="552"/>
      <c r="D517" s="552"/>
      <c r="E517" s="153"/>
      <c r="F517" s="148" t="s">
        <v>14</v>
      </c>
      <c r="G517" s="80"/>
      <c r="H517" s="80"/>
      <c r="I517" s="174"/>
      <c r="J517" s="169"/>
      <c r="K517" s="169"/>
      <c r="L517" s="169"/>
      <c r="M517" s="169"/>
    </row>
    <row r="518" spans="2:13" ht="46.5">
      <c r="B518" s="563"/>
      <c r="C518" s="552"/>
      <c r="D518" s="552"/>
      <c r="E518" s="87" t="s">
        <v>405</v>
      </c>
      <c r="F518" s="148" t="s">
        <v>15</v>
      </c>
      <c r="G518" s="80"/>
      <c r="H518" s="80"/>
      <c r="I518" s="174"/>
      <c r="J518" s="169"/>
      <c r="K518" s="169"/>
      <c r="L518" s="169"/>
      <c r="M518" s="169"/>
    </row>
    <row r="519" spans="2:13" ht="31.5" customHeight="1">
      <c r="B519" s="563"/>
      <c r="C519" s="552"/>
      <c r="D519" s="552"/>
      <c r="E519" s="153"/>
      <c r="F519" s="148" t="s">
        <v>16</v>
      </c>
      <c r="G519" s="80">
        <v>470.35</v>
      </c>
      <c r="H519" s="80">
        <v>470.35</v>
      </c>
      <c r="I519" s="174">
        <f t="shared" si="20"/>
        <v>100</v>
      </c>
      <c r="J519" s="169"/>
      <c r="K519" s="169"/>
      <c r="L519" s="169"/>
      <c r="M519" s="169"/>
    </row>
    <row r="520" spans="2:13" ht="30.75">
      <c r="B520" s="563"/>
      <c r="C520" s="552"/>
      <c r="D520" s="552"/>
      <c r="E520" s="153"/>
      <c r="F520" s="148" t="s">
        <v>17</v>
      </c>
      <c r="G520" s="80"/>
      <c r="H520" s="81"/>
      <c r="I520" s="174"/>
      <c r="J520" s="169"/>
      <c r="K520" s="169"/>
      <c r="L520" s="169"/>
      <c r="M520" s="169"/>
    </row>
    <row r="521" spans="2:15" ht="46.5">
      <c r="B521" s="564"/>
      <c r="C521" s="553"/>
      <c r="D521" s="553"/>
      <c r="E521" s="154"/>
      <c r="F521" s="148" t="s">
        <v>18</v>
      </c>
      <c r="G521" s="191">
        <v>10.7</v>
      </c>
      <c r="H521" s="191">
        <v>10.7</v>
      </c>
      <c r="I521" s="174">
        <f t="shared" si="20"/>
        <v>100</v>
      </c>
      <c r="J521" s="169">
        <v>8.4</v>
      </c>
      <c r="K521" s="169">
        <v>8.4</v>
      </c>
      <c r="L521" s="169">
        <v>100</v>
      </c>
      <c r="M521" s="169"/>
      <c r="N521" s="245">
        <f>G521+G527</f>
        <v>17.7</v>
      </c>
      <c r="O521" s="245">
        <f>H527+H521</f>
        <v>17.7</v>
      </c>
    </row>
    <row r="522" spans="2:13" ht="15">
      <c r="B522" s="562" t="s">
        <v>384</v>
      </c>
      <c r="C522" s="551" t="s">
        <v>98</v>
      </c>
      <c r="D522" s="551" t="s">
        <v>19</v>
      </c>
      <c r="E522" s="152"/>
      <c r="F522" s="113" t="s">
        <v>21</v>
      </c>
      <c r="G522" s="80">
        <f>G523+G524+G525+G526+G527</f>
        <v>2747.83</v>
      </c>
      <c r="H522" s="80">
        <f>H523+H524+H525+H526+H527</f>
        <v>2747.83</v>
      </c>
      <c r="I522" s="174">
        <f t="shared" si="20"/>
        <v>100</v>
      </c>
      <c r="J522" s="169"/>
      <c r="K522" s="169"/>
      <c r="L522" s="169"/>
      <c r="M522" s="169"/>
    </row>
    <row r="523" spans="2:13" ht="30.75">
      <c r="B523" s="563"/>
      <c r="C523" s="552"/>
      <c r="D523" s="552"/>
      <c r="E523" s="153"/>
      <c r="F523" s="148" t="s">
        <v>14</v>
      </c>
      <c r="G523" s="80"/>
      <c r="H523" s="80"/>
      <c r="I523" s="174"/>
      <c r="J523" s="169"/>
      <c r="K523" s="169"/>
      <c r="L523" s="169"/>
      <c r="M523" s="169"/>
    </row>
    <row r="524" spans="2:13" ht="46.5">
      <c r="B524" s="563"/>
      <c r="C524" s="552"/>
      <c r="D524" s="552"/>
      <c r="E524" s="87" t="s">
        <v>405</v>
      </c>
      <c r="F524" s="148" t="s">
        <v>15</v>
      </c>
      <c r="G524" s="80"/>
      <c r="H524" s="80"/>
      <c r="I524" s="174"/>
      <c r="J524" s="169"/>
      <c r="K524" s="169"/>
      <c r="L524" s="169"/>
      <c r="M524" s="169"/>
    </row>
    <row r="525" spans="2:13" ht="31.5" customHeight="1">
      <c r="B525" s="563"/>
      <c r="C525" s="552"/>
      <c r="D525" s="552"/>
      <c r="E525" s="153"/>
      <c r="F525" s="148" t="s">
        <v>16</v>
      </c>
      <c r="G525" s="80">
        <v>2740.83</v>
      </c>
      <c r="H525" s="80">
        <v>2740.83</v>
      </c>
      <c r="I525" s="174">
        <f t="shared" si="20"/>
        <v>100</v>
      </c>
      <c r="J525" s="169"/>
      <c r="K525" s="169"/>
      <c r="L525" s="169"/>
      <c r="M525" s="169"/>
    </row>
    <row r="526" spans="2:13" ht="30.75">
      <c r="B526" s="563"/>
      <c r="C526" s="552"/>
      <c r="D526" s="552"/>
      <c r="E526" s="153"/>
      <c r="F526" s="148" t="s">
        <v>17</v>
      </c>
      <c r="G526" s="80"/>
      <c r="H526" s="81"/>
      <c r="I526" s="174"/>
      <c r="J526" s="169"/>
      <c r="K526" s="169"/>
      <c r="L526" s="169"/>
      <c r="M526" s="169"/>
    </row>
    <row r="527" spans="2:13" ht="46.5">
      <c r="B527" s="564"/>
      <c r="C527" s="553"/>
      <c r="D527" s="553"/>
      <c r="E527" s="154"/>
      <c r="F527" s="148" t="s">
        <v>18</v>
      </c>
      <c r="G527" s="191">
        <v>7</v>
      </c>
      <c r="H527" s="191">
        <v>7</v>
      </c>
      <c r="I527" s="174">
        <f t="shared" si="20"/>
        <v>100</v>
      </c>
      <c r="J527" s="169"/>
      <c r="K527" s="169"/>
      <c r="L527" s="169"/>
      <c r="M527" s="169"/>
    </row>
    <row r="528" spans="2:13" ht="15">
      <c r="B528" s="562" t="s">
        <v>385</v>
      </c>
      <c r="C528" s="551" t="s">
        <v>99</v>
      </c>
      <c r="D528" s="551" t="s">
        <v>63</v>
      </c>
      <c r="E528" s="152"/>
      <c r="F528" s="113" t="s">
        <v>21</v>
      </c>
      <c r="G528" s="80">
        <f>G529+G530+G531+G532+G533</f>
        <v>56468.100000000006</v>
      </c>
      <c r="H528" s="80">
        <f>H529+H530+H531+H532+H533</f>
        <v>56182.3</v>
      </c>
      <c r="I528" s="174">
        <f t="shared" si="20"/>
        <v>99.49387353213584</v>
      </c>
      <c r="J528" s="169">
        <v>2543.2</v>
      </c>
      <c r="K528" s="169">
        <v>2543.2</v>
      </c>
      <c r="L528" s="169">
        <v>100</v>
      </c>
      <c r="M528" s="169"/>
    </row>
    <row r="529" spans="2:13" ht="31.5" customHeight="1">
      <c r="B529" s="563"/>
      <c r="C529" s="552"/>
      <c r="D529" s="552"/>
      <c r="E529" s="153"/>
      <c r="F529" s="148" t="s">
        <v>14</v>
      </c>
      <c r="G529" s="80"/>
      <c r="H529" s="80"/>
      <c r="I529" s="174"/>
      <c r="J529" s="169"/>
      <c r="K529" s="169"/>
      <c r="L529" s="169"/>
      <c r="M529" s="169"/>
    </row>
    <row r="530" spans="2:16" ht="46.5">
      <c r="B530" s="563"/>
      <c r="C530" s="552"/>
      <c r="D530" s="552"/>
      <c r="E530" s="87" t="s">
        <v>405</v>
      </c>
      <c r="F530" s="148" t="s">
        <v>15</v>
      </c>
      <c r="G530" s="81">
        <v>1483.5</v>
      </c>
      <c r="H530" s="81">
        <v>1483.5</v>
      </c>
      <c r="I530" s="174">
        <f t="shared" si="20"/>
        <v>100</v>
      </c>
      <c r="J530" s="169"/>
      <c r="K530" s="169"/>
      <c r="L530" s="169"/>
      <c r="M530" s="169"/>
      <c r="N530" s="73"/>
      <c r="O530" s="73"/>
      <c r="P530" s="73"/>
    </row>
    <row r="531" spans="2:15" ht="15">
      <c r="B531" s="563"/>
      <c r="C531" s="552"/>
      <c r="D531" s="552"/>
      <c r="E531" s="153"/>
      <c r="F531" s="148" t="s">
        <v>16</v>
      </c>
      <c r="G531" s="80">
        <v>54498.8</v>
      </c>
      <c r="H531" s="80">
        <v>54498.8</v>
      </c>
      <c r="I531" s="174">
        <f t="shared" si="20"/>
        <v>100</v>
      </c>
      <c r="J531" s="169">
        <v>2543.2</v>
      </c>
      <c r="K531" s="169">
        <v>2543.2</v>
      </c>
      <c r="L531" s="169">
        <v>100</v>
      </c>
      <c r="M531" s="169"/>
      <c r="O531" s="73"/>
    </row>
    <row r="532" spans="2:15" ht="30.75">
      <c r="B532" s="563"/>
      <c r="C532" s="552"/>
      <c r="D532" s="552"/>
      <c r="E532" s="153"/>
      <c r="F532" s="148" t="s">
        <v>17</v>
      </c>
      <c r="G532" s="80"/>
      <c r="H532" s="81"/>
      <c r="I532" s="174"/>
      <c r="J532" s="169"/>
      <c r="K532" s="169"/>
      <c r="L532" s="169"/>
      <c r="M532" s="169"/>
      <c r="O532" s="73"/>
    </row>
    <row r="533" spans="2:13" ht="46.5">
      <c r="B533" s="564"/>
      <c r="C533" s="553"/>
      <c r="D533" s="553"/>
      <c r="E533" s="154"/>
      <c r="F533" s="148" t="s">
        <v>18</v>
      </c>
      <c r="G533" s="191">
        <v>485.8</v>
      </c>
      <c r="H533" s="190">
        <v>200</v>
      </c>
      <c r="I533" s="174">
        <f t="shared" si="20"/>
        <v>41.16920543433512</v>
      </c>
      <c r="J533" s="169">
        <v>175</v>
      </c>
      <c r="K533" s="169">
        <v>175</v>
      </c>
      <c r="L533" s="169">
        <v>100</v>
      </c>
      <c r="M533" s="169"/>
    </row>
    <row r="534" spans="2:13" ht="15.75" customHeight="1">
      <c r="B534" s="562" t="s">
        <v>386</v>
      </c>
      <c r="C534" s="551" t="s">
        <v>100</v>
      </c>
      <c r="D534" s="551" t="s">
        <v>63</v>
      </c>
      <c r="E534" s="152"/>
      <c r="F534" s="113" t="s">
        <v>21</v>
      </c>
      <c r="G534" s="80">
        <f>G535+G536+G537+G538+G539</f>
        <v>13120.76</v>
      </c>
      <c r="H534" s="80">
        <f>H535+H536+H537+H538+H539</f>
        <v>12619.44</v>
      </c>
      <c r="I534" s="174">
        <f t="shared" si="20"/>
        <v>96.17918474234725</v>
      </c>
      <c r="J534" s="174"/>
      <c r="K534" s="169"/>
      <c r="L534" s="169"/>
      <c r="M534" s="169"/>
    </row>
    <row r="535" spans="2:13" ht="31.5" customHeight="1">
      <c r="B535" s="563"/>
      <c r="C535" s="552"/>
      <c r="D535" s="552"/>
      <c r="E535" s="153"/>
      <c r="F535" s="148" t="s">
        <v>14</v>
      </c>
      <c r="G535" s="80"/>
      <c r="H535" s="80"/>
      <c r="I535" s="174"/>
      <c r="J535" s="169"/>
      <c r="K535" s="169"/>
      <c r="L535" s="169"/>
      <c r="M535" s="169"/>
    </row>
    <row r="536" spans="2:13" ht="46.5">
      <c r="B536" s="563"/>
      <c r="C536" s="552"/>
      <c r="D536" s="552"/>
      <c r="E536" s="87" t="s">
        <v>405</v>
      </c>
      <c r="F536" s="148" t="s">
        <v>15</v>
      </c>
      <c r="G536" s="80"/>
      <c r="H536" s="80"/>
      <c r="I536" s="174"/>
      <c r="J536" s="169"/>
      <c r="K536" s="169"/>
      <c r="L536" s="169"/>
      <c r="M536" s="169"/>
    </row>
    <row r="537" spans="2:13" ht="31.5" customHeight="1">
      <c r="B537" s="563"/>
      <c r="C537" s="552"/>
      <c r="D537" s="552"/>
      <c r="E537" s="153"/>
      <c r="F537" s="148" t="s">
        <v>16</v>
      </c>
      <c r="G537" s="80">
        <v>11686.94</v>
      </c>
      <c r="H537" s="80">
        <v>11686.94</v>
      </c>
      <c r="I537" s="174">
        <f t="shared" si="20"/>
        <v>100</v>
      </c>
      <c r="J537" s="170"/>
      <c r="K537" s="169"/>
      <c r="L537" s="169"/>
      <c r="M537" s="169"/>
    </row>
    <row r="538" spans="2:13" ht="30.75">
      <c r="B538" s="563"/>
      <c r="C538" s="552"/>
      <c r="D538" s="552"/>
      <c r="E538" s="153"/>
      <c r="F538" s="148" t="s">
        <v>17</v>
      </c>
      <c r="G538" s="80"/>
      <c r="H538" s="81"/>
      <c r="I538" s="174"/>
      <c r="J538" s="169"/>
      <c r="K538" s="169"/>
      <c r="L538" s="169"/>
      <c r="M538" s="169"/>
    </row>
    <row r="539" spans="2:13" ht="46.5">
      <c r="B539" s="564"/>
      <c r="C539" s="553"/>
      <c r="D539" s="553"/>
      <c r="E539" s="154"/>
      <c r="F539" s="148" t="s">
        <v>18</v>
      </c>
      <c r="G539" s="192">
        <v>1433.82</v>
      </c>
      <c r="H539" s="190">
        <v>932.5</v>
      </c>
      <c r="I539" s="174">
        <f t="shared" si="20"/>
        <v>65.03605752465442</v>
      </c>
      <c r="J539" s="174"/>
      <c r="K539" s="169"/>
      <c r="L539" s="169"/>
      <c r="M539" s="169"/>
    </row>
    <row r="540" spans="2:13" ht="15">
      <c r="B540" s="562" t="s">
        <v>387</v>
      </c>
      <c r="C540" s="551" t="s">
        <v>101</v>
      </c>
      <c r="D540" s="551" t="s">
        <v>63</v>
      </c>
      <c r="E540" s="152"/>
      <c r="F540" s="113" t="s">
        <v>21</v>
      </c>
      <c r="G540" s="80">
        <f>G541+G542+G543+G544+G545</f>
        <v>2015.68</v>
      </c>
      <c r="H540" s="80">
        <f>H541+H542+H543+H544+H545</f>
        <v>1663.4</v>
      </c>
      <c r="I540" s="174">
        <f t="shared" si="20"/>
        <v>82.52301952690904</v>
      </c>
      <c r="J540" s="169"/>
      <c r="K540" s="169"/>
      <c r="L540" s="169"/>
      <c r="M540" s="169"/>
    </row>
    <row r="541" spans="2:13" ht="30.75">
      <c r="B541" s="563"/>
      <c r="C541" s="552"/>
      <c r="D541" s="552"/>
      <c r="E541" s="153"/>
      <c r="F541" s="148" t="s">
        <v>14</v>
      </c>
      <c r="G541" s="80"/>
      <c r="H541" s="80"/>
      <c r="I541" s="174"/>
      <c r="J541" s="169"/>
      <c r="K541" s="169"/>
      <c r="L541" s="169"/>
      <c r="M541" s="169"/>
    </row>
    <row r="542" spans="2:13" ht="46.5">
      <c r="B542" s="563"/>
      <c r="C542" s="552"/>
      <c r="D542" s="552"/>
      <c r="E542" s="87" t="s">
        <v>405</v>
      </c>
      <c r="F542" s="148" t="s">
        <v>15</v>
      </c>
      <c r="G542" s="80"/>
      <c r="H542" s="80"/>
      <c r="I542" s="174"/>
      <c r="J542" s="169"/>
      <c r="K542" s="169"/>
      <c r="L542" s="169"/>
      <c r="M542" s="169"/>
    </row>
    <row r="543" spans="2:13" ht="31.5" customHeight="1">
      <c r="B543" s="563"/>
      <c r="C543" s="552"/>
      <c r="D543" s="552"/>
      <c r="E543" s="153"/>
      <c r="F543" s="148" t="s">
        <v>16</v>
      </c>
      <c r="G543" s="80">
        <v>835</v>
      </c>
      <c r="H543" s="80">
        <v>835</v>
      </c>
      <c r="I543" s="174">
        <f t="shared" si="20"/>
        <v>100</v>
      </c>
      <c r="J543" s="169"/>
      <c r="K543" s="169"/>
      <c r="L543" s="169"/>
      <c r="M543" s="169"/>
    </row>
    <row r="544" spans="2:13" ht="30.75">
      <c r="B544" s="563"/>
      <c r="C544" s="552"/>
      <c r="D544" s="552"/>
      <c r="E544" s="153"/>
      <c r="F544" s="148" t="s">
        <v>17</v>
      </c>
      <c r="G544" s="80"/>
      <c r="H544" s="81"/>
      <c r="I544" s="174"/>
      <c r="J544" s="169"/>
      <c r="K544" s="169"/>
      <c r="L544" s="169"/>
      <c r="M544" s="169"/>
    </row>
    <row r="545" spans="2:13" ht="69" customHeight="1">
      <c r="B545" s="564"/>
      <c r="C545" s="553"/>
      <c r="D545" s="553"/>
      <c r="E545" s="154"/>
      <c r="F545" s="148" t="s">
        <v>18</v>
      </c>
      <c r="G545" s="193">
        <v>1180.68</v>
      </c>
      <c r="H545" s="190">
        <v>828.4</v>
      </c>
      <c r="I545" s="174">
        <f t="shared" si="20"/>
        <v>70.16295694006843</v>
      </c>
      <c r="J545" s="169"/>
      <c r="K545" s="169"/>
      <c r="L545" s="169"/>
      <c r="M545" s="169"/>
    </row>
    <row r="546" spans="2:13" ht="15">
      <c r="B546" s="562" t="s">
        <v>388</v>
      </c>
      <c r="C546" s="551" t="s">
        <v>102</v>
      </c>
      <c r="D546" s="551" t="s">
        <v>26</v>
      </c>
      <c r="E546" s="152"/>
      <c r="F546" s="113" t="s">
        <v>21</v>
      </c>
      <c r="G546" s="80">
        <v>1</v>
      </c>
      <c r="H546" s="80">
        <f>H547+H548+H549+H550+H551</f>
        <v>7923.1</v>
      </c>
      <c r="I546" s="174">
        <f t="shared" si="20"/>
        <v>792310</v>
      </c>
      <c r="J546" s="169">
        <v>296.2</v>
      </c>
      <c r="K546" s="169">
        <v>296.2</v>
      </c>
      <c r="L546" s="72">
        <v>100</v>
      </c>
      <c r="M546" s="169"/>
    </row>
    <row r="547" spans="2:13" ht="31.5" customHeight="1">
      <c r="B547" s="563"/>
      <c r="C547" s="552"/>
      <c r="D547" s="552"/>
      <c r="E547" s="153"/>
      <c r="F547" s="148" t="s">
        <v>14</v>
      </c>
      <c r="G547" s="80"/>
      <c r="H547" s="80"/>
      <c r="I547" s="174"/>
      <c r="J547" s="169"/>
      <c r="K547" s="169"/>
      <c r="L547" s="169"/>
      <c r="M547" s="169"/>
    </row>
    <row r="548" spans="2:16" ht="46.5">
      <c r="B548" s="563"/>
      <c r="C548" s="552"/>
      <c r="D548" s="552"/>
      <c r="E548" s="87" t="s">
        <v>405</v>
      </c>
      <c r="F548" s="148" t="s">
        <v>15</v>
      </c>
      <c r="G548" s="80"/>
      <c r="H548" s="80"/>
      <c r="I548" s="174"/>
      <c r="J548" s="169"/>
      <c r="K548" s="169"/>
      <c r="L548" s="169"/>
      <c r="M548" s="169"/>
      <c r="N548" s="73"/>
      <c r="O548" s="73"/>
      <c r="P548" s="73"/>
    </row>
    <row r="549" spans="2:16" ht="15">
      <c r="B549" s="563"/>
      <c r="C549" s="552"/>
      <c r="D549" s="552"/>
      <c r="E549" s="153"/>
      <c r="F549" s="148" t="s">
        <v>16</v>
      </c>
      <c r="G549" s="80">
        <v>7722.73</v>
      </c>
      <c r="H549" s="80">
        <v>7714.1</v>
      </c>
      <c r="I549" s="174">
        <f t="shared" si="20"/>
        <v>99.88825195235364</v>
      </c>
      <c r="J549" s="169">
        <v>296.2</v>
      </c>
      <c r="K549" s="169">
        <v>296.2</v>
      </c>
      <c r="L549" s="72">
        <v>100</v>
      </c>
      <c r="M549" s="169"/>
      <c r="O549" s="73"/>
      <c r="P549" s="73"/>
    </row>
    <row r="550" spans="2:13" ht="30.75">
      <c r="B550" s="563"/>
      <c r="C550" s="552"/>
      <c r="D550" s="552"/>
      <c r="E550" s="153"/>
      <c r="F550" s="148" t="s">
        <v>17</v>
      </c>
      <c r="G550" s="80"/>
      <c r="H550" s="81"/>
      <c r="I550" s="174"/>
      <c r="J550" s="169"/>
      <c r="K550" s="169"/>
      <c r="L550" s="169"/>
      <c r="M550" s="169"/>
    </row>
    <row r="551" spans="2:15" ht="46.5">
      <c r="B551" s="564"/>
      <c r="C551" s="553"/>
      <c r="D551" s="553"/>
      <c r="E551" s="154"/>
      <c r="F551" s="148" t="s">
        <v>18</v>
      </c>
      <c r="G551" s="192">
        <v>209</v>
      </c>
      <c r="H551" s="190">
        <v>209</v>
      </c>
      <c r="I551" s="174">
        <f>H551/G551*100</f>
        <v>100</v>
      </c>
      <c r="J551" s="169"/>
      <c r="K551" s="169"/>
      <c r="L551" s="169"/>
      <c r="M551" s="169"/>
      <c r="O551" s="245"/>
    </row>
    <row r="552" spans="2:13" ht="15.75" customHeight="1">
      <c r="B552" s="562" t="s">
        <v>389</v>
      </c>
      <c r="C552" s="551" t="s">
        <v>103</v>
      </c>
      <c r="D552" s="551" t="s">
        <v>26</v>
      </c>
      <c r="E552" s="152"/>
      <c r="F552" s="113" t="s">
        <v>21</v>
      </c>
      <c r="G552" s="80">
        <f>G553+G554+G555+G556+G557</f>
        <v>1304.77</v>
      </c>
      <c r="H552" s="80">
        <f>H553+H554+H555+H556+H557</f>
        <v>1304.77</v>
      </c>
      <c r="I552" s="174">
        <f>H552/G552*100</f>
        <v>100</v>
      </c>
      <c r="J552" s="169">
        <v>118.7</v>
      </c>
      <c r="K552" s="169">
        <v>118.7</v>
      </c>
      <c r="L552" s="169">
        <v>100</v>
      </c>
      <c r="M552" s="169"/>
    </row>
    <row r="553" spans="2:13" ht="31.5" customHeight="1">
      <c r="B553" s="563"/>
      <c r="C553" s="552"/>
      <c r="D553" s="552"/>
      <c r="E553" s="153"/>
      <c r="F553" s="148" t="s">
        <v>14</v>
      </c>
      <c r="G553" s="80"/>
      <c r="H553" s="80"/>
      <c r="I553" s="174"/>
      <c r="J553" s="169"/>
      <c r="K553" s="169"/>
      <c r="L553" s="169"/>
      <c r="M553" s="169"/>
    </row>
    <row r="554" spans="2:13" ht="46.5">
      <c r="B554" s="563"/>
      <c r="C554" s="552"/>
      <c r="D554" s="552"/>
      <c r="E554" s="87" t="s">
        <v>405</v>
      </c>
      <c r="F554" s="148" t="s">
        <v>15</v>
      </c>
      <c r="G554" s="80"/>
      <c r="H554" s="80"/>
      <c r="I554" s="174"/>
      <c r="J554" s="169"/>
      <c r="K554" s="169"/>
      <c r="L554" s="169"/>
      <c r="M554" s="169"/>
    </row>
    <row r="555" spans="2:13" ht="31.5" customHeight="1">
      <c r="B555" s="563"/>
      <c r="C555" s="552"/>
      <c r="D555" s="552"/>
      <c r="E555" s="153"/>
      <c r="F555" s="148" t="s">
        <v>16</v>
      </c>
      <c r="G555" s="80">
        <v>993.77</v>
      </c>
      <c r="H555" s="80">
        <v>993.77</v>
      </c>
      <c r="I555" s="174">
        <f>H555/G555*100</f>
        <v>100</v>
      </c>
      <c r="J555" s="169"/>
      <c r="K555" s="169"/>
      <c r="L555" s="169"/>
      <c r="M555" s="169"/>
    </row>
    <row r="556" spans="2:13" ht="30.75">
      <c r="B556" s="563"/>
      <c r="C556" s="552"/>
      <c r="D556" s="552"/>
      <c r="E556" s="153"/>
      <c r="F556" s="148" t="s">
        <v>17</v>
      </c>
      <c r="G556" s="80"/>
      <c r="H556" s="81"/>
      <c r="I556" s="174"/>
      <c r="J556" s="169"/>
      <c r="K556" s="169"/>
      <c r="L556" s="169"/>
      <c r="M556" s="169"/>
    </row>
    <row r="557" spans="2:13" ht="46.5">
      <c r="B557" s="564"/>
      <c r="C557" s="553"/>
      <c r="D557" s="553"/>
      <c r="E557" s="154"/>
      <c r="F557" s="148" t="s">
        <v>18</v>
      </c>
      <c r="G557" s="192">
        <v>311</v>
      </c>
      <c r="H557" s="190">
        <v>311</v>
      </c>
      <c r="I557" s="174">
        <f>H557/G557*100</f>
        <v>100</v>
      </c>
      <c r="J557" s="169">
        <v>118.7</v>
      </c>
      <c r="K557" s="169">
        <v>118.7</v>
      </c>
      <c r="L557" s="169">
        <v>100</v>
      </c>
      <c r="M557" s="169"/>
    </row>
    <row r="558" spans="2:13" ht="15">
      <c r="B558" s="562" t="s">
        <v>390</v>
      </c>
      <c r="C558" s="551" t="s">
        <v>104</v>
      </c>
      <c r="D558" s="551" t="s">
        <v>26</v>
      </c>
      <c r="E558" s="152"/>
      <c r="F558" s="113" t="s">
        <v>21</v>
      </c>
      <c r="G558" s="80">
        <f>G559+G560+G561+G562+G563</f>
        <v>365.79999999999995</v>
      </c>
      <c r="H558" s="80">
        <f>H559+H560+H561+H562+H563</f>
        <v>365.79999999999995</v>
      </c>
      <c r="I558" s="174">
        <f>H558/G558*100</f>
        <v>100</v>
      </c>
      <c r="J558" s="169">
        <v>281.3</v>
      </c>
      <c r="K558" s="169">
        <v>281.3</v>
      </c>
      <c r="L558" s="169">
        <v>100</v>
      </c>
      <c r="M558" s="169"/>
    </row>
    <row r="559" spans="2:13" ht="30.75">
      <c r="B559" s="563"/>
      <c r="C559" s="552"/>
      <c r="D559" s="552"/>
      <c r="E559" s="153"/>
      <c r="F559" s="148" t="s">
        <v>14</v>
      </c>
      <c r="G559" s="80"/>
      <c r="H559" s="80"/>
      <c r="I559" s="174"/>
      <c r="J559" s="169"/>
      <c r="K559" s="169"/>
      <c r="L559" s="169"/>
      <c r="M559" s="169"/>
    </row>
    <row r="560" spans="2:13" ht="46.5">
      <c r="B560" s="563"/>
      <c r="C560" s="552"/>
      <c r="D560" s="552"/>
      <c r="E560" s="87" t="s">
        <v>405</v>
      </c>
      <c r="F560" s="148" t="s">
        <v>15</v>
      </c>
      <c r="G560" s="80"/>
      <c r="H560" s="80"/>
      <c r="I560" s="174"/>
      <c r="J560" s="169"/>
      <c r="K560" s="169"/>
      <c r="L560" s="169"/>
      <c r="M560" s="169"/>
    </row>
    <row r="561" spans="2:13" ht="31.5" customHeight="1">
      <c r="B561" s="563"/>
      <c r="C561" s="552"/>
      <c r="D561" s="552"/>
      <c r="E561" s="153"/>
      <c r="F561" s="148" t="s">
        <v>16</v>
      </c>
      <c r="G561" s="80">
        <v>72.4</v>
      </c>
      <c r="H561" s="80">
        <v>72.4</v>
      </c>
      <c r="I561" s="174">
        <f>H561/G561*100</f>
        <v>100</v>
      </c>
      <c r="J561" s="169"/>
      <c r="K561" s="169"/>
      <c r="L561" s="169"/>
      <c r="M561" s="169"/>
    </row>
    <row r="562" spans="2:13" ht="30.75">
      <c r="B562" s="563"/>
      <c r="C562" s="552"/>
      <c r="D562" s="552"/>
      <c r="E562" s="153"/>
      <c r="F562" s="148" t="s">
        <v>17</v>
      </c>
      <c r="G562" s="80"/>
      <c r="H562" s="81"/>
      <c r="I562" s="174"/>
      <c r="J562" s="169"/>
      <c r="K562" s="169"/>
      <c r="L562" s="169"/>
      <c r="M562" s="169"/>
    </row>
    <row r="563" spans="2:13" ht="46.5">
      <c r="B563" s="564"/>
      <c r="C563" s="553"/>
      <c r="D563" s="553"/>
      <c r="E563" s="154"/>
      <c r="F563" s="148" t="s">
        <v>18</v>
      </c>
      <c r="G563" s="192">
        <v>293.4</v>
      </c>
      <c r="H563" s="190">
        <v>293.4</v>
      </c>
      <c r="I563" s="174">
        <f>H563/G563*100</f>
        <v>100</v>
      </c>
      <c r="J563" s="169">
        <v>226.3</v>
      </c>
      <c r="K563" s="169">
        <v>226.3</v>
      </c>
      <c r="L563" s="169">
        <v>100</v>
      </c>
      <c r="M563" s="169"/>
    </row>
    <row r="564" spans="2:13" ht="15">
      <c r="B564" s="568" t="s">
        <v>391</v>
      </c>
      <c r="C564" s="551" t="s">
        <v>230</v>
      </c>
      <c r="D564" s="551" t="s">
        <v>229</v>
      </c>
      <c r="E564" s="152"/>
      <c r="F564" s="113" t="s">
        <v>21</v>
      </c>
      <c r="G564" s="80">
        <f>G565+G566+G567+G568+G569</f>
        <v>14873.5</v>
      </c>
      <c r="H564" s="80">
        <v>11550.3</v>
      </c>
      <c r="I564" s="174">
        <f>H564/G564*100</f>
        <v>77.65690657881467</v>
      </c>
      <c r="J564" s="169">
        <v>2005.3</v>
      </c>
      <c r="K564" s="169">
        <v>2005.3</v>
      </c>
      <c r="L564" s="169">
        <v>100</v>
      </c>
      <c r="M564" s="169"/>
    </row>
    <row r="565" spans="2:13" ht="30.75">
      <c r="B565" s="569"/>
      <c r="C565" s="552"/>
      <c r="D565" s="552"/>
      <c r="E565" s="153"/>
      <c r="F565" s="148" t="s">
        <v>14</v>
      </c>
      <c r="G565" s="80"/>
      <c r="H565" s="80"/>
      <c r="I565" s="174"/>
      <c r="J565" s="169"/>
      <c r="K565" s="169"/>
      <c r="L565" s="169"/>
      <c r="M565" s="169"/>
    </row>
    <row r="566" spans="2:16" ht="47.25" customHeight="1">
      <c r="B566" s="569"/>
      <c r="C566" s="552"/>
      <c r="D566" s="552"/>
      <c r="E566" s="87" t="s">
        <v>405</v>
      </c>
      <c r="F566" s="148" t="s">
        <v>15</v>
      </c>
      <c r="G566" s="80"/>
      <c r="H566" s="80"/>
      <c r="I566" s="174"/>
      <c r="J566" s="169"/>
      <c r="K566" s="169"/>
      <c r="L566" s="169"/>
      <c r="M566" s="169"/>
      <c r="N566" s="73"/>
      <c r="O566" s="73"/>
      <c r="P566" s="73"/>
    </row>
    <row r="567" spans="2:13" ht="15">
      <c r="B567" s="569"/>
      <c r="C567" s="552"/>
      <c r="D567" s="552"/>
      <c r="E567" s="153"/>
      <c r="F567" s="148" t="s">
        <v>16</v>
      </c>
      <c r="G567" s="188">
        <v>14873.5</v>
      </c>
      <c r="H567" s="80">
        <v>14785.8</v>
      </c>
      <c r="I567" s="174">
        <f>H567/G567*100</f>
        <v>99.41036070864288</v>
      </c>
      <c r="J567" s="169">
        <v>2005.3</v>
      </c>
      <c r="K567" s="169">
        <v>2005.3</v>
      </c>
      <c r="L567" s="169">
        <v>100</v>
      </c>
      <c r="M567" s="169"/>
    </row>
    <row r="568" spans="2:14" ht="30.75">
      <c r="B568" s="569"/>
      <c r="C568" s="552"/>
      <c r="D568" s="552"/>
      <c r="E568" s="153"/>
      <c r="F568" s="148" t="s">
        <v>17</v>
      </c>
      <c r="G568" s="80"/>
      <c r="H568" s="81"/>
      <c r="I568" s="174"/>
      <c r="J568" s="169"/>
      <c r="K568" s="169"/>
      <c r="L568" s="169"/>
      <c r="M568" s="169"/>
      <c r="N568" s="73"/>
    </row>
    <row r="569" spans="2:13" ht="46.5">
      <c r="B569" s="569"/>
      <c r="C569" s="553"/>
      <c r="D569" s="552"/>
      <c r="E569" s="153"/>
      <c r="F569" s="148" t="s">
        <v>18</v>
      </c>
      <c r="G569" s="80"/>
      <c r="H569" s="81"/>
      <c r="I569" s="174"/>
      <c r="J569" s="169"/>
      <c r="K569" s="169"/>
      <c r="L569" s="169"/>
      <c r="M569" s="169"/>
    </row>
    <row r="570" spans="2:13" ht="15">
      <c r="B570" s="570" t="s">
        <v>392</v>
      </c>
      <c r="C570" s="551" t="s">
        <v>231</v>
      </c>
      <c r="D570" s="552"/>
      <c r="E570" s="153"/>
      <c r="F570" s="113" t="s">
        <v>21</v>
      </c>
      <c r="G570" s="80">
        <f>G571+G572+G573+G574+G575</f>
        <v>89</v>
      </c>
      <c r="H570" s="80">
        <f>H571+H572+H573+H574+H575</f>
        <v>89</v>
      </c>
      <c r="I570" s="174">
        <f>H570/G570*100</f>
        <v>100</v>
      </c>
      <c r="J570" s="169"/>
      <c r="K570" s="169"/>
      <c r="L570" s="169"/>
      <c r="M570" s="169"/>
    </row>
    <row r="571" spans="2:13" ht="30.75">
      <c r="B571" s="571"/>
      <c r="C571" s="552"/>
      <c r="D571" s="552"/>
      <c r="E571" s="153"/>
      <c r="F571" s="148" t="s">
        <v>14</v>
      </c>
      <c r="G571" s="80"/>
      <c r="H571" s="80"/>
      <c r="I571" s="174"/>
      <c r="J571" s="169"/>
      <c r="K571" s="169"/>
      <c r="L571" s="169"/>
      <c r="M571" s="169"/>
    </row>
    <row r="572" spans="2:13" ht="47.25" customHeight="1">
      <c r="B572" s="571"/>
      <c r="C572" s="552"/>
      <c r="D572" s="552"/>
      <c r="E572" s="153"/>
      <c r="F572" s="148" t="s">
        <v>15</v>
      </c>
      <c r="G572" s="80"/>
      <c r="H572" s="80"/>
      <c r="I572" s="174"/>
      <c r="J572" s="169"/>
      <c r="K572" s="169"/>
      <c r="L572" s="169"/>
      <c r="M572" s="169"/>
    </row>
    <row r="573" spans="2:13" ht="31.5" customHeight="1">
      <c r="B573" s="571"/>
      <c r="C573" s="552"/>
      <c r="D573" s="552"/>
      <c r="E573" s="153"/>
      <c r="F573" s="148" t="s">
        <v>16</v>
      </c>
      <c r="G573" s="80">
        <v>89</v>
      </c>
      <c r="H573" s="80">
        <v>89</v>
      </c>
      <c r="I573" s="174">
        <f>H573/G573*100</f>
        <v>100</v>
      </c>
      <c r="J573" s="169"/>
      <c r="K573" s="169"/>
      <c r="L573" s="169"/>
      <c r="M573" s="169"/>
    </row>
    <row r="574" spans="2:13" ht="30.75">
      <c r="B574" s="571"/>
      <c r="C574" s="552"/>
      <c r="D574" s="552"/>
      <c r="E574" s="153"/>
      <c r="F574" s="148" t="s">
        <v>17</v>
      </c>
      <c r="G574" s="80"/>
      <c r="H574" s="81"/>
      <c r="I574" s="174"/>
      <c r="J574" s="169"/>
      <c r="K574" s="169"/>
      <c r="L574" s="169"/>
      <c r="M574" s="169"/>
    </row>
    <row r="575" spans="2:13" ht="46.5">
      <c r="B575" s="571"/>
      <c r="C575" s="553"/>
      <c r="D575" s="552"/>
      <c r="E575" s="87" t="s">
        <v>405</v>
      </c>
      <c r="F575" s="148" t="s">
        <v>18</v>
      </c>
      <c r="G575" s="80"/>
      <c r="H575" s="81"/>
      <c r="I575" s="174"/>
      <c r="J575" s="169"/>
      <c r="K575" s="169"/>
      <c r="L575" s="169"/>
      <c r="M575" s="169"/>
    </row>
    <row r="576" spans="2:13" ht="15">
      <c r="B576" s="569" t="s">
        <v>393</v>
      </c>
      <c r="C576" s="551" t="s">
        <v>232</v>
      </c>
      <c r="D576" s="552"/>
      <c r="E576" s="153"/>
      <c r="F576" s="113" t="s">
        <v>21</v>
      </c>
      <c r="G576" s="80">
        <f>G577+G578+G579+G580+G581</f>
        <v>64</v>
      </c>
      <c r="H576" s="80">
        <f>H577+H578+H579+H580+H581</f>
        <v>64</v>
      </c>
      <c r="I576" s="174">
        <f>H576/G576*100</f>
        <v>100</v>
      </c>
      <c r="J576" s="169"/>
      <c r="K576" s="169"/>
      <c r="L576" s="169"/>
      <c r="M576" s="169"/>
    </row>
    <row r="577" spans="2:13" ht="30.75">
      <c r="B577" s="569"/>
      <c r="C577" s="552"/>
      <c r="D577" s="552"/>
      <c r="E577" s="153"/>
      <c r="F577" s="148" t="s">
        <v>14</v>
      </c>
      <c r="G577" s="80"/>
      <c r="H577" s="80"/>
      <c r="I577" s="174"/>
      <c r="J577" s="169"/>
      <c r="K577" s="169"/>
      <c r="L577" s="169"/>
      <c r="M577" s="169"/>
    </row>
    <row r="578" spans="2:13" ht="46.5">
      <c r="B578" s="569"/>
      <c r="C578" s="552"/>
      <c r="D578" s="552"/>
      <c r="E578" s="153"/>
      <c r="F578" s="148" t="s">
        <v>15</v>
      </c>
      <c r="G578" s="80"/>
      <c r="H578" s="80"/>
      <c r="I578" s="174"/>
      <c r="J578" s="169"/>
      <c r="K578" s="169"/>
      <c r="L578" s="169"/>
      <c r="M578" s="169"/>
    </row>
    <row r="579" spans="2:13" ht="31.5" customHeight="1">
      <c r="B579" s="569"/>
      <c r="C579" s="552"/>
      <c r="D579" s="552"/>
      <c r="E579" s="153"/>
      <c r="F579" s="148" t="s">
        <v>16</v>
      </c>
      <c r="G579" s="80">
        <v>64</v>
      </c>
      <c r="H579" s="80">
        <v>64</v>
      </c>
      <c r="I579" s="174">
        <f>H579/G579*100</f>
        <v>100</v>
      </c>
      <c r="J579" s="169"/>
      <c r="K579" s="169"/>
      <c r="L579" s="169"/>
      <c r="M579" s="169"/>
    </row>
    <row r="580" spans="2:13" ht="30.75">
      <c r="B580" s="569"/>
      <c r="C580" s="552"/>
      <c r="D580" s="552"/>
      <c r="E580" s="153"/>
      <c r="F580" s="148" t="s">
        <v>17</v>
      </c>
      <c r="G580" s="80"/>
      <c r="H580" s="81"/>
      <c r="I580" s="174"/>
      <c r="J580" s="169"/>
      <c r="K580" s="169"/>
      <c r="L580" s="169"/>
      <c r="M580" s="169"/>
    </row>
    <row r="581" spans="2:13" ht="46.5">
      <c r="B581" s="569"/>
      <c r="C581" s="553"/>
      <c r="D581" s="552"/>
      <c r="E581" s="153"/>
      <c r="F581" s="148" t="s">
        <v>18</v>
      </c>
      <c r="G581" s="80"/>
      <c r="H581" s="81"/>
      <c r="I581" s="174"/>
      <c r="J581" s="169"/>
      <c r="K581" s="169"/>
      <c r="L581" s="169"/>
      <c r="M581" s="169"/>
    </row>
    <row r="582" spans="2:13" ht="15">
      <c r="B582" s="569" t="s">
        <v>394</v>
      </c>
      <c r="C582" s="569" t="s">
        <v>290</v>
      </c>
      <c r="D582" s="597" t="s">
        <v>293</v>
      </c>
      <c r="E582" s="160"/>
      <c r="F582" s="113" t="s">
        <v>21</v>
      </c>
      <c r="G582" s="80">
        <f>G583+G584+G585+G586+G587</f>
        <v>0</v>
      </c>
      <c r="H582" s="81"/>
      <c r="I582" s="174"/>
      <c r="J582" s="169"/>
      <c r="K582" s="169"/>
      <c r="L582" s="169"/>
      <c r="M582" s="169"/>
    </row>
    <row r="583" spans="2:13" ht="30.75">
      <c r="B583" s="569"/>
      <c r="C583" s="569"/>
      <c r="D583" s="597"/>
      <c r="E583" s="160"/>
      <c r="F583" s="148" t="s">
        <v>14</v>
      </c>
      <c r="G583" s="80"/>
      <c r="H583" s="81"/>
      <c r="I583" s="174"/>
      <c r="J583" s="169"/>
      <c r="K583" s="169"/>
      <c r="L583" s="169"/>
      <c r="M583" s="169"/>
    </row>
    <row r="584" spans="2:13" ht="46.5">
      <c r="B584" s="569"/>
      <c r="C584" s="569"/>
      <c r="D584" s="597"/>
      <c r="E584" s="87" t="s">
        <v>405</v>
      </c>
      <c r="F584" s="148" t="s">
        <v>15</v>
      </c>
      <c r="G584" s="80"/>
      <c r="H584" s="81"/>
      <c r="I584" s="174"/>
      <c r="J584" s="169"/>
      <c r="K584" s="169"/>
      <c r="L584" s="169"/>
      <c r="M584" s="169"/>
    </row>
    <row r="585" spans="2:13" ht="15">
      <c r="B585" s="569"/>
      <c r="C585" s="569"/>
      <c r="D585" s="597"/>
      <c r="E585" s="160"/>
      <c r="F585" s="148" t="s">
        <v>16</v>
      </c>
      <c r="G585" s="80"/>
      <c r="H585" s="81"/>
      <c r="I585" s="174"/>
      <c r="J585" s="169"/>
      <c r="K585" s="169"/>
      <c r="L585" s="169"/>
      <c r="M585" s="169"/>
    </row>
    <row r="586" spans="2:13" ht="30.75">
      <c r="B586" s="569"/>
      <c r="C586" s="569"/>
      <c r="D586" s="597"/>
      <c r="E586" s="160"/>
      <c r="F586" s="148" t="s">
        <v>17</v>
      </c>
      <c r="G586" s="80"/>
      <c r="H586" s="81"/>
      <c r="I586" s="174"/>
      <c r="J586" s="169"/>
      <c r="K586" s="169"/>
      <c r="L586" s="169"/>
      <c r="M586" s="169"/>
    </row>
    <row r="587" spans="2:13" ht="46.5">
      <c r="B587" s="569"/>
      <c r="C587" s="569"/>
      <c r="D587" s="597"/>
      <c r="E587" s="160"/>
      <c r="F587" s="148" t="s">
        <v>18</v>
      </c>
      <c r="G587" s="80"/>
      <c r="H587" s="81"/>
      <c r="I587" s="174"/>
      <c r="J587" s="169"/>
      <c r="K587" s="169"/>
      <c r="L587" s="169"/>
      <c r="M587" s="169"/>
    </row>
    <row r="588" spans="2:13" ht="15.75" customHeight="1">
      <c r="B588" s="545" t="s">
        <v>417</v>
      </c>
      <c r="C588" s="546"/>
      <c r="D588" s="551" t="s">
        <v>82</v>
      </c>
      <c r="E588" s="152"/>
      <c r="F588" s="113" t="s">
        <v>21</v>
      </c>
      <c r="G588" s="80">
        <f>G589+G590+G591+G592+G593</f>
        <v>213211</v>
      </c>
      <c r="H588" s="186">
        <f>H589+H590+H591+H592+H593</f>
        <v>211975.21</v>
      </c>
      <c r="I588" s="174">
        <f>H588/G588*100</f>
        <v>99.42039106800306</v>
      </c>
      <c r="J588" s="80">
        <f>J589+J590+J591+J592+J593</f>
        <v>6763.799999999999</v>
      </c>
      <c r="K588" s="80">
        <f>K589+K590+K591+K592+K593</f>
        <v>6763.799999999999</v>
      </c>
      <c r="L588" s="169">
        <v>100</v>
      </c>
      <c r="M588" s="169"/>
    </row>
    <row r="589" spans="2:16" ht="30.75">
      <c r="B589" s="547"/>
      <c r="C589" s="548"/>
      <c r="D589" s="552"/>
      <c r="E589" s="153"/>
      <c r="F589" s="148" t="s">
        <v>14</v>
      </c>
      <c r="G589" s="80">
        <f aca="true" t="shared" si="21" ref="G589:J593">G583+G577+G571+G565+G559+G553+G547+G541+G535+G529+G523+G517+G511+G505+G499+G493</f>
        <v>0</v>
      </c>
      <c r="H589" s="80">
        <f t="shared" si="21"/>
        <v>0</v>
      </c>
      <c r="I589" s="174"/>
      <c r="J589" s="80">
        <f>J583+J577+J571+J565+J559+J553+J547+J541+J535+J529+J523+J517+J511+J505+J499+J493</f>
        <v>0</v>
      </c>
      <c r="K589" s="80">
        <f>K583+K577+K571+K565+K559+K553+K547+K541+K535+K529+K523+K517+K511+K505+K499+K493</f>
        <v>0</v>
      </c>
      <c r="L589" s="169"/>
      <c r="M589" s="169"/>
      <c r="P589" s="73"/>
    </row>
    <row r="590" spans="2:14" ht="46.5">
      <c r="B590" s="547"/>
      <c r="C590" s="548"/>
      <c r="D590" s="552"/>
      <c r="E590" s="153"/>
      <c r="F590" s="148" t="s">
        <v>15</v>
      </c>
      <c r="G590" s="80">
        <f t="shared" si="21"/>
        <v>7283.5</v>
      </c>
      <c r="H590" s="80">
        <f t="shared" si="21"/>
        <v>7283.5</v>
      </c>
      <c r="I590" s="174">
        <f>H590/G590*100</f>
        <v>100</v>
      </c>
      <c r="J590" s="80">
        <f>J584+J578+J572+J566+J560+J554+J548+J542+J536+J530+J524+J518+J512+J506+J500+J494</f>
        <v>0</v>
      </c>
      <c r="K590" s="80">
        <f>K584+K578+K572+K566+K560+K554+K548+K542+K536+K530+K524+K518+K512+K506+K500+K494</f>
        <v>0</v>
      </c>
      <c r="L590" s="169"/>
      <c r="M590" s="169"/>
      <c r="N590" s="73"/>
    </row>
    <row r="591" spans="2:13" ht="15">
      <c r="B591" s="547"/>
      <c r="C591" s="548"/>
      <c r="D591" s="552"/>
      <c r="E591" s="153"/>
      <c r="F591" s="148" t="s">
        <v>16</v>
      </c>
      <c r="G591" s="241">
        <f t="shared" si="21"/>
        <v>201554.94</v>
      </c>
      <c r="H591" s="241">
        <f t="shared" si="21"/>
        <v>201458.61</v>
      </c>
      <c r="I591" s="174">
        <f>H591/G591*100</f>
        <v>99.95220657950631</v>
      </c>
      <c r="J591" s="186">
        <v>5917.9</v>
      </c>
      <c r="K591" s="186">
        <v>5917.9</v>
      </c>
      <c r="L591" s="169">
        <v>100</v>
      </c>
      <c r="M591" s="169"/>
    </row>
    <row r="592" spans="2:13" ht="30.75">
      <c r="B592" s="547"/>
      <c r="C592" s="548"/>
      <c r="D592" s="552"/>
      <c r="E592" s="153"/>
      <c r="F592" s="148" t="s">
        <v>17</v>
      </c>
      <c r="G592" s="80">
        <f t="shared" si="21"/>
        <v>0</v>
      </c>
      <c r="H592" s="80">
        <f t="shared" si="21"/>
        <v>0</v>
      </c>
      <c r="I592" s="174"/>
      <c r="J592" s="80"/>
      <c r="K592" s="80"/>
      <c r="L592" s="169"/>
      <c r="M592" s="169"/>
    </row>
    <row r="593" spans="2:13" ht="46.5">
      <c r="B593" s="549"/>
      <c r="C593" s="550"/>
      <c r="D593" s="553"/>
      <c r="E593" s="154"/>
      <c r="F593" s="148" t="s">
        <v>18</v>
      </c>
      <c r="G593" s="80">
        <f t="shared" si="21"/>
        <v>4372.5599999999995</v>
      </c>
      <c r="H593" s="186">
        <f t="shared" si="21"/>
        <v>3233.1</v>
      </c>
      <c r="I593" s="174">
        <f>H593/G593*100</f>
        <v>73.94066633734015</v>
      </c>
      <c r="J593" s="186">
        <f t="shared" si="21"/>
        <v>845.9</v>
      </c>
      <c r="K593" s="186">
        <f>K587+K581+K575+K569+K563+K557+K551+K545+K539+K533+K527+K521+K515+K509+K503+K497</f>
        <v>845.9</v>
      </c>
      <c r="L593" s="169">
        <v>100</v>
      </c>
      <c r="M593" s="169"/>
    </row>
    <row r="594" spans="2:13" ht="15.75" customHeight="1">
      <c r="B594" s="545" t="s">
        <v>426</v>
      </c>
      <c r="C594" s="546"/>
      <c r="D594" s="551" t="s">
        <v>82</v>
      </c>
      <c r="E594" s="152"/>
      <c r="F594" s="113" t="s">
        <v>21</v>
      </c>
      <c r="G594" s="186">
        <f>G595+G596+G597+G598+G599</f>
        <v>213211</v>
      </c>
      <c r="H594" s="186">
        <f>H595+H596+H597+H598+H599</f>
        <v>211975.21</v>
      </c>
      <c r="I594" s="174">
        <f>H594/G594*100</f>
        <v>99.42039106800306</v>
      </c>
      <c r="J594" s="186">
        <f>J595+J596+J597+J598+J599</f>
        <v>6763.799999999999</v>
      </c>
      <c r="K594" s="80">
        <f>K595+K596+K597+K598+K599</f>
        <v>6763.799999999999</v>
      </c>
      <c r="L594" s="169"/>
      <c r="M594" s="169"/>
    </row>
    <row r="595" spans="2:13" ht="30.75">
      <c r="B595" s="547"/>
      <c r="C595" s="548"/>
      <c r="D595" s="552"/>
      <c r="E595" s="153"/>
      <c r="F595" s="148" t="s">
        <v>14</v>
      </c>
      <c r="G595" s="186">
        <f aca="true" t="shared" si="22" ref="G595:H599">G589</f>
        <v>0</v>
      </c>
      <c r="H595" s="186">
        <f t="shared" si="22"/>
        <v>0</v>
      </c>
      <c r="I595" s="174"/>
      <c r="J595" s="186">
        <f aca="true" t="shared" si="23" ref="J595:K599">J589</f>
        <v>0</v>
      </c>
      <c r="K595" s="80">
        <f t="shared" si="23"/>
        <v>0</v>
      </c>
      <c r="L595" s="169"/>
      <c r="M595" s="169"/>
    </row>
    <row r="596" spans="2:13" ht="46.5">
      <c r="B596" s="547"/>
      <c r="C596" s="548"/>
      <c r="D596" s="552"/>
      <c r="E596" s="153"/>
      <c r="F596" s="148" t="s">
        <v>15</v>
      </c>
      <c r="G596" s="186">
        <f t="shared" si="22"/>
        <v>7283.5</v>
      </c>
      <c r="H596" s="186">
        <f t="shared" si="22"/>
        <v>7283.5</v>
      </c>
      <c r="I596" s="174">
        <f>H596/G596*100</f>
        <v>100</v>
      </c>
      <c r="J596" s="186">
        <f t="shared" si="23"/>
        <v>0</v>
      </c>
      <c r="K596" s="80">
        <f t="shared" si="23"/>
        <v>0</v>
      </c>
      <c r="L596" s="169"/>
      <c r="M596" s="169"/>
    </row>
    <row r="597" spans="2:13" ht="15">
      <c r="B597" s="547"/>
      <c r="C597" s="548"/>
      <c r="D597" s="552"/>
      <c r="E597" s="153"/>
      <c r="F597" s="148" t="s">
        <v>16</v>
      </c>
      <c r="G597" s="186">
        <f t="shared" si="22"/>
        <v>201554.94</v>
      </c>
      <c r="H597" s="241">
        <f t="shared" si="22"/>
        <v>201458.61</v>
      </c>
      <c r="I597" s="174">
        <f>H597/G597*100</f>
        <v>99.95220657950631</v>
      </c>
      <c r="J597" s="186">
        <f t="shared" si="23"/>
        <v>5917.9</v>
      </c>
      <c r="K597" s="80">
        <f t="shared" si="23"/>
        <v>5917.9</v>
      </c>
      <c r="L597" s="169"/>
      <c r="M597" s="169"/>
    </row>
    <row r="598" spans="2:13" ht="30.75">
      <c r="B598" s="547"/>
      <c r="C598" s="548"/>
      <c r="D598" s="552"/>
      <c r="E598" s="153"/>
      <c r="F598" s="148" t="s">
        <v>17</v>
      </c>
      <c r="G598" s="186">
        <f t="shared" si="22"/>
        <v>0</v>
      </c>
      <c r="H598" s="186">
        <f t="shared" si="22"/>
        <v>0</v>
      </c>
      <c r="I598" s="174"/>
      <c r="J598" s="186">
        <f t="shared" si="23"/>
        <v>0</v>
      </c>
      <c r="K598" s="80">
        <f t="shared" si="23"/>
        <v>0</v>
      </c>
      <c r="L598" s="169"/>
      <c r="M598" s="169"/>
    </row>
    <row r="599" spans="2:13" ht="46.5">
      <c r="B599" s="549"/>
      <c r="C599" s="550"/>
      <c r="D599" s="553"/>
      <c r="E599" s="154"/>
      <c r="F599" s="148" t="s">
        <v>18</v>
      </c>
      <c r="G599" s="186">
        <f t="shared" si="22"/>
        <v>4372.5599999999995</v>
      </c>
      <c r="H599" s="186">
        <f t="shared" si="22"/>
        <v>3233.1</v>
      </c>
      <c r="I599" s="174">
        <f>H599/G599*100</f>
        <v>73.94066633734015</v>
      </c>
      <c r="J599" s="186">
        <f t="shared" si="23"/>
        <v>845.9</v>
      </c>
      <c r="K599" s="80">
        <f t="shared" si="23"/>
        <v>845.9</v>
      </c>
      <c r="L599" s="169"/>
      <c r="M599" s="169"/>
    </row>
    <row r="600" spans="2:13" ht="15" customHeight="1">
      <c r="B600" s="635" t="s">
        <v>70</v>
      </c>
      <c r="C600" s="636"/>
      <c r="D600" s="636"/>
      <c r="E600" s="636"/>
      <c r="F600" s="636"/>
      <c r="G600" s="636"/>
      <c r="H600" s="637"/>
      <c r="I600" s="637"/>
      <c r="J600" s="637"/>
      <c r="K600" s="637"/>
      <c r="L600" s="637"/>
      <c r="M600" s="638"/>
    </row>
    <row r="601" spans="2:13" ht="15.75" customHeight="1">
      <c r="B601" s="639"/>
      <c r="C601" s="640"/>
      <c r="D601" s="640"/>
      <c r="E601" s="640"/>
      <c r="F601" s="640"/>
      <c r="G601" s="640"/>
      <c r="H601" s="641"/>
      <c r="I601" s="641"/>
      <c r="J601" s="641"/>
      <c r="K601" s="641"/>
      <c r="L601" s="641"/>
      <c r="M601" s="642"/>
    </row>
    <row r="602" spans="2:13" ht="84" customHeight="1">
      <c r="B602" s="565" t="s">
        <v>408</v>
      </c>
      <c r="C602" s="559" t="s">
        <v>418</v>
      </c>
      <c r="D602" s="149" t="s">
        <v>82</v>
      </c>
      <c r="E602" s="559" t="s">
        <v>424</v>
      </c>
      <c r="F602" s="147" t="s">
        <v>21</v>
      </c>
      <c r="G602" s="78">
        <v>200</v>
      </c>
      <c r="H602" s="79">
        <v>200</v>
      </c>
      <c r="I602" s="169">
        <v>100</v>
      </c>
      <c r="J602" s="169"/>
      <c r="K602" s="169"/>
      <c r="L602" s="169"/>
      <c r="M602" s="169"/>
    </row>
    <row r="603" spans="2:13" ht="30.75">
      <c r="B603" s="566"/>
      <c r="C603" s="560"/>
      <c r="D603" s="150"/>
      <c r="E603" s="560"/>
      <c r="F603" s="148" t="s">
        <v>14</v>
      </c>
      <c r="G603" s="80">
        <v>0</v>
      </c>
      <c r="H603" s="81"/>
      <c r="I603" s="169"/>
      <c r="J603" s="169"/>
      <c r="K603" s="169"/>
      <c r="L603" s="169"/>
      <c r="M603" s="169"/>
    </row>
    <row r="604" spans="2:13" ht="46.5">
      <c r="B604" s="566"/>
      <c r="C604" s="560"/>
      <c r="D604" s="150"/>
      <c r="E604" s="560"/>
      <c r="F604" s="148" t="s">
        <v>15</v>
      </c>
      <c r="G604" s="80">
        <v>0</v>
      </c>
      <c r="H604" s="81"/>
      <c r="I604" s="169"/>
      <c r="J604" s="169"/>
      <c r="K604" s="169"/>
      <c r="L604" s="169"/>
      <c r="M604" s="169"/>
    </row>
    <row r="605" spans="2:13" ht="15">
      <c r="B605" s="566"/>
      <c r="C605" s="560"/>
      <c r="D605" s="150"/>
      <c r="E605" s="560"/>
      <c r="F605" s="148" t="s">
        <v>16</v>
      </c>
      <c r="G605" s="80">
        <v>200</v>
      </c>
      <c r="H605" s="81">
        <v>200</v>
      </c>
      <c r="I605" s="169">
        <v>100</v>
      </c>
      <c r="J605" s="169"/>
      <c r="K605" s="169"/>
      <c r="L605" s="169"/>
      <c r="M605" s="169"/>
    </row>
    <row r="606" spans="2:13" ht="93">
      <c r="B606" s="566"/>
      <c r="C606" s="560"/>
      <c r="D606" s="150"/>
      <c r="E606" s="560"/>
      <c r="F606" s="148" t="s">
        <v>314</v>
      </c>
      <c r="G606" s="80">
        <v>0</v>
      </c>
      <c r="H606" s="81"/>
      <c r="I606" s="169"/>
      <c r="J606" s="169"/>
      <c r="K606" s="169"/>
      <c r="L606" s="169"/>
      <c r="M606" s="169"/>
    </row>
    <row r="607" spans="2:13" ht="30.75">
      <c r="B607" s="566"/>
      <c r="C607" s="560"/>
      <c r="D607" s="150"/>
      <c r="E607" s="560"/>
      <c r="F607" s="148" t="s">
        <v>17</v>
      </c>
      <c r="G607" s="80">
        <v>0</v>
      </c>
      <c r="H607" s="81"/>
      <c r="I607" s="169"/>
      <c r="J607" s="169"/>
      <c r="K607" s="169"/>
      <c r="L607" s="169"/>
      <c r="M607" s="169"/>
    </row>
    <row r="608" spans="2:13" ht="46.5">
      <c r="B608" s="567"/>
      <c r="C608" s="561"/>
      <c r="D608" s="151"/>
      <c r="E608" s="561"/>
      <c r="F608" s="148" t="s">
        <v>18</v>
      </c>
      <c r="G608" s="80">
        <v>0</v>
      </c>
      <c r="H608" s="81"/>
      <c r="I608" s="169"/>
      <c r="J608" s="169"/>
      <c r="K608" s="169"/>
      <c r="L608" s="169"/>
      <c r="M608" s="169"/>
    </row>
    <row r="609" spans="2:13" ht="15.75" customHeight="1">
      <c r="B609" s="562" t="s">
        <v>198</v>
      </c>
      <c r="C609" s="551" t="s">
        <v>310</v>
      </c>
      <c r="D609" s="551" t="s">
        <v>26</v>
      </c>
      <c r="E609" s="152"/>
      <c r="F609" s="113" t="s">
        <v>21</v>
      </c>
      <c r="G609" s="80">
        <f>G610+G611+G612+G613+G614+G615</f>
        <v>200</v>
      </c>
      <c r="H609" s="79">
        <v>200</v>
      </c>
      <c r="I609" s="169">
        <v>100</v>
      </c>
      <c r="J609" s="169"/>
      <c r="K609" s="169"/>
      <c r="L609" s="169"/>
      <c r="M609" s="169"/>
    </row>
    <row r="610" spans="2:13" ht="30.75">
      <c r="B610" s="563"/>
      <c r="C610" s="552"/>
      <c r="D610" s="552"/>
      <c r="E610" s="153"/>
      <c r="F610" s="148" t="s">
        <v>14</v>
      </c>
      <c r="G610" s="80"/>
      <c r="H610" s="81"/>
      <c r="I610" s="169"/>
      <c r="J610" s="169"/>
      <c r="K610" s="169"/>
      <c r="L610" s="169"/>
      <c r="M610" s="169"/>
    </row>
    <row r="611" spans="2:13" ht="46.5">
      <c r="B611" s="563"/>
      <c r="C611" s="552"/>
      <c r="D611" s="552"/>
      <c r="E611" s="87" t="s">
        <v>405</v>
      </c>
      <c r="F611" s="148" t="s">
        <v>15</v>
      </c>
      <c r="G611" s="80"/>
      <c r="H611" s="81"/>
      <c r="I611" s="169"/>
      <c r="J611" s="169"/>
      <c r="K611" s="169"/>
      <c r="L611" s="169"/>
      <c r="M611" s="169"/>
    </row>
    <row r="612" spans="2:13" ht="31.5" customHeight="1">
      <c r="B612" s="563"/>
      <c r="C612" s="552"/>
      <c r="D612" s="552"/>
      <c r="E612" s="153"/>
      <c r="F612" s="148" t="s">
        <v>16</v>
      </c>
      <c r="G612" s="80">
        <v>200</v>
      </c>
      <c r="H612" s="81">
        <v>200</v>
      </c>
      <c r="I612" s="169">
        <v>100</v>
      </c>
      <c r="J612" s="169"/>
      <c r="K612" s="169"/>
      <c r="L612" s="169"/>
      <c r="M612" s="169"/>
    </row>
    <row r="613" spans="2:13" ht="119.25" customHeight="1">
      <c r="B613" s="563"/>
      <c r="C613" s="552"/>
      <c r="D613" s="552"/>
      <c r="E613" s="87" t="s">
        <v>405</v>
      </c>
      <c r="F613" s="148" t="s">
        <v>314</v>
      </c>
      <c r="G613" s="80"/>
      <c r="H613" s="81">
        <v>200</v>
      </c>
      <c r="I613" s="169">
        <v>100</v>
      </c>
      <c r="J613" s="169"/>
      <c r="K613" s="169"/>
      <c r="L613" s="169"/>
      <c r="M613" s="169"/>
    </row>
    <row r="614" spans="2:13" ht="30.75">
      <c r="B614" s="563"/>
      <c r="C614" s="552"/>
      <c r="D614" s="552"/>
      <c r="E614" s="153"/>
      <c r="F614" s="148" t="s">
        <v>17</v>
      </c>
      <c r="G614" s="80"/>
      <c r="H614" s="81"/>
      <c r="I614" s="170"/>
      <c r="J614" s="169"/>
      <c r="K614" s="169"/>
      <c r="L614" s="169"/>
      <c r="M614" s="169"/>
    </row>
    <row r="615" spans="2:13" ht="47.25" customHeight="1">
      <c r="B615" s="564"/>
      <c r="C615" s="553"/>
      <c r="D615" s="553"/>
      <c r="E615" s="154"/>
      <c r="F615" s="148" t="s">
        <v>18</v>
      </c>
      <c r="G615" s="80"/>
      <c r="H615" s="81"/>
      <c r="I615" s="169"/>
      <c r="J615" s="169"/>
      <c r="K615" s="169"/>
      <c r="L615" s="169"/>
      <c r="M615" s="169"/>
    </row>
    <row r="616" spans="2:13" ht="15.75" customHeight="1" hidden="1">
      <c r="B616" s="562" t="s">
        <v>395</v>
      </c>
      <c r="C616" s="551" t="s">
        <v>74</v>
      </c>
      <c r="D616" s="551" t="s">
        <v>26</v>
      </c>
      <c r="E616" s="82"/>
      <c r="F616" s="113" t="s">
        <v>21</v>
      </c>
      <c r="G616" s="80">
        <f>SUM(G617:G621)</f>
        <v>0</v>
      </c>
      <c r="H616" s="81"/>
      <c r="I616" s="169"/>
      <c r="J616" s="169"/>
      <c r="K616" s="169"/>
      <c r="L616" s="169"/>
      <c r="M616" s="169"/>
    </row>
    <row r="617" spans="2:13" ht="31.5" customHeight="1" hidden="1">
      <c r="B617" s="563"/>
      <c r="C617" s="552"/>
      <c r="D617" s="552"/>
      <c r="E617" s="92"/>
      <c r="F617" s="75" t="s">
        <v>14</v>
      </c>
      <c r="G617" s="80"/>
      <c r="H617" s="81"/>
      <c r="I617" s="169"/>
      <c r="J617" s="169"/>
      <c r="K617" s="169"/>
      <c r="L617" s="169"/>
      <c r="M617" s="169"/>
    </row>
    <row r="618" spans="2:13" ht="46.5" hidden="1">
      <c r="B618" s="563"/>
      <c r="C618" s="552"/>
      <c r="D618" s="552"/>
      <c r="E618" s="92"/>
      <c r="F618" s="75" t="s">
        <v>15</v>
      </c>
      <c r="G618" s="80"/>
      <c r="H618" s="81"/>
      <c r="I618" s="169"/>
      <c r="J618" s="169"/>
      <c r="K618" s="169"/>
      <c r="L618" s="169"/>
      <c r="M618" s="169"/>
    </row>
    <row r="619" spans="2:13" ht="21" hidden="1">
      <c r="B619" s="563"/>
      <c r="C619" s="552"/>
      <c r="D619" s="552"/>
      <c r="E619" s="87" t="s">
        <v>405</v>
      </c>
      <c r="F619" s="75" t="s">
        <v>16</v>
      </c>
      <c r="G619" s="80"/>
      <c r="H619" s="81"/>
      <c r="I619" s="169"/>
      <c r="J619" s="169"/>
      <c r="K619" s="169"/>
      <c r="L619" s="169"/>
      <c r="M619" s="169"/>
    </row>
    <row r="620" spans="2:13" ht="30.75" hidden="1">
      <c r="B620" s="563"/>
      <c r="C620" s="552"/>
      <c r="D620" s="552"/>
      <c r="E620" s="92"/>
      <c r="F620" s="75" t="s">
        <v>17</v>
      </c>
      <c r="G620" s="80"/>
      <c r="H620" s="81"/>
      <c r="I620" s="169"/>
      <c r="J620" s="169"/>
      <c r="K620" s="169"/>
      <c r="L620" s="169"/>
      <c r="M620" s="169"/>
    </row>
    <row r="621" spans="2:13" ht="46.5" hidden="1">
      <c r="B621" s="564"/>
      <c r="C621" s="553"/>
      <c r="D621" s="553"/>
      <c r="E621" s="93"/>
      <c r="F621" s="75" t="s">
        <v>18</v>
      </c>
      <c r="G621" s="80"/>
      <c r="H621" s="81"/>
      <c r="I621" s="169"/>
      <c r="J621" s="169"/>
      <c r="K621" s="169"/>
      <c r="L621" s="169"/>
      <c r="M621" s="169"/>
    </row>
    <row r="622" spans="2:13" ht="15.75" customHeight="1" hidden="1">
      <c r="B622" s="562" t="s">
        <v>396</v>
      </c>
      <c r="C622" s="551" t="s">
        <v>77</v>
      </c>
      <c r="D622" s="551" t="s">
        <v>26</v>
      </c>
      <c r="E622" s="82"/>
      <c r="F622" s="113" t="s">
        <v>21</v>
      </c>
      <c r="G622" s="80">
        <f>SUM(G623:G627)</f>
        <v>0</v>
      </c>
      <c r="H622" s="81"/>
      <c r="I622" s="169"/>
      <c r="J622" s="169"/>
      <c r="K622" s="169"/>
      <c r="L622" s="169"/>
      <c r="M622" s="169"/>
    </row>
    <row r="623" spans="2:13" ht="31.5" customHeight="1" hidden="1">
      <c r="B623" s="563"/>
      <c r="C623" s="552"/>
      <c r="D623" s="552"/>
      <c r="E623" s="92"/>
      <c r="F623" s="75" t="s">
        <v>14</v>
      </c>
      <c r="G623" s="80"/>
      <c r="H623" s="81"/>
      <c r="I623" s="169"/>
      <c r="J623" s="169"/>
      <c r="K623" s="169"/>
      <c r="L623" s="169"/>
      <c r="M623" s="169"/>
    </row>
    <row r="624" spans="2:13" ht="46.5" hidden="1">
      <c r="B624" s="563"/>
      <c r="C624" s="552"/>
      <c r="D624" s="552"/>
      <c r="E624" s="92"/>
      <c r="F624" s="75" t="s">
        <v>15</v>
      </c>
      <c r="G624" s="80"/>
      <c r="H624" s="81"/>
      <c r="I624" s="169"/>
      <c r="J624" s="169"/>
      <c r="K624" s="169"/>
      <c r="L624" s="169"/>
      <c r="M624" s="169"/>
    </row>
    <row r="625" spans="2:13" ht="15" hidden="1">
      <c r="B625" s="563"/>
      <c r="C625" s="552"/>
      <c r="D625" s="552"/>
      <c r="E625" s="92"/>
      <c r="F625" s="75" t="s">
        <v>16</v>
      </c>
      <c r="G625" s="80">
        <v>0</v>
      </c>
      <c r="H625" s="81"/>
      <c r="I625" s="169"/>
      <c r="J625" s="169"/>
      <c r="K625" s="169"/>
      <c r="L625" s="169"/>
      <c r="M625" s="169"/>
    </row>
    <row r="626" spans="2:13" ht="30.75" hidden="1">
      <c r="B626" s="563"/>
      <c r="C626" s="552"/>
      <c r="D626" s="552"/>
      <c r="E626" s="92"/>
      <c r="F626" s="75" t="s">
        <v>17</v>
      </c>
      <c r="G626" s="80"/>
      <c r="H626" s="81"/>
      <c r="I626" s="169"/>
      <c r="J626" s="169"/>
      <c r="K626" s="169"/>
      <c r="L626" s="169"/>
      <c r="M626" s="169"/>
    </row>
    <row r="627" spans="2:13" ht="84.75" customHeight="1" hidden="1">
      <c r="B627" s="564"/>
      <c r="C627" s="553"/>
      <c r="D627" s="553"/>
      <c r="E627" s="93"/>
      <c r="F627" s="75" t="s">
        <v>18</v>
      </c>
      <c r="G627" s="80"/>
      <c r="H627" s="81"/>
      <c r="I627" s="169"/>
      <c r="J627" s="169"/>
      <c r="K627" s="169"/>
      <c r="L627" s="169"/>
      <c r="M627" s="169"/>
    </row>
    <row r="628" spans="2:13" ht="15" hidden="1">
      <c r="B628" s="562" t="s">
        <v>397</v>
      </c>
      <c r="C628" s="551" t="s">
        <v>105</v>
      </c>
      <c r="D628" s="551" t="s">
        <v>26</v>
      </c>
      <c r="E628" s="82"/>
      <c r="F628" s="113" t="s">
        <v>21</v>
      </c>
      <c r="G628" s="80">
        <f>G629+G630+G631+G632+G633</f>
        <v>0</v>
      </c>
      <c r="H628" s="81"/>
      <c r="I628" s="169"/>
      <c r="J628" s="169"/>
      <c r="K628" s="169"/>
      <c r="L628" s="169"/>
      <c r="M628" s="169"/>
    </row>
    <row r="629" spans="2:13" ht="31.5" customHeight="1" hidden="1">
      <c r="B629" s="563"/>
      <c r="C629" s="552"/>
      <c r="D629" s="552"/>
      <c r="E629" s="92"/>
      <c r="F629" s="75" t="s">
        <v>14</v>
      </c>
      <c r="G629" s="80"/>
      <c r="H629" s="81"/>
      <c r="I629" s="169"/>
      <c r="J629" s="169"/>
      <c r="K629" s="169"/>
      <c r="L629" s="169"/>
      <c r="M629" s="169"/>
    </row>
    <row r="630" spans="2:13" ht="46.5" hidden="1">
      <c r="B630" s="563"/>
      <c r="C630" s="552"/>
      <c r="D630" s="552"/>
      <c r="E630" s="87" t="s">
        <v>405</v>
      </c>
      <c r="F630" s="75" t="s">
        <v>15</v>
      </c>
      <c r="G630" s="80"/>
      <c r="H630" s="81"/>
      <c r="I630" s="169"/>
      <c r="J630" s="169"/>
      <c r="K630" s="169"/>
      <c r="L630" s="169"/>
      <c r="M630" s="169"/>
    </row>
    <row r="631" spans="2:13" ht="31.5" customHeight="1" hidden="1">
      <c r="B631" s="563"/>
      <c r="C631" s="552"/>
      <c r="D631" s="552"/>
      <c r="E631" s="92"/>
      <c r="F631" s="75" t="s">
        <v>16</v>
      </c>
      <c r="G631" s="80"/>
      <c r="H631" s="81"/>
      <c r="I631" s="169"/>
      <c r="J631" s="169"/>
      <c r="K631" s="169"/>
      <c r="L631" s="169"/>
      <c r="M631" s="169"/>
    </row>
    <row r="632" spans="2:13" ht="30.75" hidden="1">
      <c r="B632" s="563"/>
      <c r="C632" s="552"/>
      <c r="D632" s="552"/>
      <c r="E632" s="92"/>
      <c r="F632" s="75" t="s">
        <v>17</v>
      </c>
      <c r="G632" s="80"/>
      <c r="H632" s="81"/>
      <c r="I632" s="169"/>
      <c r="J632" s="169"/>
      <c r="K632" s="169"/>
      <c r="L632" s="169"/>
      <c r="M632" s="169"/>
    </row>
    <row r="633" spans="2:13" ht="52.5" customHeight="1" hidden="1">
      <c r="B633" s="564"/>
      <c r="C633" s="553"/>
      <c r="D633" s="553"/>
      <c r="E633" s="93"/>
      <c r="F633" s="75" t="s">
        <v>18</v>
      </c>
      <c r="G633" s="80"/>
      <c r="H633" s="81"/>
      <c r="I633" s="169"/>
      <c r="J633" s="169"/>
      <c r="K633" s="169"/>
      <c r="L633" s="169"/>
      <c r="M633" s="169"/>
    </row>
    <row r="634" spans="2:13" ht="21" customHeight="1" hidden="1">
      <c r="B634" s="562" t="s">
        <v>398</v>
      </c>
      <c r="C634" s="594" t="s">
        <v>78</v>
      </c>
      <c r="D634" s="551" t="s">
        <v>26</v>
      </c>
      <c r="E634" s="82"/>
      <c r="F634" s="113" t="s">
        <v>21</v>
      </c>
      <c r="G634" s="80">
        <f>SUM(G635:G639)</f>
        <v>0</v>
      </c>
      <c r="H634" s="81"/>
      <c r="I634" s="169"/>
      <c r="J634" s="169"/>
      <c r="K634" s="169"/>
      <c r="L634" s="169"/>
      <c r="M634" s="169"/>
    </row>
    <row r="635" spans="2:13" ht="76.5" customHeight="1" hidden="1">
      <c r="B635" s="563"/>
      <c r="C635" s="595"/>
      <c r="D635" s="552"/>
      <c r="E635" s="87" t="s">
        <v>405</v>
      </c>
      <c r="F635" s="75" t="s">
        <v>14</v>
      </c>
      <c r="G635" s="80"/>
      <c r="H635" s="81"/>
      <c r="I635" s="169"/>
      <c r="J635" s="169"/>
      <c r="K635" s="169"/>
      <c r="L635" s="169"/>
      <c r="M635" s="169"/>
    </row>
    <row r="636" spans="2:13" ht="85.5" customHeight="1" hidden="1">
      <c r="B636" s="563"/>
      <c r="C636" s="595"/>
      <c r="D636" s="552"/>
      <c r="E636" s="92"/>
      <c r="F636" s="75" t="s">
        <v>15</v>
      </c>
      <c r="G636" s="80"/>
      <c r="H636" s="81"/>
      <c r="I636" s="169"/>
      <c r="J636" s="169"/>
      <c r="K636" s="169"/>
      <c r="L636" s="169"/>
      <c r="M636" s="169"/>
    </row>
    <row r="637" spans="2:13" ht="72" customHeight="1" hidden="1">
      <c r="B637" s="563"/>
      <c r="C637" s="595"/>
      <c r="D637" s="552"/>
      <c r="E637" s="92"/>
      <c r="F637" s="75" t="s">
        <v>16</v>
      </c>
      <c r="G637" s="80">
        <v>0</v>
      </c>
      <c r="H637" s="81"/>
      <c r="I637" s="169"/>
      <c r="J637" s="169"/>
      <c r="K637" s="169"/>
      <c r="L637" s="169"/>
      <c r="M637" s="169"/>
    </row>
    <row r="638" spans="2:13" ht="97.5" customHeight="1" hidden="1">
      <c r="B638" s="563"/>
      <c r="C638" s="595"/>
      <c r="D638" s="552"/>
      <c r="E638" s="87" t="s">
        <v>405</v>
      </c>
      <c r="F638" s="75" t="s">
        <v>17</v>
      </c>
      <c r="G638" s="80"/>
      <c r="H638" s="81"/>
      <c r="I638" s="169"/>
      <c r="J638" s="169"/>
      <c r="K638" s="169"/>
      <c r="L638" s="169"/>
      <c r="M638" s="169"/>
    </row>
    <row r="639" spans="2:13" ht="215.25" customHeight="1" hidden="1">
      <c r="B639" s="564"/>
      <c r="C639" s="596"/>
      <c r="D639" s="553"/>
      <c r="E639" s="87" t="s">
        <v>405</v>
      </c>
      <c r="F639" s="75" t="s">
        <v>18</v>
      </c>
      <c r="G639" s="80"/>
      <c r="H639" s="81"/>
      <c r="I639" s="169"/>
      <c r="J639" s="169"/>
      <c r="K639" s="169"/>
      <c r="L639" s="169"/>
      <c r="M639" s="169"/>
    </row>
    <row r="640" spans="2:13" ht="25.5" customHeight="1">
      <c r="B640" s="545" t="s">
        <v>419</v>
      </c>
      <c r="C640" s="554"/>
      <c r="D640" s="551" t="s">
        <v>26</v>
      </c>
      <c r="E640" s="82"/>
      <c r="F640" s="113" t="s">
        <v>21</v>
      </c>
      <c r="G640" s="78">
        <f>G643+G646</f>
        <v>200</v>
      </c>
      <c r="H640" s="79">
        <v>200</v>
      </c>
      <c r="I640" s="169">
        <v>100</v>
      </c>
      <c r="J640" s="169"/>
      <c r="K640" s="169"/>
      <c r="L640" s="169"/>
      <c r="M640" s="169"/>
    </row>
    <row r="641" spans="2:13" ht="30.75">
      <c r="B641" s="555"/>
      <c r="C641" s="556"/>
      <c r="D641" s="552"/>
      <c r="E641" s="92"/>
      <c r="F641" s="75" t="s">
        <v>14</v>
      </c>
      <c r="G641" s="80">
        <f>G610+G617+G623+G629+G635</f>
        <v>0</v>
      </c>
      <c r="H641" s="81"/>
      <c r="I641" s="169"/>
      <c r="J641" s="169"/>
      <c r="K641" s="169"/>
      <c r="L641" s="169"/>
      <c r="M641" s="169"/>
    </row>
    <row r="642" spans="2:13" ht="46.5">
      <c r="B642" s="555"/>
      <c r="C642" s="556"/>
      <c r="D642" s="552"/>
      <c r="E642" s="92"/>
      <c r="F642" s="75" t="s">
        <v>15</v>
      </c>
      <c r="G642" s="80">
        <f>G611+G618+G624+G630+G636</f>
        <v>0</v>
      </c>
      <c r="H642" s="81"/>
      <c r="I642" s="169"/>
      <c r="J642" s="169"/>
      <c r="K642" s="169"/>
      <c r="L642" s="169"/>
      <c r="M642" s="169"/>
    </row>
    <row r="643" spans="2:13" ht="31.5" customHeight="1">
      <c r="B643" s="555"/>
      <c r="C643" s="556"/>
      <c r="D643" s="552"/>
      <c r="E643" s="92"/>
      <c r="F643" s="75" t="s">
        <v>16</v>
      </c>
      <c r="G643" s="80">
        <f>G612+G619+G625+G631+G637</f>
        <v>200</v>
      </c>
      <c r="H643" s="81">
        <v>200</v>
      </c>
      <c r="I643" s="169">
        <v>100</v>
      </c>
      <c r="J643" s="169"/>
      <c r="K643" s="169"/>
      <c r="L643" s="169"/>
      <c r="M643" s="169"/>
    </row>
    <row r="644" spans="2:13" ht="103.5" customHeight="1">
      <c r="B644" s="555"/>
      <c r="C644" s="556"/>
      <c r="D644" s="552"/>
      <c r="E644" s="92"/>
      <c r="F644" s="75" t="s">
        <v>314</v>
      </c>
      <c r="G644" s="80">
        <f>G613</f>
        <v>0</v>
      </c>
      <c r="H644" s="81"/>
      <c r="I644" s="169"/>
      <c r="J644" s="169"/>
      <c r="K644" s="169"/>
      <c r="L644" s="169"/>
      <c r="M644" s="169"/>
    </row>
    <row r="645" spans="2:13" ht="30.75">
      <c r="B645" s="555"/>
      <c r="C645" s="556"/>
      <c r="D645" s="552"/>
      <c r="E645" s="92"/>
      <c r="F645" s="75" t="s">
        <v>17</v>
      </c>
      <c r="G645" s="80">
        <f>G614+G620+G626+G632+G638</f>
        <v>0</v>
      </c>
      <c r="H645" s="81"/>
      <c r="I645" s="169"/>
      <c r="J645" s="169"/>
      <c r="K645" s="169"/>
      <c r="L645" s="169"/>
      <c r="M645" s="169"/>
    </row>
    <row r="646" spans="2:13" ht="46.5">
      <c r="B646" s="557"/>
      <c r="C646" s="558"/>
      <c r="D646" s="553"/>
      <c r="E646" s="93"/>
      <c r="F646" s="75" t="s">
        <v>18</v>
      </c>
      <c r="G646" s="80">
        <f>G615+G621+G627+G633+G639</f>
        <v>0</v>
      </c>
      <c r="H646" s="81"/>
      <c r="I646" s="169"/>
      <c r="J646" s="169"/>
      <c r="K646" s="169"/>
      <c r="L646" s="169"/>
      <c r="M646" s="169"/>
    </row>
    <row r="647" spans="2:13" ht="25.5" customHeight="1">
      <c r="B647" s="545" t="s">
        <v>427</v>
      </c>
      <c r="C647" s="554"/>
      <c r="D647" s="551" t="s">
        <v>26</v>
      </c>
      <c r="E647" s="120"/>
      <c r="F647" s="113" t="s">
        <v>21</v>
      </c>
      <c r="G647" s="80">
        <f>G650+G653</f>
        <v>200</v>
      </c>
      <c r="H647" s="79">
        <v>200</v>
      </c>
      <c r="I647" s="169">
        <v>100</v>
      </c>
      <c r="J647" s="169"/>
      <c r="K647" s="169"/>
      <c r="L647" s="169"/>
      <c r="M647" s="169"/>
    </row>
    <row r="648" spans="2:13" ht="30.75">
      <c r="B648" s="555"/>
      <c r="C648" s="556"/>
      <c r="D648" s="552"/>
      <c r="E648" s="121"/>
      <c r="F648" s="126" t="s">
        <v>14</v>
      </c>
      <c r="G648" s="80">
        <f aca="true" t="shared" si="24" ref="G648:G653">G641</f>
        <v>0</v>
      </c>
      <c r="H648" s="81"/>
      <c r="I648" s="169"/>
      <c r="J648" s="169"/>
      <c r="K648" s="169"/>
      <c r="L648" s="169"/>
      <c r="M648" s="169"/>
    </row>
    <row r="649" spans="2:13" ht="46.5">
      <c r="B649" s="555"/>
      <c r="C649" s="556"/>
      <c r="D649" s="552"/>
      <c r="E649" s="121"/>
      <c r="F649" s="126" t="s">
        <v>15</v>
      </c>
      <c r="G649" s="80">
        <f t="shared" si="24"/>
        <v>0</v>
      </c>
      <c r="H649" s="81"/>
      <c r="I649" s="169"/>
      <c r="J649" s="169"/>
      <c r="K649" s="169"/>
      <c r="L649" s="169"/>
      <c r="M649" s="169"/>
    </row>
    <row r="650" spans="2:13" ht="31.5" customHeight="1">
      <c r="B650" s="555"/>
      <c r="C650" s="556"/>
      <c r="D650" s="552"/>
      <c r="E650" s="121"/>
      <c r="F650" s="126" t="s">
        <v>16</v>
      </c>
      <c r="G650" s="80">
        <f t="shared" si="24"/>
        <v>200</v>
      </c>
      <c r="H650" s="81">
        <v>200</v>
      </c>
      <c r="I650" s="169">
        <v>100</v>
      </c>
      <c r="J650" s="169"/>
      <c r="K650" s="169"/>
      <c r="L650" s="169"/>
      <c r="M650" s="169"/>
    </row>
    <row r="651" spans="2:13" ht="103.5" customHeight="1">
      <c r="B651" s="555"/>
      <c r="C651" s="556"/>
      <c r="D651" s="552"/>
      <c r="E651" s="121"/>
      <c r="F651" s="126" t="s">
        <v>314</v>
      </c>
      <c r="G651" s="80">
        <f t="shared" si="24"/>
        <v>0</v>
      </c>
      <c r="H651" s="81"/>
      <c r="I651" s="169"/>
      <c r="J651" s="169"/>
      <c r="K651" s="169"/>
      <c r="L651" s="169"/>
      <c r="M651" s="169"/>
    </row>
    <row r="652" spans="2:13" ht="30.75">
      <c r="B652" s="555"/>
      <c r="C652" s="556"/>
      <c r="D652" s="552"/>
      <c r="E652" s="121"/>
      <c r="F652" s="126" t="s">
        <v>17</v>
      </c>
      <c r="G652" s="80">
        <f t="shared" si="24"/>
        <v>0</v>
      </c>
      <c r="H652" s="81"/>
      <c r="I652" s="169"/>
      <c r="J652" s="169"/>
      <c r="K652" s="169"/>
      <c r="L652" s="169"/>
      <c r="M652" s="169"/>
    </row>
    <row r="653" spans="2:13" ht="46.5">
      <c r="B653" s="557"/>
      <c r="C653" s="558"/>
      <c r="D653" s="553"/>
      <c r="E653" s="122"/>
      <c r="F653" s="126" t="s">
        <v>18</v>
      </c>
      <c r="G653" s="80">
        <f t="shared" si="24"/>
        <v>0</v>
      </c>
      <c r="H653" s="81"/>
      <c r="I653" s="169"/>
      <c r="J653" s="169"/>
      <c r="K653" s="169"/>
      <c r="L653" s="169"/>
      <c r="M653" s="169"/>
    </row>
    <row r="654" spans="1:13" ht="30.75">
      <c r="A654" s="72" t="s">
        <v>106</v>
      </c>
      <c r="B654" s="582" t="s">
        <v>81</v>
      </c>
      <c r="C654" s="621"/>
      <c r="D654" s="152" t="s">
        <v>82</v>
      </c>
      <c r="E654" s="82"/>
      <c r="F654" s="113" t="s">
        <v>21</v>
      </c>
      <c r="G654" s="168">
        <f>G655+G656+G657+G659+G660</f>
        <v>265656.02532</v>
      </c>
      <c r="H654" s="168">
        <f>H655+H656+H657+H659+H660</f>
        <v>238256.12</v>
      </c>
      <c r="I654" s="174"/>
      <c r="J654" s="168">
        <f>J655+J656+J657+J659+J660</f>
        <v>7206.799999999999</v>
      </c>
      <c r="K654" s="168">
        <f>K655+K656+K657+K659+K660</f>
        <v>7206.799999999999</v>
      </c>
      <c r="L654" s="85">
        <f>K654/J654*100</f>
        <v>100</v>
      </c>
      <c r="M654" s="169"/>
    </row>
    <row r="655" spans="2:14" ht="30.75">
      <c r="B655" s="622"/>
      <c r="C655" s="624"/>
      <c r="D655" s="155"/>
      <c r="E655" s="83"/>
      <c r="F655" s="75" t="s">
        <v>14</v>
      </c>
      <c r="G655" s="80">
        <f>G641+G589+G471+G439+G347</f>
        <v>308.8</v>
      </c>
      <c r="H655" s="80">
        <f>H641+H589+H471+H439+H347</f>
        <v>308.8</v>
      </c>
      <c r="I655" s="170"/>
      <c r="J655" s="80">
        <f>J641+J589+J471+J439+J347</f>
        <v>0</v>
      </c>
      <c r="K655" s="80">
        <f>K641+K589+K471+K439+K347</f>
        <v>0</v>
      </c>
      <c r="L655" s="169"/>
      <c r="M655" s="169"/>
      <c r="N655" s="73"/>
    </row>
    <row r="656" spans="2:14" ht="46.5">
      <c r="B656" s="622"/>
      <c r="C656" s="624"/>
      <c r="D656" s="155"/>
      <c r="E656" s="83"/>
      <c r="F656" s="75" t="s">
        <v>15</v>
      </c>
      <c r="G656" s="80">
        <f>G642+G590+G472+G440+G348</f>
        <v>19457.551</v>
      </c>
      <c r="H656" s="186">
        <f>H642+H590+H472+H440+H348</f>
        <v>15523.3</v>
      </c>
      <c r="I656" s="174"/>
      <c r="J656" s="80">
        <f>J642+J590+J472+J440+J348</f>
        <v>0</v>
      </c>
      <c r="K656" s="80">
        <f>K642+K590+K472+K440+K348</f>
        <v>0</v>
      </c>
      <c r="L656" s="85"/>
      <c r="M656" s="169"/>
      <c r="N656" s="73"/>
    </row>
    <row r="657" spans="2:14" ht="31.5" customHeight="1">
      <c r="B657" s="622"/>
      <c r="C657" s="624"/>
      <c r="D657" s="155"/>
      <c r="E657" s="83"/>
      <c r="F657" s="75" t="s">
        <v>16</v>
      </c>
      <c r="G657" s="186">
        <f>G480+G597+G650</f>
        <v>241517.11432</v>
      </c>
      <c r="H657" s="186">
        <f>H480+H597+H650</f>
        <v>219190.91999999998</v>
      </c>
      <c r="I657" s="174"/>
      <c r="J657" s="241">
        <f>J480+J597+J650</f>
        <v>6360.9</v>
      </c>
      <c r="K657" s="241">
        <f>K480+K597+K650</f>
        <v>6360.9</v>
      </c>
      <c r="L657" s="85">
        <f>K657/J657*100</f>
        <v>100</v>
      </c>
      <c r="M657" s="169"/>
      <c r="N657" s="73"/>
    </row>
    <row r="658" spans="2:13" ht="96.75" customHeight="1">
      <c r="B658" s="622"/>
      <c r="C658" s="624"/>
      <c r="D658" s="155"/>
      <c r="E658" s="87"/>
      <c r="F658" s="75" t="s">
        <v>314</v>
      </c>
      <c r="G658" s="80">
        <f>G644+G474+G442+G350</f>
        <v>10223.778999999999</v>
      </c>
      <c r="H658" s="80">
        <f>H644+H474+H442+H350</f>
        <v>4802.29</v>
      </c>
      <c r="I658" s="174"/>
      <c r="J658" s="80">
        <f>J644+J474+J442+J350</f>
        <v>0</v>
      </c>
      <c r="K658" s="80">
        <f>K644+K474+K442+K350</f>
        <v>0</v>
      </c>
      <c r="L658" s="169"/>
      <c r="M658" s="169"/>
    </row>
    <row r="659" spans="2:13" ht="30.75">
      <c r="B659" s="622"/>
      <c r="C659" s="624"/>
      <c r="D659" s="155"/>
      <c r="E659" s="83"/>
      <c r="F659" s="75" t="s">
        <v>17</v>
      </c>
      <c r="G659" s="80">
        <f>G645+G592+G475+G443+G351</f>
        <v>0</v>
      </c>
      <c r="H659" s="80">
        <f>H645+H592+H475+H443+H351</f>
        <v>0</v>
      </c>
      <c r="I659" s="169"/>
      <c r="J659" s="80">
        <f>J645+J592+J475+J443+J351</f>
        <v>0</v>
      </c>
      <c r="K659" s="80">
        <f>K645+K592+K475+K443+K351</f>
        <v>0</v>
      </c>
      <c r="L659" s="169"/>
      <c r="M659" s="169"/>
    </row>
    <row r="660" spans="2:13" ht="46.5">
      <c r="B660" s="625"/>
      <c r="C660" s="627"/>
      <c r="D660" s="156"/>
      <c r="E660" s="88"/>
      <c r="F660" s="75" t="s">
        <v>18</v>
      </c>
      <c r="G660" s="80">
        <f>G646+G593+G476+G444+G352</f>
        <v>4372.5599999999995</v>
      </c>
      <c r="H660" s="80">
        <f>H646+H593+H476+H444+H352</f>
        <v>3233.1</v>
      </c>
      <c r="I660" s="174"/>
      <c r="J660" s="80">
        <f>J646+J593+J476+J444+J352</f>
        <v>845.9</v>
      </c>
      <c r="K660" s="80">
        <f>K646+K593+K476+K444+K352</f>
        <v>845.9</v>
      </c>
      <c r="L660" s="169">
        <v>100</v>
      </c>
      <c r="M660" s="169"/>
    </row>
    <row r="661" spans="2:13" ht="15.75" customHeight="1">
      <c r="B661" s="582" t="s">
        <v>83</v>
      </c>
      <c r="C661" s="583"/>
      <c r="D661" s="551" t="s">
        <v>82</v>
      </c>
      <c r="E661" s="82"/>
      <c r="F661" s="113" t="s">
        <v>21</v>
      </c>
      <c r="G661" s="168">
        <f aca="true" t="shared" si="25" ref="G661:H664">G654-G668</f>
        <v>223273.10100000002</v>
      </c>
      <c r="H661" s="168">
        <f t="shared" si="25"/>
        <v>222037.29</v>
      </c>
      <c r="I661" s="173"/>
      <c r="J661" s="168">
        <f aca="true" t="shared" si="26" ref="J661:K664">J654-J668</f>
        <v>6724.999999999999</v>
      </c>
      <c r="K661" s="168">
        <f t="shared" si="26"/>
        <v>6724.999999999999</v>
      </c>
      <c r="L661" s="85">
        <f>K661/J661*100</f>
        <v>100</v>
      </c>
      <c r="M661" s="169"/>
    </row>
    <row r="662" spans="2:15" ht="30.75">
      <c r="B662" s="584"/>
      <c r="C662" s="585"/>
      <c r="D662" s="552"/>
      <c r="E662" s="83"/>
      <c r="F662" s="75" t="s">
        <v>14</v>
      </c>
      <c r="G662" s="168">
        <f t="shared" si="25"/>
        <v>308.8</v>
      </c>
      <c r="H662" s="168">
        <f t="shared" si="25"/>
        <v>308.8</v>
      </c>
      <c r="I662" s="169"/>
      <c r="J662" s="168">
        <f t="shared" si="26"/>
        <v>0</v>
      </c>
      <c r="K662" s="168">
        <f t="shared" si="26"/>
        <v>0</v>
      </c>
      <c r="L662" s="169"/>
      <c r="M662" s="169"/>
      <c r="O662" s="73"/>
    </row>
    <row r="663" spans="2:13" ht="46.5">
      <c r="B663" s="584"/>
      <c r="C663" s="585"/>
      <c r="D663" s="552"/>
      <c r="E663" s="83"/>
      <c r="F663" s="75" t="s">
        <v>15</v>
      </c>
      <c r="G663" s="168">
        <f t="shared" si="25"/>
        <v>8266.001</v>
      </c>
      <c r="H663" s="168">
        <f t="shared" si="25"/>
        <v>8266</v>
      </c>
      <c r="I663" s="170"/>
      <c r="J663" s="168">
        <f t="shared" si="26"/>
        <v>0</v>
      </c>
      <c r="K663" s="168">
        <f t="shared" si="26"/>
        <v>0</v>
      </c>
      <c r="L663" s="169"/>
      <c r="M663" s="169"/>
    </row>
    <row r="664" spans="2:13" ht="31.5" customHeight="1">
      <c r="B664" s="584"/>
      <c r="C664" s="585"/>
      <c r="D664" s="552"/>
      <c r="E664" s="83"/>
      <c r="F664" s="75" t="s">
        <v>16</v>
      </c>
      <c r="G664" s="168">
        <f t="shared" si="25"/>
        <v>210325.74</v>
      </c>
      <c r="H664" s="168">
        <f t="shared" si="25"/>
        <v>210229.38999999998</v>
      </c>
      <c r="I664" s="170"/>
      <c r="J664" s="168">
        <f t="shared" si="26"/>
        <v>5879.099999999999</v>
      </c>
      <c r="K664" s="168">
        <f t="shared" si="26"/>
        <v>5879.099999999999</v>
      </c>
      <c r="L664" s="85">
        <f>K664/J664*100</f>
        <v>100</v>
      </c>
      <c r="M664" s="169"/>
    </row>
    <row r="665" spans="2:13" ht="95.25" customHeight="1">
      <c r="B665" s="584"/>
      <c r="C665" s="585"/>
      <c r="D665" s="552"/>
      <c r="E665" s="83"/>
      <c r="F665" s="75" t="s">
        <v>314</v>
      </c>
      <c r="G665" s="168">
        <f>G658-G674</f>
        <v>8605.659999999998</v>
      </c>
      <c r="H665" s="168">
        <f>H658-H674</f>
        <v>3284.08</v>
      </c>
      <c r="I665" s="170"/>
      <c r="J665" s="168">
        <f>J658-J674</f>
        <v>0</v>
      </c>
      <c r="K665" s="168">
        <f>K658-K674</f>
        <v>0</v>
      </c>
      <c r="L665" s="169"/>
      <c r="M665" s="169"/>
    </row>
    <row r="666" spans="2:13" ht="30.75">
      <c r="B666" s="584"/>
      <c r="C666" s="585"/>
      <c r="D666" s="552"/>
      <c r="E666" s="83"/>
      <c r="F666" s="75" t="s">
        <v>17</v>
      </c>
      <c r="G666" s="168">
        <f>G659-G673</f>
        <v>0</v>
      </c>
      <c r="H666" s="168">
        <f>H659-H673</f>
        <v>0</v>
      </c>
      <c r="I666" s="170"/>
      <c r="J666" s="168">
        <f>J659-J673</f>
        <v>0</v>
      </c>
      <c r="K666" s="168">
        <f>K659-K673</f>
        <v>0</v>
      </c>
      <c r="L666" s="169"/>
      <c r="M666" s="169"/>
    </row>
    <row r="667" spans="2:13" ht="46.5">
      <c r="B667" s="586"/>
      <c r="C667" s="587"/>
      <c r="D667" s="553"/>
      <c r="E667" s="88"/>
      <c r="F667" s="75" t="s">
        <v>18</v>
      </c>
      <c r="G667" s="168">
        <f>G660</f>
        <v>4372.5599999999995</v>
      </c>
      <c r="H667" s="168">
        <f>H660</f>
        <v>3233.1</v>
      </c>
      <c r="I667" s="170"/>
      <c r="J667" s="168">
        <f>J660</f>
        <v>845.9</v>
      </c>
      <c r="K667" s="168">
        <f>K660</f>
        <v>845.9</v>
      </c>
      <c r="L667" s="169"/>
      <c r="M667" s="169"/>
    </row>
    <row r="668" spans="2:13" ht="15.75" customHeight="1">
      <c r="B668" s="593" t="s">
        <v>203</v>
      </c>
      <c r="C668" s="593"/>
      <c r="D668" s="590" t="s">
        <v>140</v>
      </c>
      <c r="E668" s="118"/>
      <c r="F668" s="77" t="s">
        <v>21</v>
      </c>
      <c r="G668" s="78">
        <f>G669+G670+G671+G672+G673</f>
        <v>42382.92431999999</v>
      </c>
      <c r="H668" s="78">
        <f>H669+H670+H671+H672+H673</f>
        <v>16218.829999999998</v>
      </c>
      <c r="I668" s="169"/>
      <c r="J668" s="78">
        <f>J669+J670+J671+J672+J673</f>
        <v>481.8</v>
      </c>
      <c r="K668" s="78">
        <f>K669+K670+K671+K672+K673</f>
        <v>481.8</v>
      </c>
      <c r="L668" s="85"/>
      <c r="M668" s="169"/>
    </row>
    <row r="669" spans="2:13" ht="30.75">
      <c r="B669" s="593"/>
      <c r="C669" s="593"/>
      <c r="D669" s="591"/>
      <c r="E669" s="119"/>
      <c r="F669" s="75" t="s">
        <v>14</v>
      </c>
      <c r="G669" s="80"/>
      <c r="H669" s="80"/>
      <c r="I669" s="169"/>
      <c r="J669" s="80"/>
      <c r="K669" s="80"/>
      <c r="L669" s="80"/>
      <c r="M669" s="169"/>
    </row>
    <row r="670" spans="2:13" ht="63" customHeight="1">
      <c r="B670" s="593"/>
      <c r="C670" s="593"/>
      <c r="D670" s="591"/>
      <c r="E670" s="119"/>
      <c r="F670" s="75" t="s">
        <v>15</v>
      </c>
      <c r="G670" s="80">
        <f>G396+G454</f>
        <v>11191.55</v>
      </c>
      <c r="H670" s="80">
        <f>H396+H454</f>
        <v>7257.3</v>
      </c>
      <c r="I670" s="169"/>
      <c r="J670" s="80">
        <v>0</v>
      </c>
      <c r="K670" s="80">
        <f>K454+K420+K396+K363</f>
        <v>0</v>
      </c>
      <c r="L670" s="85"/>
      <c r="M670" s="169"/>
    </row>
    <row r="671" spans="2:13" ht="31.5" customHeight="1">
      <c r="B671" s="593"/>
      <c r="C671" s="593"/>
      <c r="D671" s="591"/>
      <c r="E671" s="119"/>
      <c r="F671" s="75" t="s">
        <v>16</v>
      </c>
      <c r="G671" s="80">
        <f>G361+G397+G421+G455</f>
        <v>31191.374319999995</v>
      </c>
      <c r="H671" s="80">
        <f>H361+H397+H421+H455</f>
        <v>8961.529999999999</v>
      </c>
      <c r="I671" s="169"/>
      <c r="J671" s="80">
        <f>J361+J397+J421+J455</f>
        <v>481.8</v>
      </c>
      <c r="K671" s="80">
        <f>K455+K421+K397+K364</f>
        <v>481.8</v>
      </c>
      <c r="L671" s="85"/>
      <c r="M671" s="169"/>
    </row>
    <row r="672" spans="2:13" ht="30.75">
      <c r="B672" s="593"/>
      <c r="C672" s="593"/>
      <c r="D672" s="591"/>
      <c r="E672" s="119"/>
      <c r="F672" s="75" t="s">
        <v>17</v>
      </c>
      <c r="G672" s="80">
        <f>G456+G422+G398+G365</f>
        <v>0</v>
      </c>
      <c r="H672" s="80">
        <f>H456+H422+H398+H365</f>
        <v>0</v>
      </c>
      <c r="I672" s="169"/>
      <c r="J672" s="80">
        <f>J456+J422+J398+J365</f>
        <v>0</v>
      </c>
      <c r="K672" s="80">
        <f>K456+K422+K398+K365</f>
        <v>0</v>
      </c>
      <c r="L672" s="80"/>
      <c r="M672" s="169"/>
    </row>
    <row r="673" spans="2:13" ht="51" customHeight="1">
      <c r="B673" s="593"/>
      <c r="C673" s="593"/>
      <c r="D673" s="591"/>
      <c r="E673" s="119"/>
      <c r="F673" s="75" t="s">
        <v>18</v>
      </c>
      <c r="G673" s="80">
        <f>G457+G423+G399</f>
        <v>0</v>
      </c>
      <c r="H673" s="80">
        <f>H457+H423+H399</f>
        <v>0</v>
      </c>
      <c r="I673" s="169"/>
      <c r="J673" s="80">
        <f>J457+J423+J399</f>
        <v>0</v>
      </c>
      <c r="K673" s="80">
        <f>K457+K423+K399</f>
        <v>0</v>
      </c>
      <c r="L673" s="80"/>
      <c r="M673" s="169"/>
    </row>
    <row r="674" spans="2:13" ht="103.5" customHeight="1">
      <c r="B674" s="593"/>
      <c r="C674" s="593"/>
      <c r="D674" s="592"/>
      <c r="E674" s="104"/>
      <c r="F674" s="75" t="s">
        <v>401</v>
      </c>
      <c r="G674" s="80">
        <f>G361</f>
        <v>1618.1190000000001</v>
      </c>
      <c r="H674" s="80">
        <f>H361</f>
        <v>1518.21</v>
      </c>
      <c r="I674" s="169"/>
      <c r="J674" s="80">
        <f>J361</f>
        <v>0</v>
      </c>
      <c r="K674" s="80">
        <f>K361</f>
        <v>0</v>
      </c>
      <c r="L674" s="80"/>
      <c r="M674" s="169"/>
    </row>
    <row r="675" spans="7:8" ht="13.5">
      <c r="G675" s="98"/>
      <c r="H675" s="98"/>
    </row>
    <row r="676" spans="7:8" ht="13.5">
      <c r="G676" s="98"/>
      <c r="H676" s="98"/>
    </row>
    <row r="677" spans="3:53" ht="18">
      <c r="C677" s="688" t="s">
        <v>492</v>
      </c>
      <c r="D677" s="688"/>
      <c r="E677" s="688"/>
      <c r="F677" s="688"/>
      <c r="G677" s="688"/>
      <c r="H677" s="688"/>
      <c r="I677" s="688"/>
      <c r="J677" s="688"/>
      <c r="K677" s="688"/>
      <c r="L677" s="688"/>
      <c r="M677" s="688"/>
      <c r="N677" s="688"/>
      <c r="O677" s="688"/>
      <c r="P677" s="688"/>
      <c r="Q677" s="688"/>
      <c r="R677" s="688"/>
      <c r="S677" s="688"/>
      <c r="T677" s="688"/>
      <c r="U677" s="688"/>
      <c r="V677" s="688"/>
      <c r="W677" s="688"/>
      <c r="X677" s="688"/>
      <c r="Y677" s="688"/>
      <c r="Z677" s="688"/>
      <c r="AA677" s="688"/>
      <c r="AB677" s="688"/>
      <c r="AC677" s="688"/>
      <c r="AD677" s="688"/>
      <c r="AE677" s="688"/>
      <c r="AF677" s="688"/>
      <c r="AG677" s="688"/>
      <c r="AH677" s="688"/>
      <c r="AI677" s="688"/>
      <c r="AJ677" s="688"/>
      <c r="AK677" s="688"/>
      <c r="AL677" s="688"/>
      <c r="AM677" s="688"/>
      <c r="AN677" s="688"/>
      <c r="AO677" s="688"/>
      <c r="AP677" s="688"/>
      <c r="AQ677" s="688"/>
      <c r="AR677" s="688"/>
      <c r="AS677" s="688"/>
      <c r="AT677" s="688"/>
      <c r="AU677" s="688"/>
      <c r="AV677" s="688"/>
      <c r="AW677" s="688"/>
      <c r="AX677" s="688"/>
      <c r="AY677" s="688"/>
      <c r="AZ677" s="688"/>
      <c r="BA677" s="688"/>
    </row>
    <row r="678" spans="3:53" ht="18">
      <c r="C678" s="247"/>
      <c r="D678" s="247"/>
      <c r="E678" s="247"/>
      <c r="F678" s="247"/>
      <c r="G678" s="247"/>
      <c r="H678" s="247"/>
      <c r="I678" s="247"/>
      <c r="J678" s="247"/>
      <c r="K678" s="247"/>
      <c r="L678" s="247"/>
      <c r="M678" s="247"/>
      <c r="N678" s="247"/>
      <c r="O678" s="247"/>
      <c r="P678" s="247"/>
      <c r="Q678" s="247"/>
      <c r="R678" s="247"/>
      <c r="S678" s="247"/>
      <c r="T678" s="247"/>
      <c r="U678" s="247"/>
      <c r="V678" s="247"/>
      <c r="W678" s="247"/>
      <c r="X678" s="247"/>
      <c r="Y678" s="247"/>
      <c r="Z678" s="247"/>
      <c r="AA678" s="247"/>
      <c r="AB678" s="247"/>
      <c r="AC678" s="247"/>
      <c r="AD678" s="247"/>
      <c r="AE678" s="247"/>
      <c r="AF678" s="247"/>
      <c r="AG678" s="247"/>
      <c r="AH678" s="247"/>
      <c r="AI678" s="247"/>
      <c r="AJ678" s="247"/>
      <c r="AK678" s="247"/>
      <c r="AL678" s="247"/>
      <c r="AM678" s="247"/>
      <c r="AN678" s="247"/>
      <c r="AO678" s="247"/>
      <c r="AP678" s="247"/>
      <c r="AQ678" s="247"/>
      <c r="AR678" s="247"/>
      <c r="AS678" s="247"/>
      <c r="AT678" s="247"/>
      <c r="AU678" s="247"/>
      <c r="AV678" s="247"/>
      <c r="AW678" s="247"/>
      <c r="AX678" s="247"/>
      <c r="AY678" s="247"/>
      <c r="AZ678" s="247"/>
      <c r="BA678" s="247"/>
    </row>
    <row r="679" spans="3:53" ht="18">
      <c r="C679" s="248" t="s">
        <v>493</v>
      </c>
      <c r="D679" s="248"/>
      <c r="E679" s="248"/>
      <c r="F679" s="248"/>
      <c r="G679" s="249"/>
      <c r="H679" s="249"/>
      <c r="I679" s="249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  <c r="U679" s="249"/>
      <c r="V679" s="249"/>
      <c r="W679" s="249"/>
      <c r="X679" s="249"/>
      <c r="Y679" s="249"/>
      <c r="Z679" s="249"/>
      <c r="AA679" s="249"/>
      <c r="AB679" s="249"/>
      <c r="AC679" s="249"/>
      <c r="AD679" s="249"/>
      <c r="AE679" s="249"/>
      <c r="AF679" s="249"/>
      <c r="AG679" s="249"/>
      <c r="AH679" s="249"/>
      <c r="AI679" s="249"/>
      <c r="AJ679" s="249"/>
      <c r="AK679" s="249"/>
      <c r="AL679" s="249"/>
      <c r="AM679" s="249"/>
      <c r="AN679" s="249"/>
      <c r="AO679" s="249"/>
      <c r="AP679" s="249"/>
      <c r="AQ679" s="249"/>
      <c r="AR679" s="249"/>
      <c r="AS679" s="249"/>
      <c r="AT679" s="249"/>
      <c r="AU679" s="249"/>
      <c r="AV679" s="249"/>
      <c r="AW679" s="249"/>
      <c r="AX679" s="249"/>
      <c r="AY679" s="249"/>
      <c r="AZ679" s="249"/>
      <c r="BA679" s="249"/>
    </row>
    <row r="680" spans="3:53" ht="18">
      <c r="C680" s="250"/>
      <c r="D680" s="252" t="s">
        <v>465</v>
      </c>
      <c r="E680" s="252"/>
      <c r="F680" s="253"/>
      <c r="G680" s="254"/>
      <c r="H680" s="254"/>
      <c r="I680" s="254"/>
      <c r="J680" s="252"/>
      <c r="K680" s="252"/>
      <c r="L680" s="252"/>
      <c r="M680" s="252"/>
      <c r="N680" s="252"/>
      <c r="O680" s="252"/>
      <c r="P680" s="252"/>
      <c r="Q680" s="252"/>
      <c r="R680" s="252"/>
      <c r="S680" s="252"/>
      <c r="T680" s="252"/>
      <c r="U680" s="252"/>
      <c r="V680" s="251"/>
      <c r="W680" s="251"/>
      <c r="X680" s="251"/>
      <c r="Y680" s="251"/>
      <c r="Z680" s="251"/>
      <c r="AA680" s="251"/>
      <c r="AB680" s="251"/>
      <c r="AC680" s="251"/>
      <c r="AD680" s="251"/>
      <c r="AE680" s="251"/>
      <c r="AF680" s="251"/>
      <c r="AG680" s="251"/>
      <c r="AH680" s="251"/>
      <c r="AI680" s="251"/>
      <c r="AJ680" s="251"/>
      <c r="AK680" s="251"/>
      <c r="AL680" s="251"/>
      <c r="AM680" s="251"/>
      <c r="AN680" s="251"/>
      <c r="AO680" s="251"/>
      <c r="AP680" s="251"/>
      <c r="AQ680" s="252"/>
      <c r="AR680" s="252"/>
      <c r="AS680" s="252"/>
      <c r="AT680" s="252"/>
      <c r="AU680" s="252"/>
      <c r="AV680" s="251"/>
      <c r="AW680" s="251"/>
      <c r="AX680" s="251"/>
      <c r="AY680" s="251"/>
      <c r="AZ680" s="251"/>
      <c r="BA680" s="252"/>
    </row>
    <row r="681" spans="3:53" ht="18">
      <c r="C681" s="250"/>
      <c r="D681" s="252"/>
      <c r="E681" s="252"/>
      <c r="F681" s="253"/>
      <c r="G681" s="254"/>
      <c r="H681" s="254"/>
      <c r="I681" s="254"/>
      <c r="J681" s="252"/>
      <c r="K681" s="252"/>
      <c r="L681" s="252"/>
      <c r="M681" s="252"/>
      <c r="N681" s="252"/>
      <c r="O681" s="252"/>
      <c r="P681" s="252"/>
      <c r="Q681" s="252"/>
      <c r="R681" s="252"/>
      <c r="S681" s="252"/>
      <c r="T681" s="252"/>
      <c r="U681" s="252"/>
      <c r="V681" s="251"/>
      <c r="W681" s="251"/>
      <c r="X681" s="251"/>
      <c r="Y681" s="251"/>
      <c r="Z681" s="251"/>
      <c r="AA681" s="251"/>
      <c r="AB681" s="251"/>
      <c r="AC681" s="251"/>
      <c r="AD681" s="251"/>
      <c r="AE681" s="251"/>
      <c r="AF681" s="251"/>
      <c r="AG681" s="251"/>
      <c r="AH681" s="251"/>
      <c r="AI681" s="251"/>
      <c r="AJ681" s="251"/>
      <c r="AK681" s="251"/>
      <c r="AL681" s="251"/>
      <c r="AM681" s="251"/>
      <c r="AN681" s="251"/>
      <c r="AO681" s="251"/>
      <c r="AP681" s="251"/>
      <c r="AQ681" s="252"/>
      <c r="AR681" s="252"/>
      <c r="AS681" s="252"/>
      <c r="AT681" s="252"/>
      <c r="AU681" s="252"/>
      <c r="AV681" s="251"/>
      <c r="AW681" s="251"/>
      <c r="AX681" s="251"/>
      <c r="AY681" s="251"/>
      <c r="AZ681" s="251"/>
      <c r="BA681" s="252"/>
    </row>
    <row r="682" spans="3:53" ht="18">
      <c r="C682" s="250"/>
      <c r="D682" s="252" t="s">
        <v>494</v>
      </c>
      <c r="E682" s="252"/>
      <c r="F682" s="253"/>
      <c r="G682" s="254"/>
      <c r="H682" s="254"/>
      <c r="I682" s="254"/>
      <c r="J682" s="252"/>
      <c r="K682" s="252"/>
      <c r="L682" s="252"/>
      <c r="M682" s="252"/>
      <c r="N682" s="252"/>
      <c r="O682" s="252"/>
      <c r="P682" s="252"/>
      <c r="Q682" s="252"/>
      <c r="R682" s="252"/>
      <c r="S682" s="252"/>
      <c r="T682" s="252"/>
      <c r="U682" s="252"/>
      <c r="V682" s="251"/>
      <c r="W682" s="251"/>
      <c r="X682" s="251"/>
      <c r="Y682" s="251"/>
      <c r="Z682" s="251"/>
      <c r="AA682" s="251"/>
      <c r="AB682" s="251"/>
      <c r="AC682" s="251"/>
      <c r="AD682" s="251"/>
      <c r="AE682" s="251"/>
      <c r="AF682" s="251"/>
      <c r="AG682" s="251"/>
      <c r="AH682" s="251"/>
      <c r="AI682" s="251"/>
      <c r="AJ682" s="251"/>
      <c r="AK682" s="251"/>
      <c r="AL682" s="251"/>
      <c r="AM682" s="251"/>
      <c r="AN682" s="251"/>
      <c r="AO682" s="251"/>
      <c r="AP682" s="251"/>
      <c r="AQ682" s="252"/>
      <c r="AR682" s="252"/>
      <c r="AS682" s="252"/>
      <c r="AT682" s="252"/>
      <c r="AU682" s="252"/>
      <c r="AV682" s="251"/>
      <c r="AW682" s="251"/>
      <c r="AX682" s="251"/>
      <c r="AY682" s="251"/>
      <c r="AZ682" s="251"/>
      <c r="BA682" s="252"/>
    </row>
    <row r="683" spans="3:53" ht="18">
      <c r="C683" s="250"/>
      <c r="D683" s="252"/>
      <c r="E683" s="252"/>
      <c r="F683" s="253"/>
      <c r="G683" s="254"/>
      <c r="H683" s="254"/>
      <c r="I683" s="254"/>
      <c r="J683" s="252"/>
      <c r="K683" s="252"/>
      <c r="L683" s="252"/>
      <c r="M683" s="252"/>
      <c r="N683" s="252"/>
      <c r="O683" s="252"/>
      <c r="P683" s="252"/>
      <c r="Q683" s="252"/>
      <c r="R683" s="252"/>
      <c r="S683" s="252"/>
      <c r="T683" s="252"/>
      <c r="U683" s="252"/>
      <c r="V683" s="251"/>
      <c r="W683" s="251"/>
      <c r="X683" s="251"/>
      <c r="Y683" s="251"/>
      <c r="Z683" s="251"/>
      <c r="AA683" s="251"/>
      <c r="AB683" s="251"/>
      <c r="AC683" s="251"/>
      <c r="AD683" s="251"/>
      <c r="AE683" s="251"/>
      <c r="AF683" s="251"/>
      <c r="AG683" s="251"/>
      <c r="AH683" s="251"/>
      <c r="AI683" s="251"/>
      <c r="AJ683" s="251"/>
      <c r="AK683" s="251"/>
      <c r="AL683" s="251"/>
      <c r="AM683" s="251"/>
      <c r="AN683" s="251"/>
      <c r="AO683" s="251"/>
      <c r="AP683" s="251"/>
      <c r="AQ683" s="252"/>
      <c r="AR683" s="252"/>
      <c r="AS683" s="252"/>
      <c r="AT683" s="252"/>
      <c r="AU683" s="252"/>
      <c r="AV683" s="251"/>
      <c r="AW683" s="251"/>
      <c r="AX683" s="251"/>
      <c r="AY683" s="251"/>
      <c r="AZ683" s="251"/>
      <c r="BA683" s="252"/>
    </row>
    <row r="684" spans="3:53" ht="18">
      <c r="C684" s="688" t="s">
        <v>495</v>
      </c>
      <c r="D684" s="688"/>
      <c r="E684" s="688"/>
      <c r="F684" s="689"/>
      <c r="G684" s="689"/>
      <c r="H684" s="689"/>
      <c r="I684" s="689"/>
      <c r="J684" s="689"/>
      <c r="K684" s="689"/>
      <c r="L684" s="689"/>
      <c r="M684" s="689"/>
      <c r="N684" s="247"/>
      <c r="O684" s="247"/>
      <c r="P684" s="247"/>
      <c r="Q684" s="247"/>
      <c r="R684" s="247"/>
      <c r="S684" s="247"/>
      <c r="T684" s="247"/>
      <c r="U684" s="247"/>
      <c r="V684" s="247"/>
      <c r="W684" s="247"/>
      <c r="X684" s="247"/>
      <c r="Y684" s="247"/>
      <c r="Z684" s="247"/>
      <c r="AA684" s="247"/>
      <c r="AB684" s="247"/>
      <c r="AC684" s="247"/>
      <c r="AD684" s="247"/>
      <c r="AE684" s="247"/>
      <c r="AF684" s="247"/>
      <c r="AG684" s="247"/>
      <c r="AH684" s="247"/>
      <c r="AI684" s="247"/>
      <c r="AJ684" s="247"/>
      <c r="AK684" s="247"/>
      <c r="AL684" s="247"/>
      <c r="AM684" s="247"/>
      <c r="AN684" s="247"/>
      <c r="AO684" s="247"/>
      <c r="AP684" s="247"/>
      <c r="AQ684" s="247"/>
      <c r="AR684" s="247"/>
      <c r="AS684" s="247"/>
      <c r="AT684" s="247"/>
      <c r="AU684" s="247"/>
      <c r="AV684" s="247"/>
      <c r="AW684" s="247"/>
      <c r="AX684" s="247"/>
      <c r="AY684" s="247"/>
      <c r="AZ684" s="247"/>
      <c r="BA684" s="247"/>
    </row>
    <row r="685" spans="3:53" ht="13.5">
      <c r="C685" s="255"/>
      <c r="D685" s="255"/>
      <c r="E685" s="255"/>
      <c r="F685" s="255"/>
      <c r="G685" s="256"/>
      <c r="H685" s="256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  <c r="AN685" s="255"/>
      <c r="AO685" s="255"/>
      <c r="AP685" s="255"/>
      <c r="AQ685" s="255"/>
      <c r="AR685" s="255"/>
      <c r="AS685" s="255"/>
      <c r="AT685" s="255"/>
      <c r="AU685" s="255"/>
      <c r="AV685" s="255"/>
      <c r="AW685" s="255"/>
      <c r="AX685" s="255"/>
      <c r="AY685" s="255"/>
      <c r="AZ685" s="255"/>
      <c r="BA685" s="255"/>
    </row>
    <row r="686" spans="3:53" ht="13.5">
      <c r="C686" s="255"/>
      <c r="D686" s="255"/>
      <c r="E686" s="255"/>
      <c r="F686" s="255"/>
      <c r="G686" s="256"/>
      <c r="H686" s="256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  <c r="AN686" s="255"/>
      <c r="AO686" s="255"/>
      <c r="AP686" s="255"/>
      <c r="AQ686" s="255"/>
      <c r="AR686" s="255"/>
      <c r="AS686" s="255"/>
      <c r="AT686" s="255"/>
      <c r="AU686" s="255"/>
      <c r="AV686" s="255"/>
      <c r="AW686" s="255"/>
      <c r="AX686" s="255"/>
      <c r="AY686" s="255"/>
      <c r="AZ686" s="255"/>
      <c r="BA686" s="255"/>
    </row>
    <row r="687" spans="3:53" ht="13.5">
      <c r="C687" s="255"/>
      <c r="D687" s="255"/>
      <c r="E687" s="255"/>
      <c r="F687" s="255"/>
      <c r="G687" s="257"/>
      <c r="H687" s="257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  <c r="AN687" s="255"/>
      <c r="AO687" s="255"/>
      <c r="AP687" s="255"/>
      <c r="AQ687" s="255"/>
      <c r="AR687" s="255"/>
      <c r="AS687" s="255"/>
      <c r="AT687" s="255"/>
      <c r="AU687" s="255"/>
      <c r="AV687" s="255"/>
      <c r="AW687" s="255"/>
      <c r="AX687" s="255"/>
      <c r="AY687" s="255"/>
      <c r="AZ687" s="255"/>
      <c r="BA687" s="255"/>
    </row>
  </sheetData>
  <sheetProtection/>
  <mergeCells count="295">
    <mergeCell ref="C677:BA677"/>
    <mergeCell ref="C684:M684"/>
    <mergeCell ref="K399:K400"/>
    <mergeCell ref="L399:L400"/>
    <mergeCell ref="M399:M400"/>
    <mergeCell ref="F399:F400"/>
    <mergeCell ref="G399:G400"/>
    <mergeCell ref="H399:H400"/>
    <mergeCell ref="I399:I400"/>
    <mergeCell ref="J399:J400"/>
    <mergeCell ref="G12:G14"/>
    <mergeCell ref="H12:H14"/>
    <mergeCell ref="I12:I14"/>
    <mergeCell ref="J11:L11"/>
    <mergeCell ref="J12:L12"/>
    <mergeCell ref="J13:J14"/>
    <mergeCell ref="K13:K14"/>
    <mergeCell ref="L13:L14"/>
    <mergeCell ref="D48:D53"/>
    <mergeCell ref="B9:L10"/>
    <mergeCell ref="M11:M14"/>
    <mergeCell ref="B22:M22"/>
    <mergeCell ref="B15:D21"/>
    <mergeCell ref="B23:D29"/>
    <mergeCell ref="B37:M37"/>
    <mergeCell ref="B38:M38"/>
    <mergeCell ref="G11:I11"/>
    <mergeCell ref="D12:D14"/>
    <mergeCell ref="B484:M485"/>
    <mergeCell ref="B600:M601"/>
    <mergeCell ref="B654:C660"/>
    <mergeCell ref="B11:B14"/>
    <mergeCell ref="C11:C14"/>
    <mergeCell ref="F11:F14"/>
    <mergeCell ref="C41:C47"/>
    <mergeCell ref="B41:B47"/>
    <mergeCell ref="E41:E47"/>
    <mergeCell ref="B48:B53"/>
    <mergeCell ref="E11:E13"/>
    <mergeCell ref="B30:D36"/>
    <mergeCell ref="B54:B59"/>
    <mergeCell ref="C54:C59"/>
    <mergeCell ref="D54:D59"/>
    <mergeCell ref="B60:B66"/>
    <mergeCell ref="C60:C66"/>
    <mergeCell ref="D60:D66"/>
    <mergeCell ref="B39:M40"/>
    <mergeCell ref="C48:C53"/>
    <mergeCell ref="B67:B73"/>
    <mergeCell ref="C67:C73"/>
    <mergeCell ref="D67:D73"/>
    <mergeCell ref="B74:B79"/>
    <mergeCell ref="C74:C79"/>
    <mergeCell ref="D74:D79"/>
    <mergeCell ref="B80:B86"/>
    <mergeCell ref="C80:C86"/>
    <mergeCell ref="D80:D86"/>
    <mergeCell ref="B452:B457"/>
    <mergeCell ref="C452:C457"/>
    <mergeCell ref="D452:D457"/>
    <mergeCell ref="B375:B386"/>
    <mergeCell ref="B438:D444"/>
    <mergeCell ref="D418:D430"/>
    <mergeCell ref="B431:B437"/>
    <mergeCell ref="E602:E608"/>
    <mergeCell ref="B464:B469"/>
    <mergeCell ref="C464:C469"/>
    <mergeCell ref="D464:D469"/>
    <mergeCell ref="B458:B463"/>
    <mergeCell ref="B470:D476"/>
    <mergeCell ref="C458:C463"/>
    <mergeCell ref="D458:D463"/>
    <mergeCell ref="B504:B509"/>
    <mergeCell ref="C504:C509"/>
    <mergeCell ref="B87:B92"/>
    <mergeCell ref="C87:C92"/>
    <mergeCell ref="D87:D92"/>
    <mergeCell ref="B93:B98"/>
    <mergeCell ref="C93:C98"/>
    <mergeCell ref="D93:D98"/>
    <mergeCell ref="B99:B104"/>
    <mergeCell ref="C99:C104"/>
    <mergeCell ref="D99:D104"/>
    <mergeCell ref="B105:B110"/>
    <mergeCell ref="C105:C110"/>
    <mergeCell ref="D105:D110"/>
    <mergeCell ref="B111:B116"/>
    <mergeCell ref="C111:C116"/>
    <mergeCell ref="D111:D116"/>
    <mergeCell ref="B117:B122"/>
    <mergeCell ref="C117:C122"/>
    <mergeCell ref="D117:D122"/>
    <mergeCell ref="B123:B128"/>
    <mergeCell ref="C123:C128"/>
    <mergeCell ref="D123:D128"/>
    <mergeCell ref="B129:B134"/>
    <mergeCell ref="C129:C134"/>
    <mergeCell ref="D129:D134"/>
    <mergeCell ref="B135:B140"/>
    <mergeCell ref="C135:C140"/>
    <mergeCell ref="D135:D140"/>
    <mergeCell ref="D387:D393"/>
    <mergeCell ref="B394:B417"/>
    <mergeCell ref="D394:D417"/>
    <mergeCell ref="C401:C403"/>
    <mergeCell ref="D375:D381"/>
    <mergeCell ref="C375:C386"/>
    <mergeCell ref="B150:B155"/>
    <mergeCell ref="C150:C155"/>
    <mergeCell ref="D150:D155"/>
    <mergeCell ref="B162:B167"/>
    <mergeCell ref="C162:C167"/>
    <mergeCell ref="D162:D167"/>
    <mergeCell ref="B156:B161"/>
    <mergeCell ref="C156:C161"/>
    <mergeCell ref="D156:D161"/>
    <mergeCell ref="B168:B174"/>
    <mergeCell ref="C168:C174"/>
    <mergeCell ref="D168:D174"/>
    <mergeCell ref="B175:B181"/>
    <mergeCell ref="C175:C181"/>
    <mergeCell ref="D175:D181"/>
    <mergeCell ref="C200:C205"/>
    <mergeCell ref="D200:D205"/>
    <mergeCell ref="B182:B187"/>
    <mergeCell ref="C182:C187"/>
    <mergeCell ref="D182:D187"/>
    <mergeCell ref="B188:B193"/>
    <mergeCell ref="C188:C193"/>
    <mergeCell ref="D188:D193"/>
    <mergeCell ref="B194:B199"/>
    <mergeCell ref="C194:C199"/>
    <mergeCell ref="D225:D231"/>
    <mergeCell ref="C225:C233"/>
    <mergeCell ref="B225:B233"/>
    <mergeCell ref="B206:B212"/>
    <mergeCell ref="C206:C212"/>
    <mergeCell ref="D206:D212"/>
    <mergeCell ref="D213:D220"/>
    <mergeCell ref="C213:C224"/>
    <mergeCell ref="B213:B224"/>
    <mergeCell ref="B234:B239"/>
    <mergeCell ref="C234:C239"/>
    <mergeCell ref="D234:D239"/>
    <mergeCell ref="B240:B245"/>
    <mergeCell ref="C240:C245"/>
    <mergeCell ref="D240:D245"/>
    <mergeCell ref="B246:B251"/>
    <mergeCell ref="C246:C251"/>
    <mergeCell ref="D246:D251"/>
    <mergeCell ref="B252:B257"/>
    <mergeCell ref="C252:C257"/>
    <mergeCell ref="D252:D257"/>
    <mergeCell ref="B258:B263"/>
    <mergeCell ref="C258:C263"/>
    <mergeCell ref="D258:D263"/>
    <mergeCell ref="B264:B269"/>
    <mergeCell ref="C264:C269"/>
    <mergeCell ref="D264:D269"/>
    <mergeCell ref="B270:B278"/>
    <mergeCell ref="C270:C278"/>
    <mergeCell ref="D270:D275"/>
    <mergeCell ref="D279:D286"/>
    <mergeCell ref="C279:C289"/>
    <mergeCell ref="B279:B289"/>
    <mergeCell ref="B290:B296"/>
    <mergeCell ref="C290:C296"/>
    <mergeCell ref="D290:D296"/>
    <mergeCell ref="B297:B302"/>
    <mergeCell ref="C297:C302"/>
    <mergeCell ref="D297:D302"/>
    <mergeCell ref="B303:B309"/>
    <mergeCell ref="C303:C309"/>
    <mergeCell ref="D303:D309"/>
    <mergeCell ref="B310:B316"/>
    <mergeCell ref="C310:C316"/>
    <mergeCell ref="D310:D316"/>
    <mergeCell ref="B333:B339"/>
    <mergeCell ref="C333:C339"/>
    <mergeCell ref="D333:D339"/>
    <mergeCell ref="B317:B323"/>
    <mergeCell ref="C317:C323"/>
    <mergeCell ref="D317:D323"/>
    <mergeCell ref="B324:B332"/>
    <mergeCell ref="C324:C332"/>
    <mergeCell ref="D324:D332"/>
    <mergeCell ref="B340:B345"/>
    <mergeCell ref="C340:C345"/>
    <mergeCell ref="D340:D345"/>
    <mergeCell ref="B346:D352"/>
    <mergeCell ref="B387:B393"/>
    <mergeCell ref="C387:C393"/>
    <mergeCell ref="B353:B359"/>
    <mergeCell ref="C353:C359"/>
    <mergeCell ref="D353:D359"/>
    <mergeCell ref="D360:D366"/>
    <mergeCell ref="D504:D509"/>
    <mergeCell ref="B492:B497"/>
    <mergeCell ref="C492:C497"/>
    <mergeCell ref="D492:D497"/>
    <mergeCell ref="B498:B503"/>
    <mergeCell ref="C498:C503"/>
    <mergeCell ref="D498:D503"/>
    <mergeCell ref="B486:B491"/>
    <mergeCell ref="C486:C491"/>
    <mergeCell ref="B522:B527"/>
    <mergeCell ref="C522:C527"/>
    <mergeCell ref="D522:D527"/>
    <mergeCell ref="B510:B515"/>
    <mergeCell ref="C510:C515"/>
    <mergeCell ref="D510:D515"/>
    <mergeCell ref="B516:B521"/>
    <mergeCell ref="C516:C521"/>
    <mergeCell ref="D516:D521"/>
    <mergeCell ref="B540:B545"/>
    <mergeCell ref="C540:C545"/>
    <mergeCell ref="D540:D545"/>
    <mergeCell ref="B528:B533"/>
    <mergeCell ref="C528:C533"/>
    <mergeCell ref="D528:D533"/>
    <mergeCell ref="B534:B539"/>
    <mergeCell ref="C534:C539"/>
    <mergeCell ref="D534:D539"/>
    <mergeCell ref="B558:B563"/>
    <mergeCell ref="C558:C563"/>
    <mergeCell ref="D558:D563"/>
    <mergeCell ref="B546:B551"/>
    <mergeCell ref="C546:C551"/>
    <mergeCell ref="D546:D551"/>
    <mergeCell ref="B552:B557"/>
    <mergeCell ref="C552:C557"/>
    <mergeCell ref="D552:D557"/>
    <mergeCell ref="B609:B615"/>
    <mergeCell ref="C609:C615"/>
    <mergeCell ref="D609:D615"/>
    <mergeCell ref="B582:B587"/>
    <mergeCell ref="C582:C587"/>
    <mergeCell ref="D582:D587"/>
    <mergeCell ref="B588:C593"/>
    <mergeCell ref="D588:D593"/>
    <mergeCell ref="C634:C639"/>
    <mergeCell ref="D634:D639"/>
    <mergeCell ref="B622:B627"/>
    <mergeCell ref="C622:C627"/>
    <mergeCell ref="D622:D627"/>
    <mergeCell ref="B616:B621"/>
    <mergeCell ref="C616:C621"/>
    <mergeCell ref="D616:D621"/>
    <mergeCell ref="B640:C646"/>
    <mergeCell ref="D640:D646"/>
    <mergeCell ref="D668:D674"/>
    <mergeCell ref="B668:C674"/>
    <mergeCell ref="D661:D667"/>
    <mergeCell ref="D141:D147"/>
    <mergeCell ref="C141:C149"/>
    <mergeCell ref="B141:B149"/>
    <mergeCell ref="B661:C667"/>
    <mergeCell ref="D194:D199"/>
    <mergeCell ref="B200:B205"/>
    <mergeCell ref="B360:B374"/>
    <mergeCell ref="C360:C374"/>
    <mergeCell ref="E353:E359"/>
    <mergeCell ref="B445:B451"/>
    <mergeCell ref="C445:C451"/>
    <mergeCell ref="D445:D451"/>
    <mergeCell ref="E445:E451"/>
    <mergeCell ref="B418:B430"/>
    <mergeCell ref="C418:C423"/>
    <mergeCell ref="C431:C437"/>
    <mergeCell ref="D431:D437"/>
    <mergeCell ref="C394:C400"/>
    <mergeCell ref="E486:E491"/>
    <mergeCell ref="B602:B608"/>
    <mergeCell ref="C602:C608"/>
    <mergeCell ref="B564:B569"/>
    <mergeCell ref="C564:C569"/>
    <mergeCell ref="D564:D581"/>
    <mergeCell ref="B570:B575"/>
    <mergeCell ref="C570:C575"/>
    <mergeCell ref="B576:B581"/>
    <mergeCell ref="C576:C581"/>
    <mergeCell ref="B477:D483"/>
    <mergeCell ref="B594:C599"/>
    <mergeCell ref="D594:D599"/>
    <mergeCell ref="B647:C653"/>
    <mergeCell ref="D647:D653"/>
    <mergeCell ref="D486:D491"/>
    <mergeCell ref="B628:B633"/>
    <mergeCell ref="C628:C633"/>
    <mergeCell ref="D628:D633"/>
    <mergeCell ref="B634:B639"/>
  </mergeCells>
  <printOptions/>
  <pageMargins left="0" right="0" top="0" bottom="0" header="0" footer="0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48"/>
  <sheetViews>
    <sheetView tabSelected="1" zoomScale="62" zoomScaleNormal="62" zoomScalePageLayoutView="0" workbookViewId="0" topLeftCell="A1">
      <pane xSplit="4" ySplit="9" topLeftCell="E77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798" sqref="F798"/>
    </sheetView>
  </sheetViews>
  <sheetFormatPr defaultColWidth="9.140625" defaultRowHeight="15"/>
  <cols>
    <col min="1" max="1" width="11.7109375" style="0" bestFit="1" customWidth="1"/>
    <col min="2" max="2" width="38.421875" style="0" customWidth="1"/>
    <col min="3" max="3" width="19.57421875" style="0" customWidth="1"/>
    <col min="4" max="4" width="9.140625" style="0" hidden="1" customWidth="1"/>
    <col min="5" max="5" width="21.7109375" style="0" customWidth="1"/>
    <col min="6" max="6" width="12.28125" style="0" customWidth="1"/>
    <col min="7" max="8" width="12.140625" style="0" customWidth="1"/>
    <col min="9" max="9" width="15.00390625" style="321" customWidth="1"/>
    <col min="10" max="10" width="24.421875" style="321" customWidth="1"/>
    <col min="11" max="11" width="11.7109375" style="321" customWidth="1"/>
    <col min="12" max="12" width="14.28125" style="321" customWidth="1"/>
    <col min="13" max="13" width="11.00390625" style="321" customWidth="1"/>
    <col min="14" max="14" width="16.140625" style="321" customWidth="1"/>
    <col min="15" max="15" width="13.28125" style="321" customWidth="1"/>
    <col min="16" max="16" width="16.140625" style="321" customWidth="1"/>
    <col min="17" max="17" width="12.421875" style="321" customWidth="1"/>
    <col min="18" max="18" width="10.7109375" style="321" customWidth="1"/>
    <col min="19" max="19" width="12.8515625" style="321" customWidth="1"/>
    <col min="20" max="20" width="15.57421875" style="321" customWidth="1"/>
    <col min="21" max="21" width="11.00390625" style="321" customWidth="1"/>
    <col min="22" max="22" width="11.140625" style="321" customWidth="1"/>
    <col min="23" max="23" width="14.140625" style="321" customWidth="1"/>
    <col min="24" max="24" width="14.00390625" style="321" customWidth="1"/>
    <col min="25" max="25" width="23.140625" style="321" customWidth="1"/>
    <col min="26" max="26" width="13.8515625" style="0" customWidth="1"/>
    <col min="27" max="27" width="11.140625" style="0" customWidth="1"/>
    <col min="28" max="28" width="14.00390625" style="5" customWidth="1"/>
    <col min="29" max="29" width="14.8515625" style="321" customWidth="1"/>
    <col min="30" max="30" width="10.7109375" style="0" customWidth="1"/>
    <col min="31" max="31" width="11.8515625" style="321" customWidth="1"/>
    <col min="32" max="32" width="14.8515625" style="0" customWidth="1"/>
    <col min="33" max="33" width="14.8515625" style="321" customWidth="1"/>
    <col min="34" max="34" width="11.7109375" style="321" customWidth="1"/>
    <col min="35" max="36" width="11.421875" style="321" customWidth="1"/>
    <col min="37" max="37" width="14.00390625" style="321" customWidth="1"/>
    <col min="38" max="38" width="13.57421875" style="321" bestFit="1" customWidth="1"/>
    <col min="39" max="39" width="11.421875" style="321" customWidth="1"/>
    <col min="40" max="40" width="14.421875" style="321" customWidth="1"/>
    <col min="41" max="41" width="13.57421875" style="321" bestFit="1" customWidth="1"/>
    <col min="42" max="42" width="15.28125" style="0" customWidth="1"/>
    <col min="43" max="43" width="12.7109375" style="0" customWidth="1"/>
    <col min="44" max="44" width="16.00390625" style="0" customWidth="1"/>
    <col min="45" max="45" width="21.140625" style="0" customWidth="1"/>
    <col min="46" max="73" width="0" style="0" hidden="1" customWidth="1"/>
    <col min="75" max="75" width="11.00390625" style="0" bestFit="1" customWidth="1"/>
  </cols>
  <sheetData>
    <row r="1" ht="15">
      <c r="X1" s="321" t="s">
        <v>106</v>
      </c>
    </row>
    <row r="2" spans="1:45" ht="59.25" customHeight="1">
      <c r="A2" s="726" t="s">
        <v>589</v>
      </c>
      <c r="B2" s="726"/>
      <c r="C2" s="726"/>
      <c r="D2" s="726"/>
      <c r="E2" s="726"/>
      <c r="F2" s="726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7"/>
      <c r="AQ2" s="727"/>
      <c r="AR2" s="727"/>
      <c r="AS2" s="727"/>
    </row>
    <row r="3" spans="1:45" ht="59.25" customHeight="1">
      <c r="A3" s="726" t="s">
        <v>557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</row>
    <row r="4" spans="1:45" ht="15">
      <c r="A4" s="728" t="s">
        <v>561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29"/>
      <c r="AO4" s="729"/>
      <c r="AP4" s="729"/>
      <c r="AQ4" s="729"/>
      <c r="AR4" s="729"/>
      <c r="AS4" s="729"/>
    </row>
    <row r="5" spans="1:45" ht="1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0"/>
    </row>
    <row r="6" spans="1:45" ht="15" customHeight="1">
      <c r="A6" s="522" t="s">
        <v>2</v>
      </c>
      <c r="B6" s="522" t="s">
        <v>558</v>
      </c>
      <c r="C6" s="766" t="s">
        <v>559</v>
      </c>
      <c r="D6" s="766" t="s">
        <v>403</v>
      </c>
      <c r="E6" s="522" t="s">
        <v>5</v>
      </c>
      <c r="F6" s="709" t="s">
        <v>568</v>
      </c>
      <c r="G6" s="710"/>
      <c r="H6" s="711"/>
      <c r="I6" s="706" t="s">
        <v>10</v>
      </c>
      <c r="J6" s="707"/>
      <c r="K6" s="708"/>
      <c r="L6" s="706" t="s">
        <v>10</v>
      </c>
      <c r="M6" s="707"/>
      <c r="N6" s="708"/>
      <c r="O6" s="706" t="s">
        <v>10</v>
      </c>
      <c r="P6" s="707"/>
      <c r="Q6" s="708"/>
      <c r="R6" s="706" t="s">
        <v>10</v>
      </c>
      <c r="S6" s="707"/>
      <c r="T6" s="708"/>
      <c r="U6" s="706" t="s">
        <v>10</v>
      </c>
      <c r="V6" s="707"/>
      <c r="W6" s="708"/>
      <c r="X6" s="703" t="s">
        <v>10</v>
      </c>
      <c r="Y6" s="704"/>
      <c r="Z6" s="705"/>
      <c r="AA6" s="703" t="s">
        <v>10</v>
      </c>
      <c r="AB6" s="704"/>
      <c r="AC6" s="705"/>
      <c r="AD6" s="703" t="s">
        <v>10</v>
      </c>
      <c r="AE6" s="704"/>
      <c r="AF6" s="705"/>
      <c r="AG6" s="706" t="s">
        <v>10</v>
      </c>
      <c r="AH6" s="707"/>
      <c r="AI6" s="708"/>
      <c r="AJ6" s="706" t="s">
        <v>10</v>
      </c>
      <c r="AK6" s="707"/>
      <c r="AL6" s="708"/>
      <c r="AM6" s="706" t="s">
        <v>10</v>
      </c>
      <c r="AN6" s="707"/>
      <c r="AO6" s="708"/>
      <c r="AP6" s="703" t="s">
        <v>10</v>
      </c>
      <c r="AQ6" s="704"/>
      <c r="AR6" s="705"/>
      <c r="AS6" s="700" t="s">
        <v>567</v>
      </c>
    </row>
    <row r="7" spans="1:45" ht="15" customHeight="1">
      <c r="A7" s="522"/>
      <c r="B7" s="522"/>
      <c r="C7" s="672"/>
      <c r="D7" s="812"/>
      <c r="E7" s="522"/>
      <c r="F7" s="697" t="s">
        <v>560</v>
      </c>
      <c r="G7" s="694" t="s">
        <v>435</v>
      </c>
      <c r="H7" s="693" t="s">
        <v>436</v>
      </c>
      <c r="I7" s="706" t="s">
        <v>471</v>
      </c>
      <c r="J7" s="707"/>
      <c r="K7" s="708"/>
      <c r="L7" s="706" t="s">
        <v>472</v>
      </c>
      <c r="M7" s="707"/>
      <c r="N7" s="708"/>
      <c r="O7" s="706" t="s">
        <v>473</v>
      </c>
      <c r="P7" s="707"/>
      <c r="Q7" s="708"/>
      <c r="R7" s="706" t="s">
        <v>474</v>
      </c>
      <c r="S7" s="707"/>
      <c r="T7" s="708"/>
      <c r="U7" s="706" t="s">
        <v>475</v>
      </c>
      <c r="V7" s="707"/>
      <c r="W7" s="708"/>
      <c r="X7" s="703" t="s">
        <v>476</v>
      </c>
      <c r="Y7" s="704"/>
      <c r="Z7" s="705"/>
      <c r="AA7" s="703" t="s">
        <v>477</v>
      </c>
      <c r="AB7" s="704"/>
      <c r="AC7" s="705"/>
      <c r="AD7" s="703" t="s">
        <v>478</v>
      </c>
      <c r="AE7" s="704"/>
      <c r="AF7" s="705"/>
      <c r="AG7" s="706" t="s">
        <v>479</v>
      </c>
      <c r="AH7" s="707"/>
      <c r="AI7" s="708"/>
      <c r="AJ7" s="706" t="s">
        <v>437</v>
      </c>
      <c r="AK7" s="707"/>
      <c r="AL7" s="708"/>
      <c r="AM7" s="706" t="s">
        <v>480</v>
      </c>
      <c r="AN7" s="707"/>
      <c r="AO7" s="708"/>
      <c r="AP7" s="703" t="s">
        <v>481</v>
      </c>
      <c r="AQ7" s="704"/>
      <c r="AR7" s="705"/>
      <c r="AS7" s="701"/>
    </row>
    <row r="8" spans="1:45" ht="15">
      <c r="A8" s="522"/>
      <c r="B8" s="522"/>
      <c r="C8" s="672"/>
      <c r="D8" s="813"/>
      <c r="E8" s="522"/>
      <c r="F8" s="698"/>
      <c r="G8" s="695"/>
      <c r="H8" s="513"/>
      <c r="I8" s="712" t="s">
        <v>438</v>
      </c>
      <c r="J8" s="712" t="s">
        <v>439</v>
      </c>
      <c r="K8" s="712" t="s">
        <v>436</v>
      </c>
      <c r="L8" s="712" t="s">
        <v>438</v>
      </c>
      <c r="M8" s="712" t="s">
        <v>439</v>
      </c>
      <c r="N8" s="712" t="s">
        <v>436</v>
      </c>
      <c r="O8" s="712" t="s">
        <v>438</v>
      </c>
      <c r="P8" s="712" t="s">
        <v>439</v>
      </c>
      <c r="Q8" s="712" t="s">
        <v>436</v>
      </c>
      <c r="R8" s="712" t="s">
        <v>438</v>
      </c>
      <c r="S8" s="712" t="s">
        <v>439</v>
      </c>
      <c r="T8" s="712" t="s">
        <v>436</v>
      </c>
      <c r="U8" s="712" t="s">
        <v>438</v>
      </c>
      <c r="V8" s="712" t="s">
        <v>439</v>
      </c>
      <c r="W8" s="712" t="s">
        <v>436</v>
      </c>
      <c r="X8" s="712" t="s">
        <v>438</v>
      </c>
      <c r="Y8" s="712" t="s">
        <v>439</v>
      </c>
      <c r="Z8" s="700" t="s">
        <v>436</v>
      </c>
      <c r="AA8" s="700" t="s">
        <v>438</v>
      </c>
      <c r="AB8" s="429" t="s">
        <v>439</v>
      </c>
      <c r="AC8" s="712" t="s">
        <v>436</v>
      </c>
      <c r="AD8" s="700" t="s">
        <v>438</v>
      </c>
      <c r="AE8" s="712" t="s">
        <v>439</v>
      </c>
      <c r="AF8" s="700" t="s">
        <v>436</v>
      </c>
      <c r="AG8" s="712" t="s">
        <v>438</v>
      </c>
      <c r="AH8" s="712" t="s">
        <v>439</v>
      </c>
      <c r="AI8" s="712" t="s">
        <v>436</v>
      </c>
      <c r="AJ8" s="712" t="s">
        <v>438</v>
      </c>
      <c r="AK8" s="712" t="s">
        <v>439</v>
      </c>
      <c r="AL8" s="712" t="s">
        <v>436</v>
      </c>
      <c r="AM8" s="712" t="s">
        <v>438</v>
      </c>
      <c r="AN8" s="712" t="s">
        <v>439</v>
      </c>
      <c r="AO8" s="712" t="s">
        <v>436</v>
      </c>
      <c r="AP8" s="700" t="s">
        <v>438</v>
      </c>
      <c r="AQ8" s="700" t="s">
        <v>439</v>
      </c>
      <c r="AR8" s="700" t="s">
        <v>436</v>
      </c>
      <c r="AS8" s="701"/>
    </row>
    <row r="9" spans="1:45" ht="42.75" customHeight="1">
      <c r="A9" s="522"/>
      <c r="B9" s="522"/>
      <c r="C9" s="673"/>
      <c r="D9" s="272"/>
      <c r="E9" s="522"/>
      <c r="F9" s="699"/>
      <c r="G9" s="696"/>
      <c r="H9" s="514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02"/>
      <c r="AA9" s="702"/>
      <c r="AB9" s="431"/>
      <c r="AC9" s="713"/>
      <c r="AD9" s="702"/>
      <c r="AE9" s="713"/>
      <c r="AF9" s="702"/>
      <c r="AG9" s="713"/>
      <c r="AH9" s="713"/>
      <c r="AI9" s="713"/>
      <c r="AJ9" s="713"/>
      <c r="AK9" s="713"/>
      <c r="AL9" s="713"/>
      <c r="AM9" s="713"/>
      <c r="AN9" s="713"/>
      <c r="AO9" s="713"/>
      <c r="AP9" s="702"/>
      <c r="AQ9" s="702"/>
      <c r="AR9" s="702"/>
      <c r="AS9" s="702"/>
    </row>
    <row r="10" spans="1:73" ht="42.75" customHeight="1">
      <c r="A10" s="746" t="s">
        <v>566</v>
      </c>
      <c r="B10" s="747"/>
      <c r="C10" s="747"/>
      <c r="D10" s="289"/>
      <c r="E10" s="271" t="s">
        <v>433</v>
      </c>
      <c r="F10" s="409">
        <f>F760</f>
        <v>225376.229</v>
      </c>
      <c r="G10" s="409">
        <f aca="true" t="shared" si="0" ref="G10:AS10">G760</f>
        <v>5807.9000000000015</v>
      </c>
      <c r="H10" s="409">
        <f t="shared" si="0"/>
        <v>2.5769798464415703</v>
      </c>
      <c r="I10" s="409">
        <f t="shared" si="0"/>
        <v>5808.100000000002</v>
      </c>
      <c r="J10" s="409">
        <f t="shared" si="0"/>
        <v>5807.9000000000015</v>
      </c>
      <c r="K10" s="409">
        <f t="shared" si="0"/>
        <v>99.99655653311753</v>
      </c>
      <c r="L10" s="409">
        <f t="shared" si="0"/>
        <v>19840.100000000002</v>
      </c>
      <c r="M10" s="409">
        <f t="shared" si="0"/>
        <v>0</v>
      </c>
      <c r="N10" s="409">
        <f t="shared" si="0"/>
        <v>0</v>
      </c>
      <c r="O10" s="409">
        <f t="shared" si="0"/>
        <v>25976.525000000005</v>
      </c>
      <c r="P10" s="409">
        <f t="shared" si="0"/>
        <v>0</v>
      </c>
      <c r="Q10" s="409">
        <f t="shared" si="0"/>
        <v>0</v>
      </c>
      <c r="R10" s="409">
        <f t="shared" si="0"/>
        <v>25713.799999999996</v>
      </c>
      <c r="S10" s="409">
        <f t="shared" si="0"/>
        <v>0</v>
      </c>
      <c r="T10" s="409">
        <f t="shared" si="0"/>
        <v>0</v>
      </c>
      <c r="U10" s="409">
        <f t="shared" si="0"/>
        <v>26634.55</v>
      </c>
      <c r="V10" s="409">
        <f t="shared" si="0"/>
        <v>0</v>
      </c>
      <c r="W10" s="409">
        <f t="shared" si="0"/>
        <v>0</v>
      </c>
      <c r="X10" s="409">
        <f t="shared" si="0"/>
        <v>26318.449999999997</v>
      </c>
      <c r="Y10" s="409">
        <f t="shared" si="0"/>
        <v>0</v>
      </c>
      <c r="Z10" s="409">
        <f t="shared" si="0"/>
        <v>0</v>
      </c>
      <c r="AA10" s="409">
        <f t="shared" si="0"/>
        <v>13507.7</v>
      </c>
      <c r="AB10" s="409">
        <f t="shared" si="0"/>
        <v>0</v>
      </c>
      <c r="AC10" s="409">
        <f t="shared" si="0"/>
        <v>0</v>
      </c>
      <c r="AD10" s="409">
        <f t="shared" si="0"/>
        <v>13366</v>
      </c>
      <c r="AE10" s="409">
        <f t="shared" si="0"/>
        <v>0</v>
      </c>
      <c r="AF10" s="409">
        <f t="shared" si="0"/>
        <v>0</v>
      </c>
      <c r="AG10" s="409">
        <f t="shared" si="0"/>
        <v>13961.7</v>
      </c>
      <c r="AH10" s="409">
        <f t="shared" si="0"/>
        <v>0</v>
      </c>
      <c r="AI10" s="409">
        <f t="shared" si="0"/>
        <v>0</v>
      </c>
      <c r="AJ10" s="409">
        <f t="shared" si="0"/>
        <v>17902.399999999998</v>
      </c>
      <c r="AK10" s="409">
        <f t="shared" si="0"/>
        <v>0</v>
      </c>
      <c r="AL10" s="409">
        <f t="shared" si="0"/>
        <v>0</v>
      </c>
      <c r="AM10" s="409">
        <f t="shared" si="0"/>
        <v>17955.550000000003</v>
      </c>
      <c r="AN10" s="409">
        <f t="shared" si="0"/>
        <v>0</v>
      </c>
      <c r="AO10" s="409">
        <f t="shared" si="0"/>
        <v>0</v>
      </c>
      <c r="AP10" s="409">
        <f t="shared" si="0"/>
        <v>18241.35</v>
      </c>
      <c r="AQ10" s="409">
        <f t="shared" si="0"/>
        <v>0</v>
      </c>
      <c r="AR10" s="409">
        <f t="shared" si="0"/>
        <v>0</v>
      </c>
      <c r="AS10" s="409">
        <f t="shared" si="0"/>
        <v>0</v>
      </c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</row>
    <row r="11" spans="1:73" ht="42.75" customHeight="1">
      <c r="A11" s="748"/>
      <c r="B11" s="749"/>
      <c r="C11" s="749"/>
      <c r="D11" s="289"/>
      <c r="E11" s="4" t="s">
        <v>563</v>
      </c>
      <c r="F11" s="409">
        <f aca="true" t="shared" si="1" ref="F11:AS11">F761</f>
        <v>0</v>
      </c>
      <c r="G11" s="409">
        <f t="shared" si="1"/>
        <v>0</v>
      </c>
      <c r="H11" s="409" t="e">
        <f t="shared" si="1"/>
        <v>#DIV/0!</v>
      </c>
      <c r="I11" s="409">
        <f t="shared" si="1"/>
        <v>0</v>
      </c>
      <c r="J11" s="409">
        <f t="shared" si="1"/>
        <v>0</v>
      </c>
      <c r="K11" s="409" t="e">
        <f t="shared" si="1"/>
        <v>#DIV/0!</v>
      </c>
      <c r="L11" s="409">
        <f t="shared" si="1"/>
        <v>0</v>
      </c>
      <c r="M11" s="409">
        <f t="shared" si="1"/>
        <v>0</v>
      </c>
      <c r="N11" s="409" t="e">
        <f t="shared" si="1"/>
        <v>#DIV/0!</v>
      </c>
      <c r="O11" s="409">
        <f t="shared" si="1"/>
        <v>0</v>
      </c>
      <c r="P11" s="409">
        <f t="shared" si="1"/>
        <v>0</v>
      </c>
      <c r="Q11" s="409" t="e">
        <f t="shared" si="1"/>
        <v>#DIV/0!</v>
      </c>
      <c r="R11" s="409">
        <f t="shared" si="1"/>
        <v>0</v>
      </c>
      <c r="S11" s="409">
        <f t="shared" si="1"/>
        <v>0</v>
      </c>
      <c r="T11" s="409" t="e">
        <f t="shared" si="1"/>
        <v>#DIV/0!</v>
      </c>
      <c r="U11" s="409">
        <f t="shared" si="1"/>
        <v>0</v>
      </c>
      <c r="V11" s="409">
        <f t="shared" si="1"/>
        <v>0</v>
      </c>
      <c r="W11" s="409" t="e">
        <f t="shared" si="1"/>
        <v>#DIV/0!</v>
      </c>
      <c r="X11" s="409">
        <f t="shared" si="1"/>
        <v>0</v>
      </c>
      <c r="Y11" s="409">
        <f t="shared" si="1"/>
        <v>0</v>
      </c>
      <c r="Z11" s="409" t="e">
        <f t="shared" si="1"/>
        <v>#DIV/0!</v>
      </c>
      <c r="AA11" s="409">
        <f t="shared" si="1"/>
        <v>0</v>
      </c>
      <c r="AB11" s="409">
        <f t="shared" si="1"/>
        <v>0</v>
      </c>
      <c r="AC11" s="409" t="e">
        <f t="shared" si="1"/>
        <v>#DIV/0!</v>
      </c>
      <c r="AD11" s="409">
        <f t="shared" si="1"/>
        <v>0</v>
      </c>
      <c r="AE11" s="409">
        <f t="shared" si="1"/>
        <v>0</v>
      </c>
      <c r="AF11" s="409" t="e">
        <f t="shared" si="1"/>
        <v>#DIV/0!</v>
      </c>
      <c r="AG11" s="409">
        <f t="shared" si="1"/>
        <v>0</v>
      </c>
      <c r="AH11" s="409">
        <f t="shared" si="1"/>
        <v>0</v>
      </c>
      <c r="AI11" s="409" t="e">
        <f t="shared" si="1"/>
        <v>#DIV/0!</v>
      </c>
      <c r="AJ11" s="409">
        <f t="shared" si="1"/>
        <v>0</v>
      </c>
      <c r="AK11" s="409">
        <f t="shared" si="1"/>
        <v>0</v>
      </c>
      <c r="AL11" s="409" t="e">
        <f t="shared" si="1"/>
        <v>#DIV/0!</v>
      </c>
      <c r="AM11" s="409">
        <f t="shared" si="1"/>
        <v>0</v>
      </c>
      <c r="AN11" s="409">
        <f t="shared" si="1"/>
        <v>0</v>
      </c>
      <c r="AO11" s="409" t="e">
        <f t="shared" si="1"/>
        <v>#DIV/0!</v>
      </c>
      <c r="AP11" s="409">
        <f t="shared" si="1"/>
        <v>0</v>
      </c>
      <c r="AQ11" s="409">
        <f t="shared" si="1"/>
        <v>0</v>
      </c>
      <c r="AR11" s="409" t="e">
        <f t="shared" si="1"/>
        <v>#DIV/0!</v>
      </c>
      <c r="AS11" s="409">
        <f t="shared" si="1"/>
        <v>0</v>
      </c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</row>
    <row r="12" spans="1:73" ht="49.5" customHeight="1">
      <c r="A12" s="748"/>
      <c r="B12" s="749"/>
      <c r="C12" s="749"/>
      <c r="D12" s="289"/>
      <c r="E12" s="4" t="s">
        <v>564</v>
      </c>
      <c r="F12" s="409">
        <f aca="true" t="shared" si="2" ref="F12:AS12">F762</f>
        <v>25210.699999999997</v>
      </c>
      <c r="G12" s="409">
        <f t="shared" si="2"/>
        <v>0</v>
      </c>
      <c r="H12" s="409">
        <f t="shared" si="2"/>
        <v>0</v>
      </c>
      <c r="I12" s="409">
        <f t="shared" si="2"/>
        <v>0</v>
      </c>
      <c r="J12" s="409">
        <f t="shared" si="2"/>
        <v>0</v>
      </c>
      <c r="K12" s="409" t="e">
        <f t="shared" si="2"/>
        <v>#DIV/0!</v>
      </c>
      <c r="L12" s="409">
        <f t="shared" si="2"/>
        <v>2138.45</v>
      </c>
      <c r="M12" s="409">
        <f t="shared" si="2"/>
        <v>0</v>
      </c>
      <c r="N12" s="409">
        <f t="shared" si="2"/>
        <v>0</v>
      </c>
      <c r="O12" s="409">
        <f t="shared" si="2"/>
        <v>1750.65</v>
      </c>
      <c r="P12" s="409">
        <f t="shared" si="2"/>
        <v>0</v>
      </c>
      <c r="Q12" s="409">
        <f t="shared" si="2"/>
        <v>0</v>
      </c>
      <c r="R12" s="409">
        <f t="shared" si="2"/>
        <v>2412.3999999999996</v>
      </c>
      <c r="S12" s="409">
        <f t="shared" si="2"/>
        <v>0</v>
      </c>
      <c r="T12" s="409">
        <f t="shared" si="2"/>
        <v>0</v>
      </c>
      <c r="U12" s="409">
        <f t="shared" si="2"/>
        <v>3448.5499999999997</v>
      </c>
      <c r="V12" s="409">
        <f t="shared" si="2"/>
        <v>0</v>
      </c>
      <c r="W12" s="409">
        <f t="shared" si="2"/>
        <v>0</v>
      </c>
      <c r="X12" s="409">
        <f t="shared" si="2"/>
        <v>2398.6</v>
      </c>
      <c r="Y12" s="409">
        <f t="shared" si="2"/>
        <v>0</v>
      </c>
      <c r="Z12" s="409">
        <f t="shared" si="2"/>
        <v>0</v>
      </c>
      <c r="AA12" s="409">
        <f t="shared" si="2"/>
        <v>1678.5</v>
      </c>
      <c r="AB12" s="409">
        <f t="shared" si="2"/>
        <v>0</v>
      </c>
      <c r="AC12" s="409">
        <f t="shared" si="2"/>
        <v>0</v>
      </c>
      <c r="AD12" s="409">
        <f t="shared" si="2"/>
        <v>1534.8</v>
      </c>
      <c r="AE12" s="409">
        <f t="shared" si="2"/>
        <v>0</v>
      </c>
      <c r="AF12" s="409">
        <f t="shared" si="2"/>
        <v>0</v>
      </c>
      <c r="AG12" s="409">
        <f t="shared" si="2"/>
        <v>1814.8</v>
      </c>
      <c r="AH12" s="409">
        <f t="shared" si="2"/>
        <v>0</v>
      </c>
      <c r="AI12" s="409">
        <f t="shared" si="2"/>
        <v>0</v>
      </c>
      <c r="AJ12" s="409">
        <f t="shared" si="2"/>
        <v>2719.1</v>
      </c>
      <c r="AK12" s="409">
        <f t="shared" si="2"/>
        <v>0</v>
      </c>
      <c r="AL12" s="409">
        <f t="shared" si="2"/>
        <v>0</v>
      </c>
      <c r="AM12" s="409">
        <f t="shared" si="2"/>
        <v>2808.25</v>
      </c>
      <c r="AN12" s="409">
        <f t="shared" si="2"/>
        <v>0</v>
      </c>
      <c r="AO12" s="409">
        <f t="shared" si="2"/>
        <v>0</v>
      </c>
      <c r="AP12" s="409">
        <f t="shared" si="2"/>
        <v>2506.6</v>
      </c>
      <c r="AQ12" s="409">
        <f t="shared" si="2"/>
        <v>0</v>
      </c>
      <c r="AR12" s="409">
        <f t="shared" si="2"/>
        <v>0</v>
      </c>
      <c r="AS12" s="409">
        <f t="shared" si="2"/>
        <v>0</v>
      </c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</row>
    <row r="13" spans="1:73" ht="42.75" customHeight="1">
      <c r="A13" s="748"/>
      <c r="B13" s="749"/>
      <c r="C13" s="749"/>
      <c r="D13" s="289"/>
      <c r="E13" s="4" t="s">
        <v>322</v>
      </c>
      <c r="F13" s="409">
        <f aca="true" t="shared" si="3" ref="F13:AS13">F763</f>
        <v>197083.529</v>
      </c>
      <c r="G13" s="409">
        <f t="shared" si="3"/>
        <v>5767.100000000001</v>
      </c>
      <c r="H13" s="409">
        <f t="shared" si="3"/>
        <v>2.9262211962928677</v>
      </c>
      <c r="I13" s="409">
        <f t="shared" si="3"/>
        <v>5767.300000000002</v>
      </c>
      <c r="J13" s="409">
        <f t="shared" si="3"/>
        <v>5767.100000000001</v>
      </c>
      <c r="K13" s="409">
        <f t="shared" si="3"/>
        <v>99.99653217276713</v>
      </c>
      <c r="L13" s="409">
        <f t="shared" si="3"/>
        <v>17509.850000000002</v>
      </c>
      <c r="M13" s="409">
        <f t="shared" si="3"/>
        <v>0</v>
      </c>
      <c r="N13" s="409">
        <f t="shared" si="3"/>
        <v>0</v>
      </c>
      <c r="O13" s="409">
        <f t="shared" si="3"/>
        <v>23648.575000000004</v>
      </c>
      <c r="P13" s="409">
        <f t="shared" si="3"/>
        <v>0</v>
      </c>
      <c r="Q13" s="409">
        <f t="shared" si="3"/>
        <v>0</v>
      </c>
      <c r="R13" s="409">
        <f t="shared" si="3"/>
        <v>23161.399999999998</v>
      </c>
      <c r="S13" s="409">
        <f t="shared" si="3"/>
        <v>0</v>
      </c>
      <c r="T13" s="409">
        <f t="shared" si="3"/>
        <v>0</v>
      </c>
      <c r="U13" s="409">
        <f t="shared" si="3"/>
        <v>23117.6</v>
      </c>
      <c r="V13" s="409">
        <f t="shared" si="3"/>
        <v>0</v>
      </c>
      <c r="W13" s="409">
        <f t="shared" si="3"/>
        <v>0</v>
      </c>
      <c r="X13" s="409">
        <f t="shared" si="3"/>
        <v>23346.699999999997</v>
      </c>
      <c r="Y13" s="409">
        <f t="shared" si="3"/>
        <v>0</v>
      </c>
      <c r="Z13" s="409">
        <f t="shared" si="3"/>
        <v>0</v>
      </c>
      <c r="AA13" s="409">
        <f t="shared" si="3"/>
        <v>11750.800000000001</v>
      </c>
      <c r="AB13" s="409">
        <f t="shared" si="3"/>
        <v>0</v>
      </c>
      <c r="AC13" s="409">
        <f t="shared" si="3"/>
        <v>0</v>
      </c>
      <c r="AD13" s="409">
        <f t="shared" si="3"/>
        <v>11686.2</v>
      </c>
      <c r="AE13" s="409">
        <f t="shared" si="3"/>
        <v>0</v>
      </c>
      <c r="AF13" s="409">
        <f t="shared" si="3"/>
        <v>0</v>
      </c>
      <c r="AG13" s="409">
        <f t="shared" si="3"/>
        <v>11717.300000000001</v>
      </c>
      <c r="AH13" s="409">
        <f t="shared" si="3"/>
        <v>0</v>
      </c>
      <c r="AI13" s="409">
        <f t="shared" si="3"/>
        <v>0</v>
      </c>
      <c r="AJ13" s="409">
        <f t="shared" si="3"/>
        <v>15143.3</v>
      </c>
      <c r="AK13" s="409">
        <f t="shared" si="3"/>
        <v>0</v>
      </c>
      <c r="AL13" s="409">
        <f t="shared" si="3"/>
        <v>0</v>
      </c>
      <c r="AM13" s="409">
        <f t="shared" si="3"/>
        <v>15107.300000000001</v>
      </c>
      <c r="AN13" s="409">
        <f t="shared" si="3"/>
        <v>0</v>
      </c>
      <c r="AO13" s="409">
        <f t="shared" si="3"/>
        <v>0</v>
      </c>
      <c r="AP13" s="409">
        <f t="shared" si="3"/>
        <v>15127.2</v>
      </c>
      <c r="AQ13" s="409">
        <f t="shared" si="3"/>
        <v>0</v>
      </c>
      <c r="AR13" s="409">
        <f t="shared" si="3"/>
        <v>0</v>
      </c>
      <c r="AS13" s="409">
        <f t="shared" si="3"/>
        <v>0</v>
      </c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</row>
    <row r="14" spans="1:73" ht="99" customHeight="1">
      <c r="A14" s="748"/>
      <c r="B14" s="749"/>
      <c r="C14" s="749"/>
      <c r="D14" s="289"/>
      <c r="E14" s="4" t="s">
        <v>314</v>
      </c>
      <c r="F14" s="409">
        <f aca="true" t="shared" si="4" ref="F14:AS14">F764</f>
        <v>0</v>
      </c>
      <c r="G14" s="409">
        <f t="shared" si="4"/>
        <v>0</v>
      </c>
      <c r="H14" s="409" t="e">
        <f t="shared" si="4"/>
        <v>#DIV/0!</v>
      </c>
      <c r="I14" s="409">
        <f t="shared" si="4"/>
        <v>0</v>
      </c>
      <c r="J14" s="409">
        <f t="shared" si="4"/>
        <v>0</v>
      </c>
      <c r="K14" s="409" t="e">
        <f t="shared" si="4"/>
        <v>#DIV/0!</v>
      </c>
      <c r="L14" s="409">
        <f t="shared" si="4"/>
        <v>0</v>
      </c>
      <c r="M14" s="409">
        <f t="shared" si="4"/>
        <v>0</v>
      </c>
      <c r="N14" s="409" t="e">
        <f t="shared" si="4"/>
        <v>#DIV/0!</v>
      </c>
      <c r="O14" s="409">
        <f t="shared" si="4"/>
        <v>0</v>
      </c>
      <c r="P14" s="409">
        <f t="shared" si="4"/>
        <v>0</v>
      </c>
      <c r="Q14" s="409" t="e">
        <f t="shared" si="4"/>
        <v>#DIV/0!</v>
      </c>
      <c r="R14" s="409">
        <f t="shared" si="4"/>
        <v>0</v>
      </c>
      <c r="S14" s="409">
        <f t="shared" si="4"/>
        <v>0</v>
      </c>
      <c r="T14" s="409" t="e">
        <f t="shared" si="4"/>
        <v>#DIV/0!</v>
      </c>
      <c r="U14" s="409">
        <f t="shared" si="4"/>
        <v>0</v>
      </c>
      <c r="V14" s="409">
        <f t="shared" si="4"/>
        <v>0</v>
      </c>
      <c r="W14" s="409" t="e">
        <f t="shared" si="4"/>
        <v>#DIV/0!</v>
      </c>
      <c r="X14" s="409">
        <f t="shared" si="4"/>
        <v>0</v>
      </c>
      <c r="Y14" s="409">
        <f t="shared" si="4"/>
        <v>0</v>
      </c>
      <c r="Z14" s="409" t="e">
        <f t="shared" si="4"/>
        <v>#DIV/0!</v>
      </c>
      <c r="AA14" s="409">
        <f t="shared" si="4"/>
        <v>0</v>
      </c>
      <c r="AB14" s="409">
        <f t="shared" si="4"/>
        <v>0</v>
      </c>
      <c r="AC14" s="409" t="e">
        <f t="shared" si="4"/>
        <v>#DIV/0!</v>
      </c>
      <c r="AD14" s="409">
        <f t="shared" si="4"/>
        <v>0</v>
      </c>
      <c r="AE14" s="409">
        <f t="shared" si="4"/>
        <v>0</v>
      </c>
      <c r="AF14" s="409" t="e">
        <f t="shared" si="4"/>
        <v>#DIV/0!</v>
      </c>
      <c r="AG14" s="409">
        <f t="shared" si="4"/>
        <v>0</v>
      </c>
      <c r="AH14" s="409">
        <f t="shared" si="4"/>
        <v>0</v>
      </c>
      <c r="AI14" s="409" t="e">
        <f t="shared" si="4"/>
        <v>#DIV/0!</v>
      </c>
      <c r="AJ14" s="409">
        <f t="shared" si="4"/>
        <v>0</v>
      </c>
      <c r="AK14" s="409">
        <f t="shared" si="4"/>
        <v>0</v>
      </c>
      <c r="AL14" s="409" t="e">
        <f t="shared" si="4"/>
        <v>#DIV/0!</v>
      </c>
      <c r="AM14" s="409">
        <f t="shared" si="4"/>
        <v>0</v>
      </c>
      <c r="AN14" s="409">
        <f t="shared" si="4"/>
        <v>0</v>
      </c>
      <c r="AO14" s="409" t="e">
        <f t="shared" si="4"/>
        <v>#DIV/0!</v>
      </c>
      <c r="AP14" s="409">
        <f t="shared" si="4"/>
        <v>0</v>
      </c>
      <c r="AQ14" s="409">
        <f t="shared" si="4"/>
        <v>0</v>
      </c>
      <c r="AR14" s="409" t="e">
        <f t="shared" si="4"/>
        <v>#DIV/0!</v>
      </c>
      <c r="AS14" s="409">
        <f t="shared" si="4"/>
        <v>0</v>
      </c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</row>
    <row r="15" spans="1:73" ht="42.75" customHeight="1">
      <c r="A15" s="748"/>
      <c r="B15" s="749"/>
      <c r="C15" s="749"/>
      <c r="D15" s="289"/>
      <c r="E15" s="4" t="s">
        <v>565</v>
      </c>
      <c r="F15" s="409">
        <f aca="true" t="shared" si="5" ref="F15:AS15">F765</f>
        <v>150</v>
      </c>
      <c r="G15" s="409">
        <f t="shared" si="5"/>
        <v>0</v>
      </c>
      <c r="H15" s="409">
        <f t="shared" si="5"/>
        <v>0</v>
      </c>
      <c r="I15" s="409">
        <f t="shared" si="5"/>
        <v>0</v>
      </c>
      <c r="J15" s="409">
        <f t="shared" si="5"/>
        <v>0</v>
      </c>
      <c r="K15" s="409" t="e">
        <f t="shared" si="5"/>
        <v>#DIV/0!</v>
      </c>
      <c r="L15" s="409">
        <f t="shared" si="5"/>
        <v>0</v>
      </c>
      <c r="M15" s="409">
        <f t="shared" si="5"/>
        <v>0</v>
      </c>
      <c r="N15" s="409" t="e">
        <f t="shared" si="5"/>
        <v>#DIV/0!</v>
      </c>
      <c r="O15" s="409">
        <f t="shared" si="5"/>
        <v>0</v>
      </c>
      <c r="P15" s="409">
        <f t="shared" si="5"/>
        <v>0</v>
      </c>
      <c r="Q15" s="409" t="e">
        <f t="shared" si="5"/>
        <v>#DIV/0!</v>
      </c>
      <c r="R15" s="409">
        <f t="shared" si="5"/>
        <v>0</v>
      </c>
      <c r="S15" s="409">
        <f t="shared" si="5"/>
        <v>0</v>
      </c>
      <c r="T15" s="409" t="e">
        <f t="shared" si="5"/>
        <v>#DIV/0!</v>
      </c>
      <c r="U15" s="409">
        <f t="shared" si="5"/>
        <v>0</v>
      </c>
      <c r="V15" s="409">
        <f t="shared" si="5"/>
        <v>0</v>
      </c>
      <c r="W15" s="409" t="e">
        <f t="shared" si="5"/>
        <v>#DIV/0!</v>
      </c>
      <c r="X15" s="409">
        <f t="shared" si="5"/>
        <v>0</v>
      </c>
      <c r="Y15" s="409">
        <f t="shared" si="5"/>
        <v>0</v>
      </c>
      <c r="Z15" s="409" t="e">
        <f t="shared" si="5"/>
        <v>#DIV/0!</v>
      </c>
      <c r="AA15" s="409">
        <f t="shared" si="5"/>
        <v>0</v>
      </c>
      <c r="AB15" s="409">
        <f t="shared" si="5"/>
        <v>0</v>
      </c>
      <c r="AC15" s="409" t="e">
        <f t="shared" si="5"/>
        <v>#DIV/0!</v>
      </c>
      <c r="AD15" s="409">
        <f t="shared" si="5"/>
        <v>0</v>
      </c>
      <c r="AE15" s="409">
        <f t="shared" si="5"/>
        <v>0</v>
      </c>
      <c r="AF15" s="409" t="e">
        <f t="shared" si="5"/>
        <v>#DIV/0!</v>
      </c>
      <c r="AG15" s="409">
        <f t="shared" si="5"/>
        <v>0</v>
      </c>
      <c r="AH15" s="409">
        <f t="shared" si="5"/>
        <v>0</v>
      </c>
      <c r="AI15" s="409" t="e">
        <f t="shared" si="5"/>
        <v>#DIV/0!</v>
      </c>
      <c r="AJ15" s="409">
        <f t="shared" si="5"/>
        <v>0</v>
      </c>
      <c r="AK15" s="409">
        <f t="shared" si="5"/>
        <v>0</v>
      </c>
      <c r="AL15" s="409" t="e">
        <f t="shared" si="5"/>
        <v>#DIV/0!</v>
      </c>
      <c r="AM15" s="409">
        <f t="shared" si="5"/>
        <v>0</v>
      </c>
      <c r="AN15" s="409">
        <f t="shared" si="5"/>
        <v>0</v>
      </c>
      <c r="AO15" s="409" t="e">
        <f t="shared" si="5"/>
        <v>#DIV/0!</v>
      </c>
      <c r="AP15" s="409">
        <f t="shared" si="5"/>
        <v>0</v>
      </c>
      <c r="AQ15" s="409">
        <f t="shared" si="5"/>
        <v>0</v>
      </c>
      <c r="AR15" s="409" t="e">
        <f t="shared" si="5"/>
        <v>#DIV/0!</v>
      </c>
      <c r="AS15" s="409">
        <f t="shared" si="5"/>
        <v>0</v>
      </c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</row>
    <row r="16" spans="1:73" ht="42.75" customHeight="1">
      <c r="A16" s="750"/>
      <c r="B16" s="751"/>
      <c r="C16" s="751"/>
      <c r="D16" s="289"/>
      <c r="E16" s="4" t="s">
        <v>562</v>
      </c>
      <c r="F16" s="409">
        <f aca="true" t="shared" si="6" ref="F16:AS16">F766</f>
        <v>2932</v>
      </c>
      <c r="G16" s="409">
        <f t="shared" si="6"/>
        <v>40.8</v>
      </c>
      <c r="H16" s="409">
        <f t="shared" si="6"/>
        <v>1.3915416098226465</v>
      </c>
      <c r="I16" s="409">
        <f t="shared" si="6"/>
        <v>40.8</v>
      </c>
      <c r="J16" s="409">
        <f t="shared" si="6"/>
        <v>40.8</v>
      </c>
      <c r="K16" s="409">
        <f t="shared" si="6"/>
        <v>100</v>
      </c>
      <c r="L16" s="409">
        <f t="shared" si="6"/>
        <v>191.8</v>
      </c>
      <c r="M16" s="409">
        <f t="shared" si="6"/>
        <v>0</v>
      </c>
      <c r="N16" s="409">
        <f t="shared" si="6"/>
        <v>0</v>
      </c>
      <c r="O16" s="409">
        <f t="shared" si="6"/>
        <v>577.3000000000001</v>
      </c>
      <c r="P16" s="409">
        <f t="shared" si="6"/>
        <v>0</v>
      </c>
      <c r="Q16" s="409">
        <f t="shared" si="6"/>
        <v>0</v>
      </c>
      <c r="R16" s="409">
        <f t="shared" si="6"/>
        <v>140</v>
      </c>
      <c r="S16" s="409">
        <f t="shared" si="6"/>
        <v>0</v>
      </c>
      <c r="T16" s="409">
        <f t="shared" si="6"/>
        <v>0</v>
      </c>
      <c r="U16" s="409">
        <f t="shared" si="6"/>
        <v>68.4</v>
      </c>
      <c r="V16" s="409">
        <f t="shared" si="6"/>
        <v>0</v>
      </c>
      <c r="W16" s="409">
        <f t="shared" si="6"/>
        <v>0</v>
      </c>
      <c r="X16" s="409">
        <f t="shared" si="6"/>
        <v>573.15</v>
      </c>
      <c r="Y16" s="409">
        <f t="shared" si="6"/>
        <v>0</v>
      </c>
      <c r="Z16" s="409">
        <f t="shared" si="6"/>
        <v>0</v>
      </c>
      <c r="AA16" s="409">
        <f t="shared" si="6"/>
        <v>78.4</v>
      </c>
      <c r="AB16" s="409">
        <f t="shared" si="6"/>
        <v>0</v>
      </c>
      <c r="AC16" s="409">
        <f t="shared" si="6"/>
        <v>0</v>
      </c>
      <c r="AD16" s="409">
        <f t="shared" si="6"/>
        <v>145</v>
      </c>
      <c r="AE16" s="409">
        <f t="shared" si="6"/>
        <v>0</v>
      </c>
      <c r="AF16" s="409">
        <f t="shared" si="6"/>
        <v>0</v>
      </c>
      <c r="AG16" s="409">
        <f t="shared" si="6"/>
        <v>429.6</v>
      </c>
      <c r="AH16" s="409">
        <f t="shared" si="6"/>
        <v>0</v>
      </c>
      <c r="AI16" s="409">
        <f t="shared" si="6"/>
        <v>0</v>
      </c>
      <c r="AJ16" s="409">
        <f t="shared" si="6"/>
        <v>40</v>
      </c>
      <c r="AK16" s="409">
        <f t="shared" si="6"/>
        <v>0</v>
      </c>
      <c r="AL16" s="409">
        <f t="shared" si="6"/>
        <v>0</v>
      </c>
      <c r="AM16" s="409">
        <f t="shared" si="6"/>
        <v>40</v>
      </c>
      <c r="AN16" s="409">
        <f t="shared" si="6"/>
        <v>0</v>
      </c>
      <c r="AO16" s="409">
        <f t="shared" si="6"/>
        <v>0</v>
      </c>
      <c r="AP16" s="409">
        <f t="shared" si="6"/>
        <v>607.55</v>
      </c>
      <c r="AQ16" s="409">
        <f t="shared" si="6"/>
        <v>0</v>
      </c>
      <c r="AR16" s="409">
        <f t="shared" si="6"/>
        <v>0</v>
      </c>
      <c r="AS16" s="409">
        <f t="shared" si="6"/>
        <v>0</v>
      </c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</row>
    <row r="17" spans="1:45" ht="42.75" customHeight="1">
      <c r="A17" s="757" t="s">
        <v>10</v>
      </c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4"/>
      <c r="AE17" s="654"/>
      <c r="AF17" s="654"/>
      <c r="AG17" s="654"/>
      <c r="AH17" s="654"/>
      <c r="AI17" s="654"/>
      <c r="AJ17" s="654"/>
      <c r="AK17" s="654"/>
      <c r="AL17" s="654"/>
      <c r="AM17" s="654"/>
      <c r="AN17" s="654"/>
      <c r="AO17" s="654"/>
      <c r="AP17" s="654"/>
      <c r="AQ17" s="654"/>
      <c r="AR17" s="654"/>
      <c r="AS17" s="655"/>
    </row>
    <row r="18" spans="1:45" ht="42.75" customHeight="1">
      <c r="A18" s="746" t="s">
        <v>569</v>
      </c>
      <c r="B18" s="752"/>
      <c r="C18" s="752"/>
      <c r="D18" s="289"/>
      <c r="E18" s="271" t="s">
        <v>433</v>
      </c>
      <c r="F18" s="294"/>
      <c r="G18" s="294"/>
      <c r="H18" s="311"/>
      <c r="I18" s="315"/>
      <c r="J18" s="315"/>
      <c r="K18" s="338"/>
      <c r="L18" s="315"/>
      <c r="M18" s="315"/>
      <c r="N18" s="338"/>
      <c r="O18" s="315"/>
      <c r="P18" s="338"/>
      <c r="Q18" s="338"/>
      <c r="R18" s="315"/>
      <c r="S18" s="315"/>
      <c r="T18" s="328"/>
      <c r="U18" s="315"/>
      <c r="V18" s="315"/>
      <c r="W18" s="338"/>
      <c r="X18" s="315"/>
      <c r="Y18" s="315"/>
      <c r="Z18" s="336"/>
      <c r="AA18" s="294"/>
      <c r="AB18" s="341"/>
      <c r="AC18" s="340"/>
      <c r="AD18" s="294"/>
      <c r="AE18" s="315"/>
      <c r="AF18" s="336"/>
      <c r="AG18" s="315"/>
      <c r="AH18" s="315"/>
      <c r="AI18" s="350"/>
      <c r="AJ18" s="315"/>
      <c r="AK18" s="315"/>
      <c r="AL18" s="353"/>
      <c r="AM18" s="315"/>
      <c r="AN18" s="315"/>
      <c r="AO18" s="353"/>
      <c r="AP18" s="294"/>
      <c r="AQ18" s="294"/>
      <c r="AR18" s="336"/>
      <c r="AS18" s="290"/>
    </row>
    <row r="19" spans="1:45" ht="42.75" customHeight="1">
      <c r="A19" s="753"/>
      <c r="B19" s="754"/>
      <c r="C19" s="754"/>
      <c r="D19" s="289"/>
      <c r="E19" s="4" t="s">
        <v>563</v>
      </c>
      <c r="F19" s="294"/>
      <c r="G19" s="294"/>
      <c r="H19" s="291"/>
      <c r="I19" s="315"/>
      <c r="J19" s="315"/>
      <c r="K19" s="338"/>
      <c r="L19" s="315"/>
      <c r="M19" s="315"/>
      <c r="N19" s="338"/>
      <c r="O19" s="315"/>
      <c r="P19" s="338"/>
      <c r="Q19" s="338"/>
      <c r="R19" s="315"/>
      <c r="S19" s="315"/>
      <c r="T19" s="338"/>
      <c r="U19" s="315"/>
      <c r="V19" s="315"/>
      <c r="W19" s="338"/>
      <c r="X19" s="315"/>
      <c r="Y19" s="315"/>
      <c r="Z19" s="290"/>
      <c r="AA19" s="294"/>
      <c r="AB19" s="341"/>
      <c r="AC19" s="340"/>
      <c r="AD19" s="294"/>
      <c r="AE19" s="315"/>
      <c r="AF19" s="290"/>
      <c r="AG19" s="315"/>
      <c r="AH19" s="315"/>
      <c r="AI19" s="350"/>
      <c r="AJ19" s="315"/>
      <c r="AK19" s="315"/>
      <c r="AL19" s="353"/>
      <c r="AM19" s="315"/>
      <c r="AN19" s="315"/>
      <c r="AO19" s="353"/>
      <c r="AP19" s="294"/>
      <c r="AQ19" s="294"/>
      <c r="AR19" s="290"/>
      <c r="AS19" s="290"/>
    </row>
    <row r="20" spans="1:45" ht="42.75" customHeight="1">
      <c r="A20" s="753"/>
      <c r="B20" s="754"/>
      <c r="C20" s="754"/>
      <c r="D20" s="289"/>
      <c r="E20" s="4" t="s">
        <v>564</v>
      </c>
      <c r="F20" s="294"/>
      <c r="G20" s="294"/>
      <c r="H20" s="291"/>
      <c r="I20" s="315"/>
      <c r="J20" s="315"/>
      <c r="K20" s="338"/>
      <c r="L20" s="315"/>
      <c r="M20" s="315"/>
      <c r="N20" s="338"/>
      <c r="O20" s="315"/>
      <c r="P20" s="338"/>
      <c r="Q20" s="338"/>
      <c r="R20" s="315"/>
      <c r="S20" s="315"/>
      <c r="T20" s="338"/>
      <c r="U20" s="315"/>
      <c r="V20" s="315"/>
      <c r="W20" s="338"/>
      <c r="X20" s="315"/>
      <c r="Y20" s="315"/>
      <c r="Z20" s="336"/>
      <c r="AA20" s="294"/>
      <c r="AB20" s="341"/>
      <c r="AC20" s="340"/>
      <c r="AD20" s="294"/>
      <c r="AE20" s="315"/>
      <c r="AF20" s="336"/>
      <c r="AG20" s="315"/>
      <c r="AH20" s="315"/>
      <c r="AI20" s="350"/>
      <c r="AJ20" s="315"/>
      <c r="AK20" s="315"/>
      <c r="AL20" s="353"/>
      <c r="AM20" s="315"/>
      <c r="AN20" s="315"/>
      <c r="AO20" s="353"/>
      <c r="AP20" s="294"/>
      <c r="AQ20" s="294"/>
      <c r="AR20" s="290"/>
      <c r="AS20" s="290"/>
    </row>
    <row r="21" spans="1:45" ht="42.75" customHeight="1">
      <c r="A21" s="753"/>
      <c r="B21" s="754"/>
      <c r="C21" s="754"/>
      <c r="D21" s="289"/>
      <c r="E21" s="4" t="s">
        <v>322</v>
      </c>
      <c r="F21" s="294"/>
      <c r="G21" s="294"/>
      <c r="H21" s="311"/>
      <c r="I21" s="315"/>
      <c r="J21" s="315"/>
      <c r="K21" s="338"/>
      <c r="L21" s="315"/>
      <c r="M21" s="315"/>
      <c r="N21" s="338"/>
      <c r="O21" s="315"/>
      <c r="P21" s="338"/>
      <c r="Q21" s="338"/>
      <c r="R21" s="315"/>
      <c r="S21" s="315"/>
      <c r="T21" s="328"/>
      <c r="U21" s="315"/>
      <c r="V21" s="315"/>
      <c r="W21" s="338"/>
      <c r="X21" s="315"/>
      <c r="Y21" s="315"/>
      <c r="Z21" s="336"/>
      <c r="AA21" s="294"/>
      <c r="AB21" s="341"/>
      <c r="AC21" s="340"/>
      <c r="AD21" s="294"/>
      <c r="AE21" s="315"/>
      <c r="AF21" s="336"/>
      <c r="AG21" s="315"/>
      <c r="AH21" s="315"/>
      <c r="AI21" s="350"/>
      <c r="AJ21" s="315"/>
      <c r="AK21" s="315"/>
      <c r="AL21" s="353"/>
      <c r="AM21" s="315"/>
      <c r="AN21" s="315"/>
      <c r="AO21" s="353"/>
      <c r="AP21" s="294"/>
      <c r="AQ21" s="294"/>
      <c r="AR21" s="336"/>
      <c r="AS21" s="290"/>
    </row>
    <row r="22" spans="1:45" ht="42.75" customHeight="1">
      <c r="A22" s="753"/>
      <c r="B22" s="754"/>
      <c r="C22" s="754"/>
      <c r="D22" s="289"/>
      <c r="E22" s="4" t="s">
        <v>314</v>
      </c>
      <c r="F22" s="294"/>
      <c r="G22" s="294"/>
      <c r="H22" s="291"/>
      <c r="I22" s="315"/>
      <c r="J22" s="315"/>
      <c r="K22" s="338"/>
      <c r="L22" s="315"/>
      <c r="M22" s="315"/>
      <c r="N22" s="338"/>
      <c r="O22" s="315"/>
      <c r="P22" s="338"/>
      <c r="Q22" s="338"/>
      <c r="R22" s="315"/>
      <c r="S22" s="315"/>
      <c r="T22" s="338"/>
      <c r="U22" s="315"/>
      <c r="V22" s="315"/>
      <c r="W22" s="338"/>
      <c r="X22" s="315"/>
      <c r="Y22" s="315"/>
      <c r="Z22" s="290"/>
      <c r="AA22" s="294"/>
      <c r="AB22" s="341"/>
      <c r="AC22" s="340"/>
      <c r="AD22" s="294"/>
      <c r="AE22" s="315"/>
      <c r="AF22" s="290"/>
      <c r="AG22" s="315"/>
      <c r="AH22" s="315"/>
      <c r="AI22" s="350"/>
      <c r="AJ22" s="315"/>
      <c r="AK22" s="315"/>
      <c r="AL22" s="353"/>
      <c r="AM22" s="315"/>
      <c r="AN22" s="315"/>
      <c r="AO22" s="353"/>
      <c r="AP22" s="294"/>
      <c r="AQ22" s="294"/>
      <c r="AR22" s="290"/>
      <c r="AS22" s="290"/>
    </row>
    <row r="23" spans="1:45" ht="42.75" customHeight="1">
      <c r="A23" s="753"/>
      <c r="B23" s="754"/>
      <c r="C23" s="754"/>
      <c r="D23" s="289"/>
      <c r="E23" s="4" t="s">
        <v>565</v>
      </c>
      <c r="F23" s="294"/>
      <c r="G23" s="294"/>
      <c r="H23" s="291"/>
      <c r="I23" s="315"/>
      <c r="J23" s="315"/>
      <c r="K23" s="338"/>
      <c r="L23" s="315"/>
      <c r="M23" s="315"/>
      <c r="N23" s="338"/>
      <c r="O23" s="315"/>
      <c r="P23" s="338"/>
      <c r="Q23" s="338"/>
      <c r="R23" s="315"/>
      <c r="S23" s="315"/>
      <c r="T23" s="338"/>
      <c r="U23" s="315"/>
      <c r="V23" s="315"/>
      <c r="W23" s="338"/>
      <c r="X23" s="315"/>
      <c r="Y23" s="315"/>
      <c r="Z23" s="290"/>
      <c r="AA23" s="294"/>
      <c r="AB23" s="341"/>
      <c r="AC23" s="340"/>
      <c r="AD23" s="294"/>
      <c r="AE23" s="315"/>
      <c r="AF23" s="290"/>
      <c r="AG23" s="315"/>
      <c r="AH23" s="315"/>
      <c r="AI23" s="350"/>
      <c r="AJ23" s="315"/>
      <c r="AK23" s="315"/>
      <c r="AL23" s="353"/>
      <c r="AM23" s="315"/>
      <c r="AN23" s="315"/>
      <c r="AO23" s="353"/>
      <c r="AP23" s="294"/>
      <c r="AQ23" s="294"/>
      <c r="AR23" s="290"/>
      <c r="AS23" s="290"/>
    </row>
    <row r="24" spans="1:45" ht="42.75" customHeight="1">
      <c r="A24" s="755"/>
      <c r="B24" s="756"/>
      <c r="C24" s="756"/>
      <c r="D24" s="289"/>
      <c r="E24" s="4" t="s">
        <v>562</v>
      </c>
      <c r="F24" s="294"/>
      <c r="G24" s="294"/>
      <c r="H24" s="291"/>
      <c r="I24" s="315"/>
      <c r="J24" s="315"/>
      <c r="K24" s="338"/>
      <c r="L24" s="315"/>
      <c r="M24" s="315"/>
      <c r="N24" s="338"/>
      <c r="O24" s="315"/>
      <c r="P24" s="338"/>
      <c r="Q24" s="338"/>
      <c r="R24" s="315"/>
      <c r="S24" s="315"/>
      <c r="T24" s="338"/>
      <c r="U24" s="315"/>
      <c r="V24" s="315"/>
      <c r="W24" s="338"/>
      <c r="X24" s="315"/>
      <c r="Y24" s="315"/>
      <c r="Z24" s="290"/>
      <c r="AA24" s="294"/>
      <c r="AB24" s="341"/>
      <c r="AC24" s="340"/>
      <c r="AD24" s="294"/>
      <c r="AE24" s="315"/>
      <c r="AF24" s="290"/>
      <c r="AG24" s="315"/>
      <c r="AH24" s="315"/>
      <c r="AI24" s="350"/>
      <c r="AJ24" s="315"/>
      <c r="AK24" s="315"/>
      <c r="AL24" s="353"/>
      <c r="AM24" s="315"/>
      <c r="AN24" s="315"/>
      <c r="AO24" s="353"/>
      <c r="AP24" s="294"/>
      <c r="AQ24" s="294"/>
      <c r="AR24" s="290"/>
      <c r="AS24" s="290"/>
    </row>
    <row r="25" spans="1:45" ht="42.75" customHeight="1">
      <c r="A25" s="758" t="s">
        <v>570</v>
      </c>
      <c r="B25" s="759"/>
      <c r="C25" s="759"/>
      <c r="D25" s="289"/>
      <c r="E25" s="271" t="s">
        <v>433</v>
      </c>
      <c r="F25" s="294"/>
      <c r="G25" s="294"/>
      <c r="H25" s="311"/>
      <c r="I25" s="315"/>
      <c r="J25" s="315"/>
      <c r="K25" s="330"/>
      <c r="L25" s="315"/>
      <c r="M25" s="315"/>
      <c r="N25" s="330"/>
      <c r="O25" s="315"/>
      <c r="P25" s="338"/>
      <c r="Q25" s="338"/>
      <c r="R25" s="315"/>
      <c r="S25" s="315"/>
      <c r="T25" s="328"/>
      <c r="U25" s="315"/>
      <c r="V25" s="315"/>
      <c r="W25" s="328"/>
      <c r="X25" s="315"/>
      <c r="Y25" s="315"/>
      <c r="Z25" s="336"/>
      <c r="AA25" s="294"/>
      <c r="AB25" s="341"/>
      <c r="AC25" s="329"/>
      <c r="AD25" s="294"/>
      <c r="AE25" s="315"/>
      <c r="AF25" s="336"/>
      <c r="AG25" s="315"/>
      <c r="AH25" s="315"/>
      <c r="AI25" s="328"/>
      <c r="AJ25" s="315"/>
      <c r="AK25" s="315"/>
      <c r="AL25" s="329"/>
      <c r="AM25" s="323"/>
      <c r="AN25" s="323"/>
      <c r="AO25" s="328"/>
      <c r="AP25" s="294"/>
      <c r="AQ25" s="294"/>
      <c r="AR25" s="336"/>
      <c r="AS25" s="290"/>
    </row>
    <row r="26" spans="1:45" ht="42.75" customHeight="1">
      <c r="A26" s="760"/>
      <c r="B26" s="761"/>
      <c r="C26" s="761"/>
      <c r="D26" s="289"/>
      <c r="E26" s="4" t="s">
        <v>563</v>
      </c>
      <c r="F26" s="294"/>
      <c r="G26" s="294"/>
      <c r="H26" s="291"/>
      <c r="I26" s="315"/>
      <c r="J26" s="315"/>
      <c r="K26" s="337"/>
      <c r="L26" s="315"/>
      <c r="M26" s="315"/>
      <c r="N26" s="338"/>
      <c r="O26" s="315"/>
      <c r="P26" s="338"/>
      <c r="Q26" s="338"/>
      <c r="R26" s="315"/>
      <c r="S26" s="315"/>
      <c r="T26" s="338"/>
      <c r="U26" s="315"/>
      <c r="V26" s="315"/>
      <c r="W26" s="338"/>
      <c r="X26" s="315"/>
      <c r="Y26" s="315"/>
      <c r="Z26" s="290"/>
      <c r="AA26" s="294"/>
      <c r="AB26" s="341"/>
      <c r="AC26" s="340"/>
      <c r="AD26" s="294"/>
      <c r="AE26" s="315"/>
      <c r="AF26" s="290"/>
      <c r="AG26" s="315"/>
      <c r="AH26" s="315"/>
      <c r="AI26" s="350"/>
      <c r="AJ26" s="315"/>
      <c r="AK26" s="315"/>
      <c r="AL26" s="353"/>
      <c r="AM26" s="315"/>
      <c r="AN26" s="315"/>
      <c r="AO26" s="328"/>
      <c r="AP26" s="294"/>
      <c r="AQ26" s="294"/>
      <c r="AR26" s="290"/>
      <c r="AS26" s="290"/>
    </row>
    <row r="27" spans="1:45" ht="42.75" customHeight="1">
      <c r="A27" s="760"/>
      <c r="B27" s="761"/>
      <c r="C27" s="761"/>
      <c r="D27" s="289"/>
      <c r="E27" s="4" t="s">
        <v>564</v>
      </c>
      <c r="F27" s="294"/>
      <c r="G27" s="294"/>
      <c r="H27" s="291"/>
      <c r="I27" s="315"/>
      <c r="J27" s="315"/>
      <c r="K27" s="337"/>
      <c r="L27" s="315"/>
      <c r="M27" s="315"/>
      <c r="N27" s="338"/>
      <c r="O27" s="315"/>
      <c r="P27" s="338"/>
      <c r="Q27" s="338"/>
      <c r="R27" s="315"/>
      <c r="S27" s="315"/>
      <c r="T27" s="328"/>
      <c r="U27" s="315"/>
      <c r="V27" s="315"/>
      <c r="W27" s="328"/>
      <c r="X27" s="315"/>
      <c r="Y27" s="315"/>
      <c r="Z27" s="336"/>
      <c r="AA27" s="294"/>
      <c r="AB27" s="341"/>
      <c r="AC27" s="329"/>
      <c r="AD27" s="294"/>
      <c r="AE27" s="315"/>
      <c r="AF27" s="336"/>
      <c r="AG27" s="315"/>
      <c r="AH27" s="315"/>
      <c r="AI27" s="328"/>
      <c r="AJ27" s="315"/>
      <c r="AK27" s="315"/>
      <c r="AL27" s="329"/>
      <c r="AM27" s="316"/>
      <c r="AN27" s="316"/>
      <c r="AO27" s="328"/>
      <c r="AP27" s="294"/>
      <c r="AQ27" s="294"/>
      <c r="AR27" s="336"/>
      <c r="AS27" s="290"/>
    </row>
    <row r="28" spans="1:45" ht="42.75" customHeight="1">
      <c r="A28" s="760"/>
      <c r="B28" s="761"/>
      <c r="C28" s="761"/>
      <c r="D28" s="289"/>
      <c r="E28" s="4" t="s">
        <v>322</v>
      </c>
      <c r="F28" s="294"/>
      <c r="G28" s="294"/>
      <c r="H28" s="311"/>
      <c r="I28" s="315"/>
      <c r="J28" s="315"/>
      <c r="K28" s="330"/>
      <c r="L28" s="315"/>
      <c r="M28" s="315"/>
      <c r="N28" s="330"/>
      <c r="O28" s="315"/>
      <c r="P28" s="338"/>
      <c r="Q28" s="338"/>
      <c r="R28" s="315"/>
      <c r="S28" s="315"/>
      <c r="T28" s="328"/>
      <c r="U28" s="315"/>
      <c r="V28" s="315"/>
      <c r="W28" s="328"/>
      <c r="X28" s="315"/>
      <c r="Y28" s="315"/>
      <c r="Z28" s="336"/>
      <c r="AA28" s="294"/>
      <c r="AB28" s="341"/>
      <c r="AC28" s="329"/>
      <c r="AD28" s="294"/>
      <c r="AE28" s="315"/>
      <c r="AF28" s="336"/>
      <c r="AG28" s="315"/>
      <c r="AH28" s="315"/>
      <c r="AI28" s="328"/>
      <c r="AJ28" s="315"/>
      <c r="AK28" s="315"/>
      <c r="AL28" s="329"/>
      <c r="AM28" s="323"/>
      <c r="AN28" s="323"/>
      <c r="AO28" s="328"/>
      <c r="AP28" s="294"/>
      <c r="AQ28" s="294"/>
      <c r="AR28" s="336"/>
      <c r="AS28" s="290"/>
    </row>
    <row r="29" spans="1:45" ht="42.75" customHeight="1">
      <c r="A29" s="760"/>
      <c r="B29" s="761"/>
      <c r="C29" s="761"/>
      <c r="D29" s="289"/>
      <c r="E29" s="4" t="s">
        <v>314</v>
      </c>
      <c r="F29" s="294"/>
      <c r="G29" s="294"/>
      <c r="H29" s="291"/>
      <c r="I29" s="315"/>
      <c r="J29" s="315"/>
      <c r="K29" s="337"/>
      <c r="L29" s="315"/>
      <c r="M29" s="315"/>
      <c r="N29" s="338"/>
      <c r="O29" s="315"/>
      <c r="P29" s="338"/>
      <c r="Q29" s="338"/>
      <c r="R29" s="315"/>
      <c r="S29" s="315"/>
      <c r="T29" s="338"/>
      <c r="U29" s="315"/>
      <c r="V29" s="315"/>
      <c r="W29" s="338"/>
      <c r="X29" s="315"/>
      <c r="Y29" s="315"/>
      <c r="Z29" s="290"/>
      <c r="AA29" s="294"/>
      <c r="AB29" s="341"/>
      <c r="AC29" s="340"/>
      <c r="AD29" s="294"/>
      <c r="AE29" s="315"/>
      <c r="AF29" s="290"/>
      <c r="AG29" s="315"/>
      <c r="AH29" s="315"/>
      <c r="AI29" s="350"/>
      <c r="AJ29" s="315"/>
      <c r="AK29" s="315"/>
      <c r="AL29" s="353"/>
      <c r="AM29" s="352"/>
      <c r="AN29" s="352"/>
      <c r="AO29" s="353"/>
      <c r="AP29" s="294"/>
      <c r="AQ29" s="294"/>
      <c r="AR29" s="290"/>
      <c r="AS29" s="290"/>
    </row>
    <row r="30" spans="1:45" ht="42.75" customHeight="1">
      <c r="A30" s="760"/>
      <c r="B30" s="761"/>
      <c r="C30" s="761"/>
      <c r="D30" s="289"/>
      <c r="E30" s="4" t="s">
        <v>565</v>
      </c>
      <c r="F30" s="294"/>
      <c r="G30" s="294"/>
      <c r="H30" s="291"/>
      <c r="I30" s="315"/>
      <c r="J30" s="315"/>
      <c r="K30" s="337"/>
      <c r="L30" s="315"/>
      <c r="M30" s="315"/>
      <c r="N30" s="338"/>
      <c r="O30" s="315"/>
      <c r="P30" s="338"/>
      <c r="Q30" s="338"/>
      <c r="R30" s="315"/>
      <c r="S30" s="315"/>
      <c r="T30" s="338"/>
      <c r="U30" s="315"/>
      <c r="V30" s="315"/>
      <c r="W30" s="338"/>
      <c r="X30" s="315"/>
      <c r="Y30" s="315"/>
      <c r="Z30" s="290"/>
      <c r="AA30" s="294"/>
      <c r="AB30" s="341"/>
      <c r="AC30" s="340"/>
      <c r="AD30" s="294"/>
      <c r="AE30" s="315"/>
      <c r="AF30" s="290"/>
      <c r="AG30" s="315"/>
      <c r="AH30" s="315"/>
      <c r="AI30" s="350"/>
      <c r="AJ30" s="315"/>
      <c r="AK30" s="315"/>
      <c r="AL30" s="353"/>
      <c r="AM30" s="352"/>
      <c r="AN30" s="352"/>
      <c r="AO30" s="353"/>
      <c r="AP30" s="294"/>
      <c r="AQ30" s="294"/>
      <c r="AR30" s="290"/>
      <c r="AS30" s="290"/>
    </row>
    <row r="31" spans="1:45" ht="42.75" customHeight="1">
      <c r="A31" s="762"/>
      <c r="B31" s="763"/>
      <c r="C31" s="763"/>
      <c r="D31" s="289"/>
      <c r="E31" s="4" t="s">
        <v>562</v>
      </c>
      <c r="F31" s="294"/>
      <c r="G31" s="294"/>
      <c r="H31" s="311"/>
      <c r="I31" s="315"/>
      <c r="J31" s="315"/>
      <c r="K31" s="330"/>
      <c r="L31" s="315"/>
      <c r="M31" s="315"/>
      <c r="N31" s="330"/>
      <c r="O31" s="315"/>
      <c r="P31" s="338"/>
      <c r="Q31" s="338"/>
      <c r="R31" s="315"/>
      <c r="S31" s="315"/>
      <c r="T31" s="328"/>
      <c r="U31" s="315"/>
      <c r="V31" s="315"/>
      <c r="W31" s="328"/>
      <c r="X31" s="315"/>
      <c r="Y31" s="315"/>
      <c r="Z31" s="336"/>
      <c r="AA31" s="294"/>
      <c r="AB31" s="341"/>
      <c r="AC31" s="329"/>
      <c r="AD31" s="294"/>
      <c r="AE31" s="315"/>
      <c r="AF31" s="336"/>
      <c r="AG31" s="315"/>
      <c r="AH31" s="315"/>
      <c r="AI31" s="350"/>
      <c r="AJ31" s="315"/>
      <c r="AK31" s="315"/>
      <c r="AL31" s="329"/>
      <c r="AM31" s="315"/>
      <c r="AN31" s="315"/>
      <c r="AO31" s="353"/>
      <c r="AP31" s="294"/>
      <c r="AQ31" s="294"/>
      <c r="AR31" s="336"/>
      <c r="AS31" s="290"/>
    </row>
    <row r="32" spans="1:45" ht="15.75" customHeight="1">
      <c r="A32" s="764" t="s">
        <v>571</v>
      </c>
      <c r="B32" s="765"/>
      <c r="C32" s="765"/>
      <c r="D32" s="765"/>
      <c r="E32" s="765"/>
      <c r="F32" s="765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5"/>
    </row>
    <row r="33" spans="1:45" ht="30.75" customHeight="1">
      <c r="A33" s="764" t="s">
        <v>572</v>
      </c>
      <c r="B33" s="765"/>
      <c r="C33" s="765"/>
      <c r="D33" s="765"/>
      <c r="E33" s="765"/>
      <c r="F33" s="765"/>
      <c r="G33" s="765"/>
      <c r="H33" s="765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654"/>
      <c r="AM33" s="654"/>
      <c r="AN33" s="654"/>
      <c r="AO33" s="654"/>
      <c r="AP33" s="654"/>
      <c r="AQ33" s="654"/>
      <c r="AR33" s="654"/>
      <c r="AS33" s="655"/>
    </row>
    <row r="34" spans="1:45" ht="14.25">
      <c r="A34" s="738" t="s">
        <v>12</v>
      </c>
      <c r="B34" s="739"/>
      <c r="C34" s="739"/>
      <c r="D34" s="739"/>
      <c r="E34" s="739"/>
      <c r="F34" s="739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  <c r="AM34" s="740"/>
      <c r="AN34" s="740"/>
      <c r="AO34" s="740"/>
      <c r="AP34" s="740"/>
      <c r="AQ34" s="740"/>
      <c r="AR34" s="740"/>
      <c r="AS34" s="741"/>
    </row>
    <row r="35" spans="1:45" ht="31.5" customHeight="1">
      <c r="A35" s="742"/>
      <c r="B35" s="743"/>
      <c r="C35" s="743"/>
      <c r="D35" s="743"/>
      <c r="E35" s="743"/>
      <c r="F35" s="743"/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  <c r="AH35" s="744"/>
      <c r="AI35" s="744"/>
      <c r="AJ35" s="744"/>
      <c r="AK35" s="744"/>
      <c r="AL35" s="744"/>
      <c r="AM35" s="744"/>
      <c r="AN35" s="744"/>
      <c r="AO35" s="744"/>
      <c r="AP35" s="744"/>
      <c r="AQ35" s="744"/>
      <c r="AR35" s="744"/>
      <c r="AS35" s="745"/>
    </row>
    <row r="36" spans="1:45" ht="15">
      <c r="A36" s="767" t="s">
        <v>402</v>
      </c>
      <c r="B36" s="790" t="s">
        <v>410</v>
      </c>
      <c r="C36" s="790" t="s">
        <v>82</v>
      </c>
      <c r="D36" s="790" t="s">
        <v>421</v>
      </c>
      <c r="E36" s="271" t="s">
        <v>433</v>
      </c>
      <c r="F36" s="322">
        <f aca="true" t="shared" si="7" ref="F36:F42">F405</f>
        <v>5396.96</v>
      </c>
      <c r="G36" s="322">
        <f aca="true" t="shared" si="8" ref="G36:AS37">G405</f>
        <v>0</v>
      </c>
      <c r="H36" s="322">
        <f t="shared" si="8"/>
        <v>0</v>
      </c>
      <c r="I36" s="322">
        <f t="shared" si="8"/>
        <v>0</v>
      </c>
      <c r="J36" s="322">
        <f t="shared" si="8"/>
        <v>0</v>
      </c>
      <c r="K36" s="322">
        <f t="shared" si="8"/>
        <v>0</v>
      </c>
      <c r="L36" s="322">
        <f t="shared" si="8"/>
        <v>306.6</v>
      </c>
      <c r="M36" s="322">
        <f t="shared" si="8"/>
        <v>0</v>
      </c>
      <c r="N36" s="322">
        <f t="shared" si="8"/>
        <v>0</v>
      </c>
      <c r="O36" s="322">
        <f t="shared" si="8"/>
        <v>110</v>
      </c>
      <c r="P36" s="322">
        <f t="shared" si="8"/>
        <v>0</v>
      </c>
      <c r="Q36" s="322">
        <f t="shared" si="8"/>
        <v>0</v>
      </c>
      <c r="R36" s="322">
        <f t="shared" si="8"/>
        <v>100</v>
      </c>
      <c r="S36" s="322">
        <f t="shared" si="8"/>
        <v>0</v>
      </c>
      <c r="T36" s="322">
        <f t="shared" si="8"/>
        <v>0</v>
      </c>
      <c r="U36" s="322">
        <f t="shared" si="8"/>
        <v>2489.7</v>
      </c>
      <c r="V36" s="322">
        <f t="shared" si="8"/>
        <v>0</v>
      </c>
      <c r="W36" s="322">
        <f t="shared" si="8"/>
        <v>0</v>
      </c>
      <c r="X36" s="322">
        <f t="shared" si="8"/>
        <v>985</v>
      </c>
      <c r="Y36" s="322">
        <f t="shared" si="8"/>
        <v>0</v>
      </c>
      <c r="Z36" s="322">
        <f t="shared" si="8"/>
        <v>0</v>
      </c>
      <c r="AA36" s="322">
        <f t="shared" si="8"/>
        <v>169.1</v>
      </c>
      <c r="AB36" s="322">
        <f t="shared" si="8"/>
        <v>0</v>
      </c>
      <c r="AC36" s="322">
        <f t="shared" si="8"/>
        <v>0</v>
      </c>
      <c r="AD36" s="322">
        <f t="shared" si="8"/>
        <v>0</v>
      </c>
      <c r="AE36" s="322">
        <f t="shared" si="8"/>
        <v>0</v>
      </c>
      <c r="AF36" s="322">
        <f t="shared" si="8"/>
        <v>0</v>
      </c>
      <c r="AG36" s="322">
        <f t="shared" si="8"/>
        <v>50</v>
      </c>
      <c r="AH36" s="322">
        <f t="shared" si="8"/>
        <v>0</v>
      </c>
      <c r="AI36" s="322">
        <f t="shared" si="8"/>
        <v>0</v>
      </c>
      <c r="AJ36" s="322">
        <f t="shared" si="8"/>
        <v>300</v>
      </c>
      <c r="AK36" s="322">
        <f t="shared" si="8"/>
        <v>0</v>
      </c>
      <c r="AL36" s="322">
        <f t="shared" si="8"/>
        <v>0</v>
      </c>
      <c r="AM36" s="322">
        <f t="shared" si="8"/>
        <v>569.7</v>
      </c>
      <c r="AN36" s="322">
        <f t="shared" si="8"/>
        <v>0</v>
      </c>
      <c r="AO36" s="322">
        <f t="shared" si="8"/>
        <v>0</v>
      </c>
      <c r="AP36" s="322">
        <f t="shared" si="8"/>
        <v>316.86</v>
      </c>
      <c r="AQ36" s="322">
        <f t="shared" si="8"/>
        <v>0</v>
      </c>
      <c r="AR36" s="322">
        <f t="shared" si="8"/>
        <v>0</v>
      </c>
      <c r="AS36" s="322">
        <f t="shared" si="8"/>
        <v>0</v>
      </c>
    </row>
    <row r="37" spans="1:73" ht="30.75">
      <c r="A37" s="768"/>
      <c r="B37" s="791"/>
      <c r="C37" s="791"/>
      <c r="D37" s="791"/>
      <c r="E37" s="4" t="s">
        <v>563</v>
      </c>
      <c r="F37" s="322">
        <f t="shared" si="7"/>
        <v>0</v>
      </c>
      <c r="G37" s="322">
        <f aca="true" t="shared" si="9" ref="G37:U37">G406</f>
        <v>0</v>
      </c>
      <c r="H37" s="322">
        <f t="shared" si="9"/>
        <v>0</v>
      </c>
      <c r="I37" s="322">
        <f t="shared" si="9"/>
        <v>0</v>
      </c>
      <c r="J37" s="322">
        <f t="shared" si="9"/>
        <v>0</v>
      </c>
      <c r="K37" s="322">
        <f t="shared" si="9"/>
        <v>0</v>
      </c>
      <c r="L37" s="322">
        <f t="shared" si="9"/>
        <v>0</v>
      </c>
      <c r="M37" s="322">
        <f t="shared" si="9"/>
        <v>0</v>
      </c>
      <c r="N37" s="322">
        <f t="shared" si="9"/>
        <v>0</v>
      </c>
      <c r="O37" s="322">
        <f t="shared" si="9"/>
        <v>0</v>
      </c>
      <c r="P37" s="322">
        <f t="shared" si="9"/>
        <v>0</v>
      </c>
      <c r="Q37" s="322">
        <f t="shared" si="9"/>
        <v>0</v>
      </c>
      <c r="R37" s="322">
        <f t="shared" si="9"/>
        <v>0</v>
      </c>
      <c r="S37" s="322">
        <f t="shared" si="9"/>
        <v>0</v>
      </c>
      <c r="T37" s="322">
        <f t="shared" si="9"/>
        <v>0</v>
      </c>
      <c r="U37" s="322">
        <f t="shared" si="9"/>
        <v>0</v>
      </c>
      <c r="V37" s="322">
        <f t="shared" si="8"/>
        <v>0</v>
      </c>
      <c r="W37" s="322">
        <f t="shared" si="8"/>
        <v>0</v>
      </c>
      <c r="X37" s="322">
        <f t="shared" si="8"/>
        <v>0</v>
      </c>
      <c r="Y37" s="322">
        <f t="shared" si="8"/>
        <v>0</v>
      </c>
      <c r="Z37" s="322">
        <f t="shared" si="8"/>
        <v>0</v>
      </c>
      <c r="AA37" s="322">
        <f t="shared" si="8"/>
        <v>0</v>
      </c>
      <c r="AB37" s="322">
        <f t="shared" si="8"/>
        <v>0</v>
      </c>
      <c r="AC37" s="322">
        <f t="shared" si="8"/>
        <v>0</v>
      </c>
      <c r="AD37" s="322">
        <f t="shared" si="8"/>
        <v>0</v>
      </c>
      <c r="AE37" s="322">
        <f t="shared" si="8"/>
        <v>0</v>
      </c>
      <c r="AF37" s="322">
        <f t="shared" si="8"/>
        <v>0</v>
      </c>
      <c r="AG37" s="322">
        <f t="shared" si="8"/>
        <v>0</v>
      </c>
      <c r="AH37" s="322">
        <f t="shared" si="8"/>
        <v>0</v>
      </c>
      <c r="AI37" s="322">
        <f t="shared" si="8"/>
        <v>0</v>
      </c>
      <c r="AJ37" s="322">
        <f t="shared" si="8"/>
        <v>0</v>
      </c>
      <c r="AK37" s="322">
        <f t="shared" si="8"/>
        <v>0</v>
      </c>
      <c r="AL37" s="322">
        <f t="shared" si="8"/>
        <v>0</v>
      </c>
      <c r="AM37" s="322">
        <f t="shared" si="8"/>
        <v>0</v>
      </c>
      <c r="AN37" s="322">
        <f t="shared" si="8"/>
        <v>0</v>
      </c>
      <c r="AO37" s="322">
        <f t="shared" si="8"/>
        <v>0</v>
      </c>
      <c r="AP37" s="322">
        <f t="shared" si="8"/>
        <v>0</v>
      </c>
      <c r="AQ37" s="322">
        <f t="shared" si="8"/>
        <v>0</v>
      </c>
      <c r="AR37" s="322">
        <f t="shared" si="8"/>
        <v>0</v>
      </c>
      <c r="AS37" s="322">
        <f t="shared" si="8"/>
        <v>0</v>
      </c>
      <c r="AT37" s="322">
        <f aca="true" t="shared" si="10" ref="AT37:BU37">AT406</f>
        <v>0</v>
      </c>
      <c r="AU37" s="322">
        <f t="shared" si="10"/>
        <v>0</v>
      </c>
      <c r="AV37" s="322">
        <f t="shared" si="10"/>
        <v>0</v>
      </c>
      <c r="AW37" s="322">
        <f t="shared" si="10"/>
        <v>0</v>
      </c>
      <c r="AX37" s="322">
        <f t="shared" si="10"/>
        <v>0</v>
      </c>
      <c r="AY37" s="322">
        <f t="shared" si="10"/>
        <v>0</v>
      </c>
      <c r="AZ37" s="322">
        <f t="shared" si="10"/>
        <v>0</v>
      </c>
      <c r="BA37" s="322">
        <f t="shared" si="10"/>
        <v>0</v>
      </c>
      <c r="BB37" s="322">
        <f t="shared" si="10"/>
        <v>0</v>
      </c>
      <c r="BC37" s="322">
        <f t="shared" si="10"/>
        <v>0</v>
      </c>
      <c r="BD37" s="322">
        <f t="shared" si="10"/>
        <v>0</v>
      </c>
      <c r="BE37" s="322">
        <f t="shared" si="10"/>
        <v>0</v>
      </c>
      <c r="BF37" s="322">
        <f t="shared" si="10"/>
        <v>0</v>
      </c>
      <c r="BG37" s="322">
        <f t="shared" si="10"/>
        <v>0</v>
      </c>
      <c r="BH37" s="322">
        <f t="shared" si="10"/>
        <v>0</v>
      </c>
      <c r="BI37" s="322">
        <f t="shared" si="10"/>
        <v>0</v>
      </c>
      <c r="BJ37" s="322">
        <f t="shared" si="10"/>
        <v>0</v>
      </c>
      <c r="BK37" s="322">
        <f t="shared" si="10"/>
        <v>0</v>
      </c>
      <c r="BL37" s="322">
        <f t="shared" si="10"/>
        <v>0</v>
      </c>
      <c r="BM37" s="322">
        <f t="shared" si="10"/>
        <v>0</v>
      </c>
      <c r="BN37" s="322">
        <f t="shared" si="10"/>
        <v>0</v>
      </c>
      <c r="BO37" s="322">
        <f t="shared" si="10"/>
        <v>0</v>
      </c>
      <c r="BP37" s="322">
        <f t="shared" si="10"/>
        <v>0</v>
      </c>
      <c r="BQ37" s="322">
        <f t="shared" si="10"/>
        <v>0</v>
      </c>
      <c r="BR37" s="322">
        <f t="shared" si="10"/>
        <v>0</v>
      </c>
      <c r="BS37" s="322">
        <f t="shared" si="10"/>
        <v>0</v>
      </c>
      <c r="BT37" s="322">
        <f t="shared" si="10"/>
        <v>0</v>
      </c>
      <c r="BU37" s="322">
        <f t="shared" si="10"/>
        <v>0</v>
      </c>
    </row>
    <row r="38" spans="1:73" ht="30.75">
      <c r="A38" s="768"/>
      <c r="B38" s="791"/>
      <c r="C38" s="791"/>
      <c r="D38" s="791"/>
      <c r="E38" s="4" t="s">
        <v>564</v>
      </c>
      <c r="F38" s="322">
        <f t="shared" si="7"/>
        <v>2243.6</v>
      </c>
      <c r="G38" s="322">
        <f aca="true" t="shared" si="11" ref="G38:BR41">G407</f>
        <v>0</v>
      </c>
      <c r="H38" s="322">
        <f t="shared" si="11"/>
        <v>0</v>
      </c>
      <c r="I38" s="322">
        <f t="shared" si="11"/>
        <v>0</v>
      </c>
      <c r="J38" s="322">
        <f t="shared" si="11"/>
        <v>0</v>
      </c>
      <c r="K38" s="322">
        <f t="shared" si="11"/>
        <v>0</v>
      </c>
      <c r="L38" s="322">
        <f t="shared" si="11"/>
        <v>306.6</v>
      </c>
      <c r="M38" s="322">
        <f t="shared" si="11"/>
        <v>0</v>
      </c>
      <c r="N38" s="322">
        <f t="shared" si="11"/>
        <v>0</v>
      </c>
      <c r="O38" s="322">
        <f t="shared" si="11"/>
        <v>0</v>
      </c>
      <c r="P38" s="322">
        <f t="shared" si="11"/>
        <v>0</v>
      </c>
      <c r="Q38" s="322">
        <f t="shared" si="11"/>
        <v>0</v>
      </c>
      <c r="R38" s="322">
        <f t="shared" si="11"/>
        <v>85</v>
      </c>
      <c r="S38" s="322">
        <f t="shared" si="11"/>
        <v>0</v>
      </c>
      <c r="T38" s="322">
        <f t="shared" si="11"/>
        <v>0</v>
      </c>
      <c r="U38" s="322">
        <f t="shared" si="11"/>
        <v>1121.75</v>
      </c>
      <c r="V38" s="322">
        <f t="shared" si="11"/>
        <v>0</v>
      </c>
      <c r="W38" s="322">
        <f t="shared" si="11"/>
        <v>0</v>
      </c>
      <c r="X38" s="322">
        <f t="shared" si="11"/>
        <v>72.3</v>
      </c>
      <c r="Y38" s="322">
        <f t="shared" si="11"/>
        <v>0</v>
      </c>
      <c r="Z38" s="322">
        <f t="shared" si="11"/>
        <v>0</v>
      </c>
      <c r="AA38" s="322">
        <f t="shared" si="11"/>
        <v>143.7</v>
      </c>
      <c r="AB38" s="322">
        <f t="shared" si="11"/>
        <v>0</v>
      </c>
      <c r="AC38" s="322">
        <f t="shared" si="11"/>
        <v>0</v>
      </c>
      <c r="AD38" s="322">
        <f t="shared" si="11"/>
        <v>0</v>
      </c>
      <c r="AE38" s="322">
        <f t="shared" si="11"/>
        <v>0</v>
      </c>
      <c r="AF38" s="322">
        <f t="shared" si="11"/>
        <v>0</v>
      </c>
      <c r="AG38" s="322">
        <f t="shared" si="11"/>
        <v>0</v>
      </c>
      <c r="AH38" s="322">
        <f t="shared" si="11"/>
        <v>0</v>
      </c>
      <c r="AI38" s="322">
        <f t="shared" si="11"/>
        <v>0</v>
      </c>
      <c r="AJ38" s="322">
        <f t="shared" si="11"/>
        <v>212.5</v>
      </c>
      <c r="AK38" s="322">
        <f t="shared" si="11"/>
        <v>0</v>
      </c>
      <c r="AL38" s="322">
        <f t="shared" si="11"/>
        <v>0</v>
      </c>
      <c r="AM38" s="322">
        <f t="shared" si="11"/>
        <v>301.75</v>
      </c>
      <c r="AN38" s="322">
        <f t="shared" si="11"/>
        <v>0</v>
      </c>
      <c r="AO38" s="322">
        <f t="shared" si="11"/>
        <v>0</v>
      </c>
      <c r="AP38" s="322">
        <f t="shared" si="11"/>
        <v>0</v>
      </c>
      <c r="AQ38" s="322">
        <f t="shared" si="11"/>
        <v>0</v>
      </c>
      <c r="AR38" s="322">
        <f t="shared" si="11"/>
        <v>0</v>
      </c>
      <c r="AS38" s="322">
        <f t="shared" si="11"/>
        <v>0</v>
      </c>
      <c r="AT38" s="322">
        <f t="shared" si="11"/>
        <v>0</v>
      </c>
      <c r="AU38" s="322">
        <f t="shared" si="11"/>
        <v>0</v>
      </c>
      <c r="AV38" s="322">
        <f t="shared" si="11"/>
        <v>0</v>
      </c>
      <c r="AW38" s="322">
        <f t="shared" si="11"/>
        <v>0</v>
      </c>
      <c r="AX38" s="322">
        <f t="shared" si="11"/>
        <v>0</v>
      </c>
      <c r="AY38" s="322">
        <f t="shared" si="11"/>
        <v>0</v>
      </c>
      <c r="AZ38" s="322">
        <f t="shared" si="11"/>
        <v>0</v>
      </c>
      <c r="BA38" s="322">
        <f t="shared" si="11"/>
        <v>0</v>
      </c>
      <c r="BB38" s="322">
        <f t="shared" si="11"/>
        <v>0</v>
      </c>
      <c r="BC38" s="322">
        <f t="shared" si="11"/>
        <v>0</v>
      </c>
      <c r="BD38" s="322">
        <f t="shared" si="11"/>
        <v>0</v>
      </c>
      <c r="BE38" s="322">
        <f t="shared" si="11"/>
        <v>0</v>
      </c>
      <c r="BF38" s="322">
        <f t="shared" si="11"/>
        <v>0</v>
      </c>
      <c r="BG38" s="322">
        <f t="shared" si="11"/>
        <v>0</v>
      </c>
      <c r="BH38" s="322">
        <f t="shared" si="11"/>
        <v>0</v>
      </c>
      <c r="BI38" s="322">
        <f t="shared" si="11"/>
        <v>0</v>
      </c>
      <c r="BJ38" s="322">
        <f t="shared" si="11"/>
        <v>0</v>
      </c>
      <c r="BK38" s="322">
        <f t="shared" si="11"/>
        <v>0</v>
      </c>
      <c r="BL38" s="322">
        <f t="shared" si="11"/>
        <v>0</v>
      </c>
      <c r="BM38" s="322">
        <f t="shared" si="11"/>
        <v>0</v>
      </c>
      <c r="BN38" s="322">
        <f t="shared" si="11"/>
        <v>0</v>
      </c>
      <c r="BO38" s="322">
        <f t="shared" si="11"/>
        <v>0</v>
      </c>
      <c r="BP38" s="322">
        <f t="shared" si="11"/>
        <v>0</v>
      </c>
      <c r="BQ38" s="322">
        <f t="shared" si="11"/>
        <v>0</v>
      </c>
      <c r="BR38" s="322">
        <f t="shared" si="11"/>
        <v>0</v>
      </c>
      <c r="BS38" s="322">
        <f aca="true" t="shared" si="12" ref="BS38:BU40">BS407</f>
        <v>0</v>
      </c>
      <c r="BT38" s="322">
        <f t="shared" si="12"/>
        <v>0</v>
      </c>
      <c r="BU38" s="322">
        <f t="shared" si="12"/>
        <v>0</v>
      </c>
    </row>
    <row r="39" spans="1:73" ht="15">
      <c r="A39" s="768"/>
      <c r="B39" s="791"/>
      <c r="C39" s="791"/>
      <c r="D39" s="791"/>
      <c r="E39" s="4" t="s">
        <v>322</v>
      </c>
      <c r="F39" s="322">
        <f t="shared" si="7"/>
        <v>3003.36</v>
      </c>
      <c r="G39" s="322">
        <f t="shared" si="11"/>
        <v>0</v>
      </c>
      <c r="H39" s="322">
        <f t="shared" si="11"/>
        <v>0</v>
      </c>
      <c r="I39" s="322">
        <f t="shared" si="11"/>
        <v>0</v>
      </c>
      <c r="J39" s="322">
        <f t="shared" si="11"/>
        <v>0</v>
      </c>
      <c r="K39" s="322">
        <f t="shared" si="11"/>
        <v>0</v>
      </c>
      <c r="L39" s="322">
        <f t="shared" si="11"/>
        <v>0</v>
      </c>
      <c r="M39" s="322">
        <f t="shared" si="11"/>
        <v>0</v>
      </c>
      <c r="N39" s="322">
        <f t="shared" si="11"/>
        <v>0</v>
      </c>
      <c r="O39" s="322">
        <f t="shared" si="11"/>
        <v>110</v>
      </c>
      <c r="P39" s="322">
        <f t="shared" si="11"/>
        <v>0</v>
      </c>
      <c r="Q39" s="322">
        <f t="shared" si="11"/>
        <v>0</v>
      </c>
      <c r="R39" s="322">
        <f t="shared" si="11"/>
        <v>15</v>
      </c>
      <c r="S39" s="322">
        <f t="shared" si="11"/>
        <v>0</v>
      </c>
      <c r="T39" s="322">
        <f t="shared" si="11"/>
        <v>0</v>
      </c>
      <c r="U39" s="322">
        <f t="shared" si="11"/>
        <v>1255.45</v>
      </c>
      <c r="V39" s="322">
        <f t="shared" si="11"/>
        <v>0</v>
      </c>
      <c r="W39" s="322">
        <f t="shared" si="11"/>
        <v>0</v>
      </c>
      <c r="X39" s="322">
        <f t="shared" si="11"/>
        <v>912.7</v>
      </c>
      <c r="Y39" s="322">
        <f t="shared" si="11"/>
        <v>0</v>
      </c>
      <c r="Z39" s="322">
        <f t="shared" si="11"/>
        <v>0</v>
      </c>
      <c r="AA39" s="322">
        <f t="shared" si="11"/>
        <v>25.4</v>
      </c>
      <c r="AB39" s="322">
        <f t="shared" si="11"/>
        <v>0</v>
      </c>
      <c r="AC39" s="322">
        <f t="shared" si="11"/>
        <v>0</v>
      </c>
      <c r="AD39" s="322">
        <f t="shared" si="11"/>
        <v>0</v>
      </c>
      <c r="AE39" s="322">
        <f t="shared" si="11"/>
        <v>0</v>
      </c>
      <c r="AF39" s="322">
        <f t="shared" si="11"/>
        <v>0</v>
      </c>
      <c r="AG39" s="322">
        <f t="shared" si="11"/>
        <v>50</v>
      </c>
      <c r="AH39" s="322">
        <f t="shared" si="11"/>
        <v>0</v>
      </c>
      <c r="AI39" s="322">
        <f t="shared" si="11"/>
        <v>0</v>
      </c>
      <c r="AJ39" s="322">
        <f t="shared" si="11"/>
        <v>50</v>
      </c>
      <c r="AK39" s="322">
        <f t="shared" si="11"/>
        <v>0</v>
      </c>
      <c r="AL39" s="322">
        <f t="shared" si="11"/>
        <v>0</v>
      </c>
      <c r="AM39" s="322">
        <f t="shared" si="11"/>
        <v>267.95</v>
      </c>
      <c r="AN39" s="322">
        <f t="shared" si="11"/>
        <v>0</v>
      </c>
      <c r="AO39" s="322">
        <f t="shared" si="11"/>
        <v>0</v>
      </c>
      <c r="AP39" s="322">
        <f t="shared" si="11"/>
        <v>316.86</v>
      </c>
      <c r="AQ39" s="322">
        <f t="shared" si="11"/>
        <v>0</v>
      </c>
      <c r="AR39" s="322">
        <f t="shared" si="11"/>
        <v>0</v>
      </c>
      <c r="AS39" s="322">
        <f t="shared" si="11"/>
        <v>0</v>
      </c>
      <c r="AT39" s="322">
        <f t="shared" si="11"/>
        <v>0</v>
      </c>
      <c r="AU39" s="322">
        <f t="shared" si="11"/>
        <v>0</v>
      </c>
      <c r="AV39" s="322">
        <f t="shared" si="11"/>
        <v>0</v>
      </c>
      <c r="AW39" s="322">
        <f t="shared" si="11"/>
        <v>0</v>
      </c>
      <c r="AX39" s="322">
        <f t="shared" si="11"/>
        <v>0</v>
      </c>
      <c r="AY39" s="322">
        <f t="shared" si="11"/>
        <v>0</v>
      </c>
      <c r="AZ39" s="322">
        <f t="shared" si="11"/>
        <v>0</v>
      </c>
      <c r="BA39" s="322">
        <f t="shared" si="11"/>
        <v>0</v>
      </c>
      <c r="BB39" s="322">
        <f t="shared" si="11"/>
        <v>0</v>
      </c>
      <c r="BC39" s="322">
        <f t="shared" si="11"/>
        <v>0</v>
      </c>
      <c r="BD39" s="322">
        <f t="shared" si="11"/>
        <v>0</v>
      </c>
      <c r="BE39" s="322">
        <f t="shared" si="11"/>
        <v>0</v>
      </c>
      <c r="BF39" s="322">
        <f t="shared" si="11"/>
        <v>0</v>
      </c>
      <c r="BG39" s="322">
        <f t="shared" si="11"/>
        <v>0</v>
      </c>
      <c r="BH39" s="322">
        <f t="shared" si="11"/>
        <v>0</v>
      </c>
      <c r="BI39" s="322">
        <f t="shared" si="11"/>
        <v>0</v>
      </c>
      <c r="BJ39" s="322">
        <f t="shared" si="11"/>
        <v>0</v>
      </c>
      <c r="BK39" s="322">
        <f t="shared" si="11"/>
        <v>0</v>
      </c>
      <c r="BL39" s="322">
        <f t="shared" si="11"/>
        <v>0</v>
      </c>
      <c r="BM39" s="322">
        <f t="shared" si="11"/>
        <v>0</v>
      </c>
      <c r="BN39" s="322">
        <f t="shared" si="11"/>
        <v>0</v>
      </c>
      <c r="BO39" s="322">
        <f t="shared" si="11"/>
        <v>0</v>
      </c>
      <c r="BP39" s="322">
        <f t="shared" si="11"/>
        <v>0</v>
      </c>
      <c r="BQ39" s="322">
        <f t="shared" si="11"/>
        <v>0</v>
      </c>
      <c r="BR39" s="322">
        <f t="shared" si="11"/>
        <v>0</v>
      </c>
      <c r="BS39" s="322">
        <f t="shared" si="12"/>
        <v>0</v>
      </c>
      <c r="BT39" s="322">
        <f t="shared" si="12"/>
        <v>0</v>
      </c>
      <c r="BU39" s="322">
        <f t="shared" si="12"/>
        <v>0</v>
      </c>
    </row>
    <row r="40" spans="1:73" ht="78">
      <c r="A40" s="768"/>
      <c r="B40" s="791"/>
      <c r="C40" s="791"/>
      <c r="D40" s="791"/>
      <c r="E40" s="4" t="s">
        <v>314</v>
      </c>
      <c r="F40" s="322">
        <f t="shared" si="7"/>
        <v>0</v>
      </c>
      <c r="G40" s="322">
        <f t="shared" si="11"/>
        <v>0</v>
      </c>
      <c r="H40" s="322">
        <f t="shared" si="11"/>
        <v>0</v>
      </c>
      <c r="I40" s="322">
        <f t="shared" si="11"/>
        <v>0</v>
      </c>
      <c r="J40" s="322">
        <f t="shared" si="11"/>
        <v>0</v>
      </c>
      <c r="K40" s="322">
        <f t="shared" si="11"/>
        <v>0</v>
      </c>
      <c r="L40" s="322">
        <f t="shared" si="11"/>
        <v>0</v>
      </c>
      <c r="M40" s="322">
        <f t="shared" si="11"/>
        <v>0</v>
      </c>
      <c r="N40" s="322">
        <f t="shared" si="11"/>
        <v>0</v>
      </c>
      <c r="O40" s="322">
        <f t="shared" si="11"/>
        <v>0</v>
      </c>
      <c r="P40" s="322">
        <f t="shared" si="11"/>
        <v>0</v>
      </c>
      <c r="Q40" s="322">
        <f t="shared" si="11"/>
        <v>0</v>
      </c>
      <c r="R40" s="322">
        <f t="shared" si="11"/>
        <v>0</v>
      </c>
      <c r="S40" s="322">
        <f t="shared" si="11"/>
        <v>0</v>
      </c>
      <c r="T40" s="322">
        <f t="shared" si="11"/>
        <v>0</v>
      </c>
      <c r="U40" s="322">
        <f t="shared" si="11"/>
        <v>0</v>
      </c>
      <c r="V40" s="322">
        <f t="shared" si="11"/>
        <v>0</v>
      </c>
      <c r="W40" s="322">
        <f t="shared" si="11"/>
        <v>0</v>
      </c>
      <c r="X40" s="322">
        <f t="shared" si="11"/>
        <v>0</v>
      </c>
      <c r="Y40" s="322">
        <f t="shared" si="11"/>
        <v>0</v>
      </c>
      <c r="Z40" s="322">
        <f t="shared" si="11"/>
        <v>0</v>
      </c>
      <c r="AA40" s="322">
        <f t="shared" si="11"/>
        <v>0</v>
      </c>
      <c r="AB40" s="322">
        <f t="shared" si="11"/>
        <v>0</v>
      </c>
      <c r="AC40" s="322">
        <f t="shared" si="11"/>
        <v>0</v>
      </c>
      <c r="AD40" s="322">
        <f t="shared" si="11"/>
        <v>0</v>
      </c>
      <c r="AE40" s="322">
        <f t="shared" si="11"/>
        <v>0</v>
      </c>
      <c r="AF40" s="322">
        <f t="shared" si="11"/>
        <v>0</v>
      </c>
      <c r="AG40" s="322">
        <f t="shared" si="11"/>
        <v>0</v>
      </c>
      <c r="AH40" s="322">
        <f t="shared" si="11"/>
        <v>0</v>
      </c>
      <c r="AI40" s="322">
        <f t="shared" si="11"/>
        <v>0</v>
      </c>
      <c r="AJ40" s="322">
        <f t="shared" si="11"/>
        <v>0</v>
      </c>
      <c r="AK40" s="322">
        <f t="shared" si="11"/>
        <v>0</v>
      </c>
      <c r="AL40" s="322">
        <f t="shared" si="11"/>
        <v>0</v>
      </c>
      <c r="AM40" s="322">
        <f t="shared" si="11"/>
        <v>0</v>
      </c>
      <c r="AN40" s="322">
        <f t="shared" si="11"/>
        <v>0</v>
      </c>
      <c r="AO40" s="322">
        <f t="shared" si="11"/>
        <v>0</v>
      </c>
      <c r="AP40" s="322">
        <f t="shared" si="11"/>
        <v>0</v>
      </c>
      <c r="AQ40" s="322">
        <f t="shared" si="11"/>
        <v>0</v>
      </c>
      <c r="AR40" s="322">
        <f t="shared" si="11"/>
        <v>0</v>
      </c>
      <c r="AS40" s="322">
        <f t="shared" si="11"/>
        <v>0</v>
      </c>
      <c r="AT40" s="322">
        <f t="shared" si="11"/>
        <v>0</v>
      </c>
      <c r="AU40" s="322">
        <f t="shared" si="11"/>
        <v>0</v>
      </c>
      <c r="AV40" s="322">
        <f t="shared" si="11"/>
        <v>0</v>
      </c>
      <c r="AW40" s="322">
        <f t="shared" si="11"/>
        <v>0</v>
      </c>
      <c r="AX40" s="322">
        <f t="shared" si="11"/>
        <v>0</v>
      </c>
      <c r="AY40" s="322">
        <f t="shared" si="11"/>
        <v>0</v>
      </c>
      <c r="AZ40" s="322">
        <f t="shared" si="11"/>
        <v>0</v>
      </c>
      <c r="BA40" s="322">
        <f t="shared" si="11"/>
        <v>0</v>
      </c>
      <c r="BB40" s="322">
        <f t="shared" si="11"/>
        <v>0</v>
      </c>
      <c r="BC40" s="322">
        <f t="shared" si="11"/>
        <v>0</v>
      </c>
      <c r="BD40" s="322">
        <f t="shared" si="11"/>
        <v>0</v>
      </c>
      <c r="BE40" s="322">
        <f t="shared" si="11"/>
        <v>0</v>
      </c>
      <c r="BF40" s="322">
        <f t="shared" si="11"/>
        <v>0</v>
      </c>
      <c r="BG40" s="322">
        <f t="shared" si="11"/>
        <v>0</v>
      </c>
      <c r="BH40" s="322">
        <f t="shared" si="11"/>
        <v>0</v>
      </c>
      <c r="BI40" s="322">
        <f t="shared" si="11"/>
        <v>0</v>
      </c>
      <c r="BJ40" s="322">
        <f t="shared" si="11"/>
        <v>0</v>
      </c>
      <c r="BK40" s="322">
        <f t="shared" si="11"/>
        <v>0</v>
      </c>
      <c r="BL40" s="322">
        <f t="shared" si="11"/>
        <v>0</v>
      </c>
      <c r="BM40" s="322">
        <f t="shared" si="11"/>
        <v>0</v>
      </c>
      <c r="BN40" s="322">
        <f t="shared" si="11"/>
        <v>0</v>
      </c>
      <c r="BO40" s="322">
        <f t="shared" si="11"/>
        <v>0</v>
      </c>
      <c r="BP40" s="322">
        <f t="shared" si="11"/>
        <v>0</v>
      </c>
      <c r="BQ40" s="322">
        <f t="shared" si="11"/>
        <v>0</v>
      </c>
      <c r="BR40" s="322">
        <f t="shared" si="11"/>
        <v>0</v>
      </c>
      <c r="BS40" s="322">
        <f t="shared" si="12"/>
        <v>0</v>
      </c>
      <c r="BT40" s="322">
        <f t="shared" si="12"/>
        <v>0</v>
      </c>
      <c r="BU40" s="322">
        <f t="shared" si="12"/>
        <v>0</v>
      </c>
    </row>
    <row r="41" spans="1:73" ht="15">
      <c r="A41" s="768"/>
      <c r="B41" s="791"/>
      <c r="C41" s="791"/>
      <c r="D41" s="791"/>
      <c r="E41" s="4" t="s">
        <v>565</v>
      </c>
      <c r="F41" s="322">
        <f t="shared" si="7"/>
        <v>150</v>
      </c>
      <c r="G41" s="322">
        <f t="shared" si="11"/>
        <v>0</v>
      </c>
      <c r="H41" s="322">
        <f t="shared" si="11"/>
        <v>0</v>
      </c>
      <c r="I41" s="322">
        <f t="shared" si="11"/>
        <v>0</v>
      </c>
      <c r="J41" s="322">
        <f t="shared" si="11"/>
        <v>0</v>
      </c>
      <c r="K41" s="322">
        <f t="shared" si="11"/>
        <v>0</v>
      </c>
      <c r="L41" s="322">
        <f t="shared" si="11"/>
        <v>0</v>
      </c>
      <c r="M41" s="322">
        <f t="shared" si="11"/>
        <v>0</v>
      </c>
      <c r="N41" s="322">
        <f t="shared" si="11"/>
        <v>0</v>
      </c>
      <c r="O41" s="322">
        <f t="shared" si="11"/>
        <v>0</v>
      </c>
      <c r="P41" s="322">
        <f t="shared" si="11"/>
        <v>0</v>
      </c>
      <c r="Q41" s="322">
        <f t="shared" si="11"/>
        <v>0</v>
      </c>
      <c r="R41" s="322">
        <f t="shared" si="11"/>
        <v>0</v>
      </c>
      <c r="S41" s="322">
        <f t="shared" si="11"/>
        <v>0</v>
      </c>
      <c r="T41" s="322">
        <f t="shared" si="11"/>
        <v>0</v>
      </c>
      <c r="U41" s="322">
        <f t="shared" si="11"/>
        <v>112.5</v>
      </c>
      <c r="V41" s="322">
        <f t="shared" si="11"/>
        <v>0</v>
      </c>
      <c r="W41" s="322">
        <f t="shared" si="11"/>
        <v>0</v>
      </c>
      <c r="X41" s="322">
        <f t="shared" si="11"/>
        <v>0</v>
      </c>
      <c r="Y41" s="322">
        <f t="shared" si="11"/>
        <v>0</v>
      </c>
      <c r="Z41" s="322">
        <f t="shared" si="11"/>
        <v>0</v>
      </c>
      <c r="AA41" s="322">
        <f t="shared" si="11"/>
        <v>0</v>
      </c>
      <c r="AB41" s="322">
        <f t="shared" si="11"/>
        <v>0</v>
      </c>
      <c r="AC41" s="322">
        <f t="shared" si="11"/>
        <v>0</v>
      </c>
      <c r="AD41" s="322">
        <f t="shared" si="11"/>
        <v>0</v>
      </c>
      <c r="AE41" s="322">
        <f t="shared" si="11"/>
        <v>0</v>
      </c>
      <c r="AF41" s="322">
        <f t="shared" si="11"/>
        <v>0</v>
      </c>
      <c r="AG41" s="322">
        <f t="shared" si="11"/>
        <v>0</v>
      </c>
      <c r="AH41" s="322">
        <f t="shared" si="11"/>
        <v>0</v>
      </c>
      <c r="AI41" s="322">
        <f t="shared" si="11"/>
        <v>0</v>
      </c>
      <c r="AJ41" s="322">
        <f t="shared" si="11"/>
        <v>37.5</v>
      </c>
      <c r="AK41" s="322">
        <f t="shared" si="11"/>
        <v>0</v>
      </c>
      <c r="AL41" s="322">
        <f t="shared" si="11"/>
        <v>0</v>
      </c>
      <c r="AM41" s="322">
        <f t="shared" si="11"/>
        <v>0</v>
      </c>
      <c r="AN41" s="322">
        <f t="shared" si="11"/>
        <v>0</v>
      </c>
      <c r="AO41" s="322">
        <f t="shared" si="11"/>
        <v>0</v>
      </c>
      <c r="AP41" s="322">
        <f t="shared" si="11"/>
        <v>0</v>
      </c>
      <c r="AQ41" s="322">
        <f t="shared" si="11"/>
        <v>0</v>
      </c>
      <c r="AR41" s="322">
        <f t="shared" si="11"/>
        <v>0</v>
      </c>
      <c r="AS41" s="322">
        <f t="shared" si="11"/>
        <v>0</v>
      </c>
      <c r="AT41" s="322">
        <f t="shared" si="11"/>
        <v>0</v>
      </c>
      <c r="AU41" s="322">
        <f t="shared" si="11"/>
        <v>0</v>
      </c>
      <c r="AV41" s="322">
        <f t="shared" si="11"/>
        <v>0</v>
      </c>
      <c r="AW41" s="322">
        <f t="shared" si="11"/>
        <v>0</v>
      </c>
      <c r="AX41" s="322">
        <f t="shared" si="11"/>
        <v>0</v>
      </c>
      <c r="AY41" s="322">
        <f t="shared" si="11"/>
        <v>0</v>
      </c>
      <c r="AZ41" s="322">
        <f t="shared" si="11"/>
        <v>0</v>
      </c>
      <c r="BA41" s="322">
        <f t="shared" si="11"/>
        <v>0</v>
      </c>
      <c r="BB41" s="322">
        <f t="shared" si="11"/>
        <v>0</v>
      </c>
      <c r="BC41" s="322">
        <f t="shared" si="11"/>
        <v>0</v>
      </c>
      <c r="BD41" s="322">
        <f t="shared" si="11"/>
        <v>0</v>
      </c>
      <c r="BE41" s="322">
        <f t="shared" si="11"/>
        <v>0</v>
      </c>
      <c r="BF41" s="322">
        <f t="shared" si="11"/>
        <v>0</v>
      </c>
      <c r="BG41" s="322">
        <f t="shared" si="11"/>
        <v>0</v>
      </c>
      <c r="BH41" s="322">
        <f t="shared" si="11"/>
        <v>0</v>
      </c>
      <c r="BI41" s="322">
        <f t="shared" si="11"/>
        <v>0</v>
      </c>
      <c r="BJ41" s="322">
        <f t="shared" si="11"/>
        <v>0</v>
      </c>
      <c r="BK41" s="322">
        <f t="shared" si="11"/>
        <v>0</v>
      </c>
      <c r="BL41" s="322">
        <f t="shared" si="11"/>
        <v>0</v>
      </c>
      <c r="BM41" s="322">
        <f t="shared" si="11"/>
        <v>0</v>
      </c>
      <c r="BN41" s="322">
        <f t="shared" si="11"/>
        <v>0</v>
      </c>
      <c r="BO41" s="322">
        <f t="shared" si="11"/>
        <v>0</v>
      </c>
      <c r="BP41" s="322">
        <f t="shared" si="11"/>
        <v>0</v>
      </c>
      <c r="BQ41" s="322">
        <f t="shared" si="11"/>
        <v>0</v>
      </c>
      <c r="BR41" s="322">
        <f aca="true" t="shared" si="13" ref="BR41:BU42">BR410</f>
        <v>0</v>
      </c>
      <c r="BS41" s="322">
        <f t="shared" si="13"/>
        <v>0</v>
      </c>
      <c r="BT41" s="322">
        <f t="shared" si="13"/>
        <v>0</v>
      </c>
      <c r="BU41" s="322">
        <f t="shared" si="13"/>
        <v>0</v>
      </c>
    </row>
    <row r="42" spans="1:73" ht="30.75">
      <c r="A42" s="769"/>
      <c r="B42" s="792"/>
      <c r="C42" s="792"/>
      <c r="D42" s="792"/>
      <c r="E42" s="4" t="s">
        <v>562</v>
      </c>
      <c r="F42" s="322">
        <f t="shared" si="7"/>
        <v>0</v>
      </c>
      <c r="G42" s="322">
        <f aca="true" t="shared" si="14" ref="G42:BR42">G411</f>
        <v>0</v>
      </c>
      <c r="H42" s="322">
        <f t="shared" si="14"/>
        <v>0</v>
      </c>
      <c r="I42" s="322">
        <f t="shared" si="14"/>
        <v>0</v>
      </c>
      <c r="J42" s="322">
        <f t="shared" si="14"/>
        <v>0</v>
      </c>
      <c r="K42" s="322">
        <f t="shared" si="14"/>
        <v>0</v>
      </c>
      <c r="L42" s="322">
        <f t="shared" si="14"/>
        <v>0</v>
      </c>
      <c r="M42" s="322">
        <f t="shared" si="14"/>
        <v>0</v>
      </c>
      <c r="N42" s="322">
        <f t="shared" si="14"/>
        <v>0</v>
      </c>
      <c r="O42" s="322">
        <f t="shared" si="14"/>
        <v>0</v>
      </c>
      <c r="P42" s="322">
        <f t="shared" si="14"/>
        <v>0</v>
      </c>
      <c r="Q42" s="322">
        <f t="shared" si="14"/>
        <v>0</v>
      </c>
      <c r="R42" s="322">
        <f t="shared" si="14"/>
        <v>0</v>
      </c>
      <c r="S42" s="322">
        <f t="shared" si="14"/>
        <v>0</v>
      </c>
      <c r="T42" s="322">
        <f t="shared" si="14"/>
        <v>0</v>
      </c>
      <c r="U42" s="322">
        <f t="shared" si="14"/>
        <v>0</v>
      </c>
      <c r="V42" s="322">
        <f t="shared" si="14"/>
        <v>0</v>
      </c>
      <c r="W42" s="322">
        <f t="shared" si="14"/>
        <v>0</v>
      </c>
      <c r="X42" s="322">
        <f t="shared" si="14"/>
        <v>0</v>
      </c>
      <c r="Y42" s="322">
        <f t="shared" si="14"/>
        <v>0</v>
      </c>
      <c r="Z42" s="322">
        <f t="shared" si="14"/>
        <v>0</v>
      </c>
      <c r="AA42" s="322">
        <f t="shared" si="14"/>
        <v>0</v>
      </c>
      <c r="AB42" s="322">
        <f t="shared" si="14"/>
        <v>0</v>
      </c>
      <c r="AC42" s="322">
        <f t="shared" si="14"/>
        <v>0</v>
      </c>
      <c r="AD42" s="322">
        <f t="shared" si="14"/>
        <v>0</v>
      </c>
      <c r="AE42" s="322">
        <f t="shared" si="14"/>
        <v>0</v>
      </c>
      <c r="AF42" s="322">
        <f t="shared" si="14"/>
        <v>0</v>
      </c>
      <c r="AG42" s="322">
        <f t="shared" si="14"/>
        <v>0</v>
      </c>
      <c r="AH42" s="322">
        <f t="shared" si="14"/>
        <v>0</v>
      </c>
      <c r="AI42" s="322">
        <f t="shared" si="14"/>
        <v>0</v>
      </c>
      <c r="AJ42" s="322">
        <f t="shared" si="14"/>
        <v>0</v>
      </c>
      <c r="AK42" s="322">
        <f t="shared" si="14"/>
        <v>0</v>
      </c>
      <c r="AL42" s="322">
        <f t="shared" si="14"/>
        <v>0</v>
      </c>
      <c r="AM42" s="322">
        <f t="shared" si="14"/>
        <v>0</v>
      </c>
      <c r="AN42" s="322">
        <f t="shared" si="14"/>
        <v>0</v>
      </c>
      <c r="AO42" s="322">
        <f t="shared" si="14"/>
        <v>0</v>
      </c>
      <c r="AP42" s="322">
        <f t="shared" si="14"/>
        <v>0</v>
      </c>
      <c r="AQ42" s="322">
        <f t="shared" si="14"/>
        <v>0</v>
      </c>
      <c r="AR42" s="322">
        <f t="shared" si="14"/>
        <v>0</v>
      </c>
      <c r="AS42" s="322">
        <f t="shared" si="14"/>
        <v>0</v>
      </c>
      <c r="AT42" s="322">
        <f t="shared" si="14"/>
        <v>0</v>
      </c>
      <c r="AU42" s="322">
        <f t="shared" si="14"/>
        <v>0</v>
      </c>
      <c r="AV42" s="322">
        <f t="shared" si="14"/>
        <v>0</v>
      </c>
      <c r="AW42" s="322">
        <f t="shared" si="14"/>
        <v>0</v>
      </c>
      <c r="AX42" s="322">
        <f t="shared" si="14"/>
        <v>0</v>
      </c>
      <c r="AY42" s="322">
        <f t="shared" si="14"/>
        <v>0</v>
      </c>
      <c r="AZ42" s="322">
        <f t="shared" si="14"/>
        <v>0</v>
      </c>
      <c r="BA42" s="322">
        <f t="shared" si="14"/>
        <v>0</v>
      </c>
      <c r="BB42" s="322">
        <f t="shared" si="14"/>
        <v>0</v>
      </c>
      <c r="BC42" s="322">
        <f t="shared" si="14"/>
        <v>0</v>
      </c>
      <c r="BD42" s="322">
        <f t="shared" si="14"/>
        <v>0</v>
      </c>
      <c r="BE42" s="322">
        <f t="shared" si="14"/>
        <v>0</v>
      </c>
      <c r="BF42" s="322">
        <f t="shared" si="14"/>
        <v>0</v>
      </c>
      <c r="BG42" s="322">
        <f t="shared" si="14"/>
        <v>0</v>
      </c>
      <c r="BH42" s="322">
        <f t="shared" si="14"/>
        <v>0</v>
      </c>
      <c r="BI42" s="322">
        <f t="shared" si="14"/>
        <v>0</v>
      </c>
      <c r="BJ42" s="322">
        <f t="shared" si="14"/>
        <v>0</v>
      </c>
      <c r="BK42" s="322">
        <f t="shared" si="14"/>
        <v>0</v>
      </c>
      <c r="BL42" s="322">
        <f t="shared" si="14"/>
        <v>0</v>
      </c>
      <c r="BM42" s="322">
        <f t="shared" si="14"/>
        <v>0</v>
      </c>
      <c r="BN42" s="322">
        <f t="shared" si="14"/>
        <v>0</v>
      </c>
      <c r="BO42" s="322">
        <f t="shared" si="14"/>
        <v>0</v>
      </c>
      <c r="BP42" s="322">
        <f t="shared" si="14"/>
        <v>0</v>
      </c>
      <c r="BQ42" s="322">
        <f t="shared" si="14"/>
        <v>0</v>
      </c>
      <c r="BR42" s="322">
        <f t="shared" si="14"/>
        <v>0</v>
      </c>
      <c r="BS42" s="322">
        <f t="shared" si="13"/>
        <v>0</v>
      </c>
      <c r="BT42" s="322">
        <f t="shared" si="13"/>
        <v>0</v>
      </c>
      <c r="BU42" s="322">
        <f t="shared" si="13"/>
        <v>0</v>
      </c>
    </row>
    <row r="43" spans="1:72" ht="15">
      <c r="A43" s="735" t="s">
        <v>143</v>
      </c>
      <c r="B43" s="429" t="s">
        <v>428</v>
      </c>
      <c r="C43" s="424" t="s">
        <v>20</v>
      </c>
      <c r="D43" s="376"/>
      <c r="E43" s="271" t="s">
        <v>433</v>
      </c>
      <c r="F43" s="382">
        <f>F44+F45+F46+F47+F48+F49</f>
        <v>1043.5</v>
      </c>
      <c r="G43" s="382">
        <f aca="true" t="shared" si="15" ref="G43:BR43">G44+G45+G46+G47+G48+G49</f>
        <v>0</v>
      </c>
      <c r="H43" s="383">
        <f>G43/F43*100</f>
        <v>0</v>
      </c>
      <c r="I43" s="382">
        <f t="shared" si="15"/>
        <v>0</v>
      </c>
      <c r="J43" s="382">
        <f t="shared" si="15"/>
        <v>0</v>
      </c>
      <c r="K43" s="382">
        <f t="shared" si="15"/>
        <v>0</v>
      </c>
      <c r="L43" s="382">
        <f t="shared" si="15"/>
        <v>0</v>
      </c>
      <c r="M43" s="382">
        <f t="shared" si="15"/>
        <v>0</v>
      </c>
      <c r="N43" s="382">
        <f t="shared" si="15"/>
        <v>0</v>
      </c>
      <c r="O43" s="382">
        <f t="shared" si="15"/>
        <v>0</v>
      </c>
      <c r="P43" s="382">
        <f t="shared" si="15"/>
        <v>0</v>
      </c>
      <c r="Q43" s="382">
        <f t="shared" si="15"/>
        <v>0</v>
      </c>
      <c r="R43" s="382">
        <f t="shared" si="15"/>
        <v>100</v>
      </c>
      <c r="S43" s="382">
        <f t="shared" si="15"/>
        <v>0</v>
      </c>
      <c r="T43" s="383">
        <f>S43/R43*100</f>
        <v>0</v>
      </c>
      <c r="U43" s="382">
        <f t="shared" si="15"/>
        <v>569.7</v>
      </c>
      <c r="V43" s="382">
        <f t="shared" si="15"/>
        <v>0</v>
      </c>
      <c r="W43" s="383">
        <f>V43/U43*100</f>
        <v>0</v>
      </c>
      <c r="X43" s="382">
        <f t="shared" si="15"/>
        <v>85</v>
      </c>
      <c r="Y43" s="382">
        <f t="shared" si="15"/>
        <v>0</v>
      </c>
      <c r="Z43" s="383">
        <f>Y43/X43*100</f>
        <v>0</v>
      </c>
      <c r="AA43" s="382">
        <f t="shared" si="15"/>
        <v>169.1</v>
      </c>
      <c r="AB43" s="382">
        <f t="shared" si="15"/>
        <v>0</v>
      </c>
      <c r="AC43" s="383">
        <f>AB43/AA43*100</f>
        <v>0</v>
      </c>
      <c r="AD43" s="382">
        <f t="shared" si="15"/>
        <v>0</v>
      </c>
      <c r="AE43" s="382">
        <f t="shared" si="15"/>
        <v>0</v>
      </c>
      <c r="AF43" s="382">
        <f t="shared" si="15"/>
        <v>0</v>
      </c>
      <c r="AG43" s="382">
        <f t="shared" si="15"/>
        <v>0</v>
      </c>
      <c r="AH43" s="382">
        <f t="shared" si="15"/>
        <v>0</v>
      </c>
      <c r="AI43" s="382">
        <f t="shared" si="15"/>
        <v>0</v>
      </c>
      <c r="AJ43" s="382">
        <f t="shared" si="15"/>
        <v>0</v>
      </c>
      <c r="AK43" s="382">
        <f t="shared" si="15"/>
        <v>0</v>
      </c>
      <c r="AL43" s="382">
        <f t="shared" si="15"/>
        <v>0</v>
      </c>
      <c r="AM43" s="382">
        <f t="shared" si="15"/>
        <v>119.7</v>
      </c>
      <c r="AN43" s="382">
        <f t="shared" si="15"/>
        <v>0</v>
      </c>
      <c r="AO43" s="383">
        <f>AN43/AM43*100</f>
        <v>0</v>
      </c>
      <c r="AP43" s="382">
        <f t="shared" si="15"/>
        <v>0</v>
      </c>
      <c r="AQ43" s="382">
        <f t="shared" si="15"/>
        <v>0</v>
      </c>
      <c r="AR43" s="382">
        <f t="shared" si="15"/>
        <v>0</v>
      </c>
      <c r="AS43" s="382">
        <f t="shared" si="15"/>
        <v>0</v>
      </c>
      <c r="AT43" s="382">
        <f t="shared" si="15"/>
        <v>0</v>
      </c>
      <c r="AU43" s="382">
        <f t="shared" si="15"/>
        <v>0</v>
      </c>
      <c r="AV43" s="382">
        <f t="shared" si="15"/>
        <v>0</v>
      </c>
      <c r="AW43" s="382">
        <f t="shared" si="15"/>
        <v>0</v>
      </c>
      <c r="AX43" s="382">
        <f t="shared" si="15"/>
        <v>0</v>
      </c>
      <c r="AY43" s="382">
        <f t="shared" si="15"/>
        <v>0</v>
      </c>
      <c r="AZ43" s="382">
        <f t="shared" si="15"/>
        <v>0</v>
      </c>
      <c r="BA43" s="382">
        <f t="shared" si="15"/>
        <v>0</v>
      </c>
      <c r="BB43" s="382">
        <f t="shared" si="15"/>
        <v>0</v>
      </c>
      <c r="BC43" s="382">
        <f t="shared" si="15"/>
        <v>0</v>
      </c>
      <c r="BD43" s="382">
        <f t="shared" si="15"/>
        <v>0</v>
      </c>
      <c r="BE43" s="382">
        <f t="shared" si="15"/>
        <v>0</v>
      </c>
      <c r="BF43" s="382">
        <f t="shared" si="15"/>
        <v>0</v>
      </c>
      <c r="BG43" s="382">
        <f t="shared" si="15"/>
        <v>0</v>
      </c>
      <c r="BH43" s="382">
        <f t="shared" si="15"/>
        <v>0</v>
      </c>
      <c r="BI43" s="382">
        <f t="shared" si="15"/>
        <v>0</v>
      </c>
      <c r="BJ43" s="382">
        <f t="shared" si="15"/>
        <v>0</v>
      </c>
      <c r="BK43" s="382">
        <f t="shared" si="15"/>
        <v>0</v>
      </c>
      <c r="BL43" s="382">
        <f t="shared" si="15"/>
        <v>0</v>
      </c>
      <c r="BM43" s="382">
        <f t="shared" si="15"/>
        <v>0</v>
      </c>
      <c r="BN43" s="382">
        <f t="shared" si="15"/>
        <v>0</v>
      </c>
      <c r="BO43" s="382">
        <f t="shared" si="15"/>
        <v>0</v>
      </c>
      <c r="BP43" s="382">
        <f t="shared" si="15"/>
        <v>0</v>
      </c>
      <c r="BQ43" s="382">
        <f t="shared" si="15"/>
        <v>0</v>
      </c>
      <c r="BR43" s="382">
        <f t="shared" si="15"/>
        <v>0</v>
      </c>
      <c r="BS43" s="382">
        <f>BS44+BS45+BS46+BS47+BS48+BS49</f>
        <v>0</v>
      </c>
      <c r="BT43" s="382">
        <f>BT44+BT45+BT46+BT47+BT48+BT49</f>
        <v>0</v>
      </c>
    </row>
    <row r="44" spans="1:45" ht="31.5" customHeight="1">
      <c r="A44" s="736"/>
      <c r="B44" s="733"/>
      <c r="C44" s="731"/>
      <c r="D44" s="33"/>
      <c r="E44" s="4" t="s">
        <v>563</v>
      </c>
      <c r="F44" s="383"/>
      <c r="G44" s="180"/>
      <c r="H44" s="318"/>
      <c r="I44" s="318"/>
      <c r="J44" s="318"/>
      <c r="K44" s="318"/>
      <c r="L44" s="318"/>
      <c r="M44" s="318"/>
      <c r="N44" s="318"/>
      <c r="O44" s="332"/>
      <c r="P44" s="318"/>
      <c r="Q44" s="318"/>
      <c r="R44" s="318"/>
      <c r="S44" s="318"/>
      <c r="T44" s="318"/>
      <c r="U44" s="318"/>
      <c r="V44" s="318"/>
      <c r="W44" s="318"/>
      <c r="X44" s="332"/>
      <c r="Y44" s="332"/>
      <c r="Z44" s="318"/>
      <c r="AA44" s="280"/>
      <c r="AB44" s="7"/>
      <c r="AC44" s="318"/>
      <c r="AD44" s="280"/>
      <c r="AE44" s="318"/>
      <c r="AF44" s="280"/>
      <c r="AG44" s="351"/>
      <c r="AH44" s="318"/>
      <c r="AI44" s="318"/>
      <c r="AJ44" s="318"/>
      <c r="AK44" s="318"/>
      <c r="AL44" s="318"/>
      <c r="AM44" s="318"/>
      <c r="AN44" s="318"/>
      <c r="AO44" s="318"/>
      <c r="AP44" s="280"/>
      <c r="AQ44" s="280"/>
      <c r="AR44" s="280"/>
      <c r="AS44" s="280"/>
    </row>
    <row r="45" spans="1:45" ht="30.75">
      <c r="A45" s="736"/>
      <c r="B45" s="733"/>
      <c r="C45" s="731"/>
      <c r="D45" s="263"/>
      <c r="E45" s="4" t="s">
        <v>564</v>
      </c>
      <c r="F45" s="406">
        <f>I45+L45+O45+R45+U45+X45+AA45+AD45+AG45+AJ45+AP45+AM45</f>
        <v>887</v>
      </c>
      <c r="G45" s="318"/>
      <c r="H45" s="383">
        <f>G45/F45*100</f>
        <v>0</v>
      </c>
      <c r="I45" s="318"/>
      <c r="J45" s="318"/>
      <c r="K45" s="318"/>
      <c r="L45" s="318"/>
      <c r="M45" s="318"/>
      <c r="N45" s="318"/>
      <c r="O45" s="318"/>
      <c r="P45" s="318"/>
      <c r="Q45" s="318"/>
      <c r="R45" s="318">
        <v>85</v>
      </c>
      <c r="S45" s="318"/>
      <c r="T45" s="383">
        <f>S45/R45*100</f>
        <v>0</v>
      </c>
      <c r="U45" s="318">
        <v>484.25</v>
      </c>
      <c r="V45" s="318"/>
      <c r="W45" s="383">
        <f>V45/U45*100</f>
        <v>0</v>
      </c>
      <c r="X45" s="318">
        <v>72.3</v>
      </c>
      <c r="Y45" s="318"/>
      <c r="Z45" s="383">
        <f>Y45/X45*100</f>
        <v>0</v>
      </c>
      <c r="AA45" s="280">
        <v>143.7</v>
      </c>
      <c r="AB45" s="7"/>
      <c r="AC45" s="383">
        <f>AB45/AA45*100</f>
        <v>0</v>
      </c>
      <c r="AD45" s="280"/>
      <c r="AE45" s="318"/>
      <c r="AF45" s="280"/>
      <c r="AG45" s="351"/>
      <c r="AH45" s="318"/>
      <c r="AI45" s="318"/>
      <c r="AJ45" s="318"/>
      <c r="AK45" s="318"/>
      <c r="AL45" s="318"/>
      <c r="AM45" s="318">
        <v>101.75</v>
      </c>
      <c r="AN45" s="318"/>
      <c r="AO45" s="383">
        <f>AN45/AM45*100</f>
        <v>0</v>
      </c>
      <c r="AP45" s="280"/>
      <c r="AQ45" s="280"/>
      <c r="AR45" s="280"/>
      <c r="AS45" s="280"/>
    </row>
    <row r="46" spans="1:45" ht="15">
      <c r="A46" s="736"/>
      <c r="B46" s="733"/>
      <c r="C46" s="731"/>
      <c r="D46" s="263"/>
      <c r="E46" s="4" t="s">
        <v>322</v>
      </c>
      <c r="F46" s="406">
        <f>I46+L46+O46+R46+U46+X46+AA46+AD46+AG46+AJ46+AP46+AM46</f>
        <v>156.5</v>
      </c>
      <c r="G46" s="293"/>
      <c r="H46" s="383">
        <f>G46/F46*100</f>
        <v>0</v>
      </c>
      <c r="I46" s="318"/>
      <c r="J46" s="318"/>
      <c r="K46" s="318"/>
      <c r="L46" s="318"/>
      <c r="M46" s="318"/>
      <c r="N46" s="318"/>
      <c r="O46" s="332"/>
      <c r="P46" s="318"/>
      <c r="Q46" s="318"/>
      <c r="R46" s="318">
        <v>15</v>
      </c>
      <c r="S46" s="318"/>
      <c r="T46" s="383">
        <f>S46/R46*100</f>
        <v>0</v>
      </c>
      <c r="U46" s="318">
        <v>85.45</v>
      </c>
      <c r="V46" s="318"/>
      <c r="W46" s="383">
        <f>V46/U46*100</f>
        <v>0</v>
      </c>
      <c r="X46" s="318">
        <v>12.7</v>
      </c>
      <c r="Y46" s="332"/>
      <c r="Z46" s="383">
        <f>Y46/X46*100</f>
        <v>0</v>
      </c>
      <c r="AA46" s="280">
        <v>25.4</v>
      </c>
      <c r="AB46" s="7"/>
      <c r="AC46" s="383">
        <f>AB46/AA46*100</f>
        <v>0</v>
      </c>
      <c r="AD46" s="280"/>
      <c r="AE46" s="318"/>
      <c r="AF46" s="280"/>
      <c r="AG46" s="351"/>
      <c r="AH46" s="318"/>
      <c r="AI46" s="318"/>
      <c r="AJ46" s="318"/>
      <c r="AK46" s="318"/>
      <c r="AL46" s="318"/>
      <c r="AM46" s="318">
        <v>17.95</v>
      </c>
      <c r="AN46" s="318"/>
      <c r="AO46" s="383">
        <f>AN46/AM46*100</f>
        <v>0</v>
      </c>
      <c r="AP46" s="280"/>
      <c r="AQ46" s="280"/>
      <c r="AR46" s="280"/>
      <c r="AS46" s="280"/>
    </row>
    <row r="47" spans="1:45" ht="78">
      <c r="A47" s="736"/>
      <c r="B47" s="733"/>
      <c r="C47" s="731"/>
      <c r="D47" s="273" t="s">
        <v>405</v>
      </c>
      <c r="E47" s="4" t="s">
        <v>314</v>
      </c>
      <c r="F47" s="383"/>
      <c r="G47" s="293"/>
      <c r="H47" s="309"/>
      <c r="I47" s="318"/>
      <c r="J47" s="318"/>
      <c r="K47" s="318"/>
      <c r="L47" s="318"/>
      <c r="M47" s="318"/>
      <c r="N47" s="318"/>
      <c r="O47" s="332"/>
      <c r="P47" s="318"/>
      <c r="Q47" s="318"/>
      <c r="R47" s="318"/>
      <c r="S47" s="318"/>
      <c r="T47" s="318"/>
      <c r="U47" s="318"/>
      <c r="V47" s="318"/>
      <c r="W47" s="318"/>
      <c r="X47" s="332"/>
      <c r="Y47" s="332"/>
      <c r="Z47" s="312"/>
      <c r="AA47" s="280"/>
      <c r="AB47" s="7"/>
      <c r="AC47" s="318"/>
      <c r="AD47" s="280"/>
      <c r="AE47" s="318"/>
      <c r="AF47" s="280"/>
      <c r="AG47" s="351"/>
      <c r="AH47" s="318"/>
      <c r="AI47" s="318"/>
      <c r="AJ47" s="318"/>
      <c r="AK47" s="318"/>
      <c r="AL47" s="318"/>
      <c r="AM47" s="318"/>
      <c r="AN47" s="318"/>
      <c r="AO47" s="318"/>
      <c r="AP47" s="280"/>
      <c r="AQ47" s="280"/>
      <c r="AR47" s="280"/>
      <c r="AS47" s="280"/>
    </row>
    <row r="48" spans="1:45" ht="15">
      <c r="A48" s="736"/>
      <c r="B48" s="733"/>
      <c r="C48" s="731"/>
      <c r="D48" s="263"/>
      <c r="E48" s="4" t="s">
        <v>565</v>
      </c>
      <c r="F48" s="384"/>
      <c r="G48" s="280"/>
      <c r="H48" s="286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280"/>
      <c r="AA48" s="280"/>
      <c r="AB48" s="7"/>
      <c r="AC48" s="318"/>
      <c r="AD48" s="280"/>
      <c r="AE48" s="318"/>
      <c r="AF48" s="280"/>
      <c r="AG48" s="318"/>
      <c r="AH48" s="318"/>
      <c r="AI48" s="318"/>
      <c r="AJ48" s="318"/>
      <c r="AK48" s="318"/>
      <c r="AL48" s="318"/>
      <c r="AM48" s="318"/>
      <c r="AN48" s="318"/>
      <c r="AO48" s="318"/>
      <c r="AP48" s="280"/>
      <c r="AQ48" s="280"/>
      <c r="AR48" s="280"/>
      <c r="AS48" s="280"/>
    </row>
    <row r="49" spans="1:45" ht="30.75">
      <c r="A49" s="737"/>
      <c r="B49" s="734"/>
      <c r="C49" s="732"/>
      <c r="D49" s="264"/>
      <c r="E49" s="4" t="s">
        <v>562</v>
      </c>
      <c r="F49" s="384"/>
      <c r="G49" s="280"/>
      <c r="H49" s="286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280"/>
      <c r="AA49" s="280"/>
      <c r="AB49" s="7"/>
      <c r="AC49" s="318"/>
      <c r="AD49" s="280"/>
      <c r="AE49" s="318"/>
      <c r="AF49" s="280"/>
      <c r="AG49" s="318"/>
      <c r="AH49" s="318"/>
      <c r="AI49" s="318"/>
      <c r="AJ49" s="318"/>
      <c r="AK49" s="318"/>
      <c r="AL49" s="318"/>
      <c r="AM49" s="318"/>
      <c r="AN49" s="318"/>
      <c r="AO49" s="318"/>
      <c r="AP49" s="280"/>
      <c r="AQ49" s="280"/>
      <c r="AR49" s="280"/>
      <c r="AS49" s="280"/>
    </row>
    <row r="50" spans="1:45" ht="30.75" hidden="1">
      <c r="A50" s="714" t="s">
        <v>141</v>
      </c>
      <c r="B50" s="424" t="s">
        <v>91</v>
      </c>
      <c r="C50" s="424" t="s">
        <v>20</v>
      </c>
      <c r="D50" s="33"/>
      <c r="E50" s="4" t="s">
        <v>562</v>
      </c>
      <c r="F50" s="383"/>
      <c r="G50" s="280"/>
      <c r="H50" s="286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280"/>
      <c r="AA50" s="280"/>
      <c r="AB50" s="7"/>
      <c r="AC50" s="318"/>
      <c r="AD50" s="280"/>
      <c r="AE50" s="318"/>
      <c r="AF50" s="280"/>
      <c r="AG50" s="318"/>
      <c r="AH50" s="318"/>
      <c r="AI50" s="318"/>
      <c r="AJ50" s="318"/>
      <c r="AK50" s="318"/>
      <c r="AL50" s="318"/>
      <c r="AM50" s="318"/>
      <c r="AN50" s="318"/>
      <c r="AO50" s="318"/>
      <c r="AP50" s="280"/>
      <c r="AQ50" s="280"/>
      <c r="AR50" s="280"/>
      <c r="AS50" s="280"/>
    </row>
    <row r="51" spans="1:45" ht="30.75" hidden="1">
      <c r="A51" s="715"/>
      <c r="B51" s="425"/>
      <c r="C51" s="433"/>
      <c r="D51" s="263"/>
      <c r="E51" s="4" t="s">
        <v>14</v>
      </c>
      <c r="F51" s="383"/>
      <c r="G51" s="280"/>
      <c r="H51" s="286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280"/>
      <c r="AA51" s="280"/>
      <c r="AB51" s="7"/>
      <c r="AC51" s="318"/>
      <c r="AD51" s="280"/>
      <c r="AE51" s="318"/>
      <c r="AF51" s="280"/>
      <c r="AG51" s="318"/>
      <c r="AH51" s="318"/>
      <c r="AI51" s="318"/>
      <c r="AJ51" s="318"/>
      <c r="AK51" s="318"/>
      <c r="AL51" s="318"/>
      <c r="AM51" s="318"/>
      <c r="AN51" s="318"/>
      <c r="AO51" s="318"/>
      <c r="AP51" s="280"/>
      <c r="AQ51" s="280"/>
      <c r="AR51" s="280"/>
      <c r="AS51" s="280"/>
    </row>
    <row r="52" spans="1:45" ht="30.75" hidden="1">
      <c r="A52" s="715"/>
      <c r="B52" s="425"/>
      <c r="C52" s="433"/>
      <c r="D52" s="263"/>
      <c r="E52" s="4" t="s">
        <v>15</v>
      </c>
      <c r="F52" s="383"/>
      <c r="G52" s="280"/>
      <c r="H52" s="286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280"/>
      <c r="AA52" s="280"/>
      <c r="AB52" s="7"/>
      <c r="AC52" s="318"/>
      <c r="AD52" s="280"/>
      <c r="AE52" s="318"/>
      <c r="AF52" s="280"/>
      <c r="AG52" s="318"/>
      <c r="AH52" s="318"/>
      <c r="AI52" s="318"/>
      <c r="AJ52" s="318"/>
      <c r="AK52" s="318"/>
      <c r="AL52" s="318"/>
      <c r="AM52" s="318"/>
      <c r="AN52" s="318"/>
      <c r="AO52" s="318"/>
      <c r="AP52" s="280"/>
      <c r="AQ52" s="280"/>
      <c r="AR52" s="280"/>
      <c r="AS52" s="280"/>
    </row>
    <row r="53" spans="1:45" ht="21" hidden="1">
      <c r="A53" s="715"/>
      <c r="B53" s="425"/>
      <c r="C53" s="433"/>
      <c r="D53" s="273" t="s">
        <v>405</v>
      </c>
      <c r="E53" s="4" t="s">
        <v>16</v>
      </c>
      <c r="F53" s="383"/>
      <c r="G53" s="280"/>
      <c r="H53" s="286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280"/>
      <c r="AA53" s="280"/>
      <c r="AB53" s="7"/>
      <c r="AC53" s="318"/>
      <c r="AD53" s="280"/>
      <c r="AE53" s="318"/>
      <c r="AF53" s="280"/>
      <c r="AG53" s="318"/>
      <c r="AH53" s="318"/>
      <c r="AI53" s="318"/>
      <c r="AJ53" s="318"/>
      <c r="AK53" s="318"/>
      <c r="AL53" s="318"/>
      <c r="AM53" s="318"/>
      <c r="AN53" s="318"/>
      <c r="AO53" s="318"/>
      <c r="AP53" s="280"/>
      <c r="AQ53" s="280"/>
      <c r="AR53" s="280"/>
      <c r="AS53" s="280"/>
    </row>
    <row r="54" spans="1:45" ht="15" hidden="1">
      <c r="A54" s="715"/>
      <c r="B54" s="425"/>
      <c r="C54" s="433"/>
      <c r="D54" s="263"/>
      <c r="E54" s="4" t="s">
        <v>17</v>
      </c>
      <c r="F54" s="384"/>
      <c r="G54" s="280"/>
      <c r="H54" s="286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280"/>
      <c r="AA54" s="280"/>
      <c r="AB54" s="7"/>
      <c r="AC54" s="318"/>
      <c r="AD54" s="280"/>
      <c r="AE54" s="318"/>
      <c r="AF54" s="280"/>
      <c r="AG54" s="318"/>
      <c r="AH54" s="318"/>
      <c r="AI54" s="318"/>
      <c r="AJ54" s="318"/>
      <c r="AK54" s="318"/>
      <c r="AL54" s="318"/>
      <c r="AM54" s="318"/>
      <c r="AN54" s="318"/>
      <c r="AO54" s="318"/>
      <c r="AP54" s="280"/>
      <c r="AQ54" s="280"/>
      <c r="AR54" s="280"/>
      <c r="AS54" s="280"/>
    </row>
    <row r="55" spans="1:45" ht="30.75" hidden="1">
      <c r="A55" s="716"/>
      <c r="B55" s="426"/>
      <c r="C55" s="434"/>
      <c r="D55" s="264"/>
      <c r="E55" s="4" t="s">
        <v>18</v>
      </c>
      <c r="F55" s="384"/>
      <c r="G55" s="280"/>
      <c r="H55" s="286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280"/>
      <c r="AA55" s="280"/>
      <c r="AB55" s="7"/>
      <c r="AC55" s="318"/>
      <c r="AD55" s="280"/>
      <c r="AE55" s="318"/>
      <c r="AF55" s="280"/>
      <c r="AG55" s="318"/>
      <c r="AH55" s="318"/>
      <c r="AI55" s="318"/>
      <c r="AJ55" s="318"/>
      <c r="AK55" s="318"/>
      <c r="AL55" s="318"/>
      <c r="AM55" s="318"/>
      <c r="AN55" s="318"/>
      <c r="AO55" s="318"/>
      <c r="AP55" s="280"/>
      <c r="AQ55" s="280"/>
      <c r="AR55" s="280"/>
      <c r="AS55" s="280"/>
    </row>
    <row r="56" spans="1:45" ht="15" hidden="1">
      <c r="A56" s="714" t="s">
        <v>142</v>
      </c>
      <c r="B56" s="424" t="s">
        <v>92</v>
      </c>
      <c r="C56" s="424" t="s">
        <v>20</v>
      </c>
      <c r="D56" s="33"/>
      <c r="E56" s="4" t="s">
        <v>21</v>
      </c>
      <c r="F56" s="383"/>
      <c r="G56" s="280"/>
      <c r="H56" s="286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280"/>
      <c r="AA56" s="280"/>
      <c r="AB56" s="7"/>
      <c r="AC56" s="318"/>
      <c r="AD56" s="280"/>
      <c r="AE56" s="318"/>
      <c r="AF56" s="280"/>
      <c r="AG56" s="318"/>
      <c r="AH56" s="318"/>
      <c r="AI56" s="318"/>
      <c r="AJ56" s="318"/>
      <c r="AK56" s="318"/>
      <c r="AL56" s="318"/>
      <c r="AM56" s="318"/>
      <c r="AN56" s="318"/>
      <c r="AO56" s="318"/>
      <c r="AP56" s="280"/>
      <c r="AQ56" s="280"/>
      <c r="AR56" s="280"/>
      <c r="AS56" s="280"/>
    </row>
    <row r="57" spans="1:45" ht="30.75" hidden="1">
      <c r="A57" s="715"/>
      <c r="B57" s="425"/>
      <c r="C57" s="433"/>
      <c r="D57" s="263"/>
      <c r="E57" s="4" t="s">
        <v>14</v>
      </c>
      <c r="F57" s="383"/>
      <c r="G57" s="280"/>
      <c r="H57" s="286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280"/>
      <c r="AA57" s="280"/>
      <c r="AB57" s="7"/>
      <c r="AC57" s="318"/>
      <c r="AD57" s="280"/>
      <c r="AE57" s="318"/>
      <c r="AF57" s="280"/>
      <c r="AG57" s="318"/>
      <c r="AH57" s="318"/>
      <c r="AI57" s="318"/>
      <c r="AJ57" s="318"/>
      <c r="AK57" s="318"/>
      <c r="AL57" s="318"/>
      <c r="AM57" s="318"/>
      <c r="AN57" s="318"/>
      <c r="AO57" s="318"/>
      <c r="AP57" s="280"/>
      <c r="AQ57" s="280"/>
      <c r="AR57" s="280"/>
      <c r="AS57" s="280"/>
    </row>
    <row r="58" spans="1:45" ht="30.75" hidden="1">
      <c r="A58" s="715"/>
      <c r="B58" s="425"/>
      <c r="C58" s="433"/>
      <c r="D58" s="263"/>
      <c r="E58" s="4" t="s">
        <v>15</v>
      </c>
      <c r="F58" s="383"/>
      <c r="G58" s="280"/>
      <c r="H58" s="286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280"/>
      <c r="AA58" s="280"/>
      <c r="AB58" s="7"/>
      <c r="AC58" s="318"/>
      <c r="AD58" s="280"/>
      <c r="AE58" s="318"/>
      <c r="AF58" s="280"/>
      <c r="AG58" s="318"/>
      <c r="AH58" s="318"/>
      <c r="AI58" s="318"/>
      <c r="AJ58" s="318"/>
      <c r="AK58" s="318"/>
      <c r="AL58" s="318"/>
      <c r="AM58" s="318"/>
      <c r="AN58" s="318"/>
      <c r="AO58" s="318"/>
      <c r="AP58" s="280"/>
      <c r="AQ58" s="280"/>
      <c r="AR58" s="280"/>
      <c r="AS58" s="280"/>
    </row>
    <row r="59" spans="1:45" ht="30.75" hidden="1">
      <c r="A59" s="715"/>
      <c r="B59" s="425"/>
      <c r="C59" s="433"/>
      <c r="D59" s="273" t="s">
        <v>405</v>
      </c>
      <c r="E59" s="4" t="s">
        <v>138</v>
      </c>
      <c r="F59" s="383"/>
      <c r="G59" s="280"/>
      <c r="H59" s="286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280"/>
      <c r="AA59" s="280"/>
      <c r="AB59" s="7"/>
      <c r="AC59" s="318"/>
      <c r="AD59" s="280"/>
      <c r="AE59" s="318"/>
      <c r="AF59" s="280"/>
      <c r="AG59" s="318"/>
      <c r="AH59" s="318"/>
      <c r="AI59" s="318"/>
      <c r="AJ59" s="318"/>
      <c r="AK59" s="318"/>
      <c r="AL59" s="318"/>
      <c r="AM59" s="318"/>
      <c r="AN59" s="318"/>
      <c r="AO59" s="318"/>
      <c r="AP59" s="280"/>
      <c r="AQ59" s="280"/>
      <c r="AR59" s="280"/>
      <c r="AS59" s="280"/>
    </row>
    <row r="60" spans="1:45" ht="15" hidden="1">
      <c r="A60" s="715"/>
      <c r="B60" s="425"/>
      <c r="C60" s="433"/>
      <c r="D60" s="263"/>
      <c r="E60" s="4" t="s">
        <v>137</v>
      </c>
      <c r="F60" s="383"/>
      <c r="G60" s="280"/>
      <c r="H60" s="286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280"/>
      <c r="AA60" s="280"/>
      <c r="AB60" s="7"/>
      <c r="AC60" s="318"/>
      <c r="AD60" s="280"/>
      <c r="AE60" s="318"/>
      <c r="AF60" s="280"/>
      <c r="AG60" s="318"/>
      <c r="AH60" s="318"/>
      <c r="AI60" s="318"/>
      <c r="AJ60" s="318"/>
      <c r="AK60" s="318"/>
      <c r="AL60" s="318"/>
      <c r="AM60" s="318"/>
      <c r="AN60" s="318"/>
      <c r="AO60" s="318"/>
      <c r="AP60" s="280"/>
      <c r="AQ60" s="280"/>
      <c r="AR60" s="280"/>
      <c r="AS60" s="280"/>
    </row>
    <row r="61" spans="1:45" ht="15" hidden="1">
      <c r="A61" s="715"/>
      <c r="B61" s="425"/>
      <c r="C61" s="433"/>
      <c r="D61" s="263"/>
      <c r="E61" s="4" t="s">
        <v>17</v>
      </c>
      <c r="F61" s="384"/>
      <c r="G61" s="280"/>
      <c r="H61" s="286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280"/>
      <c r="AA61" s="280"/>
      <c r="AB61" s="7"/>
      <c r="AC61" s="318"/>
      <c r="AD61" s="280"/>
      <c r="AE61" s="318"/>
      <c r="AF61" s="280"/>
      <c r="AG61" s="318"/>
      <c r="AH61" s="318"/>
      <c r="AI61" s="318"/>
      <c r="AJ61" s="318"/>
      <c r="AK61" s="318"/>
      <c r="AL61" s="318"/>
      <c r="AM61" s="318"/>
      <c r="AN61" s="318"/>
      <c r="AO61" s="318"/>
      <c r="AP61" s="280"/>
      <c r="AQ61" s="280"/>
      <c r="AR61" s="280"/>
      <c r="AS61" s="280"/>
    </row>
    <row r="62" spans="1:45" ht="30.75" hidden="1">
      <c r="A62" s="716"/>
      <c r="B62" s="426"/>
      <c r="C62" s="434"/>
      <c r="D62" s="264"/>
      <c r="E62" s="4" t="s">
        <v>18</v>
      </c>
      <c r="F62" s="384"/>
      <c r="G62" s="280"/>
      <c r="H62" s="286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280"/>
      <c r="AA62" s="280"/>
      <c r="AB62" s="7"/>
      <c r="AC62" s="318"/>
      <c r="AD62" s="280"/>
      <c r="AE62" s="318"/>
      <c r="AF62" s="280"/>
      <c r="AG62" s="318"/>
      <c r="AH62" s="318"/>
      <c r="AI62" s="318"/>
      <c r="AJ62" s="318"/>
      <c r="AK62" s="318"/>
      <c r="AL62" s="318"/>
      <c r="AM62" s="318"/>
      <c r="AN62" s="318"/>
      <c r="AO62" s="318"/>
      <c r="AP62" s="280"/>
      <c r="AQ62" s="280"/>
      <c r="AR62" s="280"/>
      <c r="AS62" s="280"/>
    </row>
    <row r="63" spans="1:73" ht="15">
      <c r="A63" s="714" t="s">
        <v>144</v>
      </c>
      <c r="B63" s="424" t="s">
        <v>123</v>
      </c>
      <c r="C63" s="424" t="s">
        <v>20</v>
      </c>
      <c r="D63" s="33"/>
      <c r="E63" s="271" t="s">
        <v>433</v>
      </c>
      <c r="F63" s="382">
        <f>F64+F65+F66+F67+F68+F69</f>
        <v>126.86</v>
      </c>
      <c r="G63" s="382">
        <f aca="true" t="shared" si="16" ref="G63:BR63">G64+G65+G66+G67+G68+G69</f>
        <v>0</v>
      </c>
      <c r="H63" s="383">
        <f>G63/F63*100</f>
        <v>0</v>
      </c>
      <c r="I63" s="382">
        <f t="shared" si="16"/>
        <v>0</v>
      </c>
      <c r="J63" s="382">
        <f>J64+J65+J66+J67+J68+J69</f>
        <v>0</v>
      </c>
      <c r="K63" s="382">
        <f t="shared" si="16"/>
        <v>0</v>
      </c>
      <c r="L63" s="382">
        <f t="shared" si="16"/>
        <v>0</v>
      </c>
      <c r="M63" s="382">
        <f t="shared" si="16"/>
        <v>0</v>
      </c>
      <c r="N63" s="382">
        <f t="shared" si="16"/>
        <v>0</v>
      </c>
      <c r="O63" s="382">
        <f t="shared" si="16"/>
        <v>60</v>
      </c>
      <c r="P63" s="382">
        <f t="shared" si="16"/>
        <v>0</v>
      </c>
      <c r="Q63" s="383">
        <f>P63/O63*100</f>
        <v>0</v>
      </c>
      <c r="R63" s="382">
        <f t="shared" si="16"/>
        <v>0</v>
      </c>
      <c r="S63" s="382">
        <f t="shared" si="16"/>
        <v>0</v>
      </c>
      <c r="T63" s="382">
        <f t="shared" si="16"/>
        <v>0</v>
      </c>
      <c r="U63" s="382">
        <f t="shared" si="16"/>
        <v>0</v>
      </c>
      <c r="V63" s="382">
        <f t="shared" si="16"/>
        <v>0</v>
      </c>
      <c r="W63" s="382">
        <f t="shared" si="16"/>
        <v>0</v>
      </c>
      <c r="X63" s="382">
        <f t="shared" si="16"/>
        <v>0</v>
      </c>
      <c r="Y63" s="382">
        <f t="shared" si="16"/>
        <v>0</v>
      </c>
      <c r="Z63" s="382">
        <f t="shared" si="16"/>
        <v>0</v>
      </c>
      <c r="AA63" s="382">
        <f t="shared" si="16"/>
        <v>0</v>
      </c>
      <c r="AB63" s="382">
        <f t="shared" si="16"/>
        <v>0</v>
      </c>
      <c r="AC63" s="382">
        <f t="shared" si="16"/>
        <v>0</v>
      </c>
      <c r="AD63" s="382">
        <f t="shared" si="16"/>
        <v>0</v>
      </c>
      <c r="AE63" s="382">
        <f t="shared" si="16"/>
        <v>0</v>
      </c>
      <c r="AF63" s="382">
        <f t="shared" si="16"/>
        <v>0</v>
      </c>
      <c r="AG63" s="382">
        <f t="shared" si="16"/>
        <v>0</v>
      </c>
      <c r="AH63" s="382">
        <f t="shared" si="16"/>
        <v>0</v>
      </c>
      <c r="AI63" s="382">
        <f t="shared" si="16"/>
        <v>0</v>
      </c>
      <c r="AJ63" s="382">
        <f t="shared" si="16"/>
        <v>0</v>
      </c>
      <c r="AK63" s="382">
        <f t="shared" si="16"/>
        <v>0</v>
      </c>
      <c r="AL63" s="382">
        <f t="shared" si="16"/>
        <v>0</v>
      </c>
      <c r="AM63" s="382">
        <f t="shared" si="16"/>
        <v>0</v>
      </c>
      <c r="AN63" s="382">
        <f t="shared" si="16"/>
        <v>0</v>
      </c>
      <c r="AO63" s="382">
        <f t="shared" si="16"/>
        <v>0</v>
      </c>
      <c r="AP63" s="382">
        <f t="shared" si="16"/>
        <v>66.86</v>
      </c>
      <c r="AQ63" s="382">
        <f t="shared" si="16"/>
        <v>0</v>
      </c>
      <c r="AR63" s="383">
        <f>AQ63/AP63*100</f>
        <v>0</v>
      </c>
      <c r="AS63" s="382">
        <f t="shared" si="16"/>
        <v>0</v>
      </c>
      <c r="AT63" s="382">
        <f t="shared" si="16"/>
        <v>0</v>
      </c>
      <c r="AU63" s="382">
        <f t="shared" si="16"/>
        <v>0</v>
      </c>
      <c r="AV63" s="382">
        <f t="shared" si="16"/>
        <v>0</v>
      </c>
      <c r="AW63" s="382">
        <f t="shared" si="16"/>
        <v>0</v>
      </c>
      <c r="AX63" s="382">
        <f t="shared" si="16"/>
        <v>0</v>
      </c>
      <c r="AY63" s="382">
        <f t="shared" si="16"/>
        <v>0</v>
      </c>
      <c r="AZ63" s="382">
        <f t="shared" si="16"/>
        <v>0</v>
      </c>
      <c r="BA63" s="382">
        <f t="shared" si="16"/>
        <v>0</v>
      </c>
      <c r="BB63" s="382">
        <f t="shared" si="16"/>
        <v>0</v>
      </c>
      <c r="BC63" s="382">
        <f t="shared" si="16"/>
        <v>0</v>
      </c>
      <c r="BD63" s="382">
        <f t="shared" si="16"/>
        <v>0</v>
      </c>
      <c r="BE63" s="382">
        <f t="shared" si="16"/>
        <v>0</v>
      </c>
      <c r="BF63" s="382">
        <f t="shared" si="16"/>
        <v>0</v>
      </c>
      <c r="BG63" s="382">
        <f t="shared" si="16"/>
        <v>0</v>
      </c>
      <c r="BH63" s="382">
        <f t="shared" si="16"/>
        <v>0</v>
      </c>
      <c r="BI63" s="382">
        <f t="shared" si="16"/>
        <v>0</v>
      </c>
      <c r="BJ63" s="382">
        <f t="shared" si="16"/>
        <v>0</v>
      </c>
      <c r="BK63" s="382">
        <f t="shared" si="16"/>
        <v>0</v>
      </c>
      <c r="BL63" s="382">
        <f t="shared" si="16"/>
        <v>0</v>
      </c>
      <c r="BM63" s="382">
        <f t="shared" si="16"/>
        <v>0</v>
      </c>
      <c r="BN63" s="382">
        <f t="shared" si="16"/>
        <v>0</v>
      </c>
      <c r="BO63" s="382">
        <f t="shared" si="16"/>
        <v>0</v>
      </c>
      <c r="BP63" s="382">
        <f t="shared" si="16"/>
        <v>0</v>
      </c>
      <c r="BQ63" s="382">
        <f t="shared" si="16"/>
        <v>0</v>
      </c>
      <c r="BR63" s="382">
        <f t="shared" si="16"/>
        <v>0</v>
      </c>
      <c r="BS63" s="382">
        <f>BS64+BS65+BS66+BS67+BS68+BS69</f>
        <v>0</v>
      </c>
      <c r="BT63" s="382">
        <f>BT64+BT65+BT66+BT67+BT68+BT69</f>
        <v>0</v>
      </c>
      <c r="BU63" s="382">
        <f>BU64+BU65+BU66+BU67+BU68+BU69</f>
        <v>0</v>
      </c>
    </row>
    <row r="64" spans="1:45" ht="30.75">
      <c r="A64" s="715"/>
      <c r="B64" s="425"/>
      <c r="C64" s="433"/>
      <c r="D64" s="263"/>
      <c r="E64" s="4" t="s">
        <v>563</v>
      </c>
      <c r="F64" s="383"/>
      <c r="G64" s="280"/>
      <c r="H64" s="383"/>
      <c r="I64" s="318"/>
      <c r="J64" s="318"/>
      <c r="K64" s="318"/>
      <c r="L64" s="318"/>
      <c r="M64" s="318"/>
      <c r="N64" s="318"/>
      <c r="O64" s="318"/>
      <c r="P64" s="318"/>
      <c r="Q64" s="383"/>
      <c r="R64" s="318"/>
      <c r="S64" s="318"/>
      <c r="T64" s="318"/>
      <c r="U64" s="318"/>
      <c r="V64" s="318"/>
      <c r="W64" s="318"/>
      <c r="X64" s="318"/>
      <c r="Y64" s="318"/>
      <c r="Z64" s="280"/>
      <c r="AA64" s="280"/>
      <c r="AB64" s="7"/>
      <c r="AC64" s="318"/>
      <c r="AD64" s="280"/>
      <c r="AE64" s="318"/>
      <c r="AF64" s="280"/>
      <c r="AG64" s="318"/>
      <c r="AH64" s="318"/>
      <c r="AI64" s="318"/>
      <c r="AJ64" s="318"/>
      <c r="AK64" s="318"/>
      <c r="AL64" s="318"/>
      <c r="AM64" s="318"/>
      <c r="AN64" s="318"/>
      <c r="AO64" s="318"/>
      <c r="AP64" s="280"/>
      <c r="AQ64" s="280"/>
      <c r="AR64" s="383"/>
      <c r="AS64" s="280"/>
    </row>
    <row r="65" spans="1:45" ht="30.75">
      <c r="A65" s="715"/>
      <c r="B65" s="425"/>
      <c r="C65" s="433"/>
      <c r="D65" s="273" t="s">
        <v>405</v>
      </c>
      <c r="E65" s="4" t="s">
        <v>564</v>
      </c>
      <c r="F65" s="383"/>
      <c r="G65" s="280"/>
      <c r="H65" s="383"/>
      <c r="I65" s="318"/>
      <c r="J65" s="318"/>
      <c r="K65" s="318"/>
      <c r="L65" s="318"/>
      <c r="M65" s="318"/>
      <c r="N65" s="318"/>
      <c r="O65" s="318"/>
      <c r="P65" s="318"/>
      <c r="Q65" s="383"/>
      <c r="R65" s="318"/>
      <c r="S65" s="318"/>
      <c r="T65" s="318"/>
      <c r="U65" s="318"/>
      <c r="V65" s="318"/>
      <c r="W65" s="318"/>
      <c r="X65" s="318"/>
      <c r="Y65" s="318"/>
      <c r="Z65" s="280"/>
      <c r="AA65" s="280"/>
      <c r="AB65" s="7"/>
      <c r="AC65" s="318"/>
      <c r="AD65" s="280"/>
      <c r="AE65" s="318"/>
      <c r="AF65" s="280"/>
      <c r="AG65" s="318"/>
      <c r="AH65" s="318"/>
      <c r="AI65" s="318"/>
      <c r="AJ65" s="318"/>
      <c r="AK65" s="318"/>
      <c r="AL65" s="318"/>
      <c r="AM65" s="318"/>
      <c r="AN65" s="318"/>
      <c r="AO65" s="318"/>
      <c r="AP65" s="280"/>
      <c r="AQ65" s="280"/>
      <c r="AR65" s="383"/>
      <c r="AS65" s="280"/>
    </row>
    <row r="66" spans="1:45" ht="15">
      <c r="A66" s="715"/>
      <c r="B66" s="425"/>
      <c r="C66" s="433"/>
      <c r="D66" s="263"/>
      <c r="E66" s="4" t="s">
        <v>322</v>
      </c>
      <c r="F66" s="406">
        <f>I66+L66+O66+R66+U66+X66+AA66+AD66+AG66+AJ66+AP66+AM66</f>
        <v>126.86</v>
      </c>
      <c r="G66" s="280"/>
      <c r="H66" s="383">
        <f>G66/F66*100</f>
        <v>0</v>
      </c>
      <c r="I66" s="318"/>
      <c r="J66" s="318"/>
      <c r="K66" s="318"/>
      <c r="L66" s="318"/>
      <c r="M66" s="318"/>
      <c r="N66" s="318"/>
      <c r="O66" s="318">
        <v>60</v>
      </c>
      <c r="P66" s="318"/>
      <c r="Q66" s="383">
        <f>P66/O66*100</f>
        <v>0</v>
      </c>
      <c r="R66" s="318"/>
      <c r="S66" s="318"/>
      <c r="T66" s="318"/>
      <c r="U66" s="318"/>
      <c r="V66" s="318"/>
      <c r="W66" s="318"/>
      <c r="X66" s="318"/>
      <c r="Y66" s="318"/>
      <c r="Z66" s="280"/>
      <c r="AA66" s="280"/>
      <c r="AB66" s="7"/>
      <c r="AC66" s="318"/>
      <c r="AD66" s="280"/>
      <c r="AE66" s="318"/>
      <c r="AF66" s="280"/>
      <c r="AG66" s="318"/>
      <c r="AH66" s="318"/>
      <c r="AI66" s="318"/>
      <c r="AJ66" s="318"/>
      <c r="AK66" s="318"/>
      <c r="AL66" s="318"/>
      <c r="AM66" s="318"/>
      <c r="AN66" s="318"/>
      <c r="AO66" s="318"/>
      <c r="AP66" s="280">
        <v>66.86</v>
      </c>
      <c r="AQ66" s="280"/>
      <c r="AR66" s="383">
        <f>AQ66/AP66*100</f>
        <v>0</v>
      </c>
      <c r="AS66" s="280"/>
    </row>
    <row r="67" spans="1:45" ht="78">
      <c r="A67" s="715"/>
      <c r="B67" s="425"/>
      <c r="C67" s="433"/>
      <c r="D67" s="263"/>
      <c r="E67" s="4" t="s">
        <v>314</v>
      </c>
      <c r="F67" s="383"/>
      <c r="G67" s="280"/>
      <c r="H67" s="286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280"/>
      <c r="AA67" s="280"/>
      <c r="AB67" s="7"/>
      <c r="AC67" s="318"/>
      <c r="AD67" s="280"/>
      <c r="AE67" s="318"/>
      <c r="AF67" s="280"/>
      <c r="AG67" s="318"/>
      <c r="AH67" s="318"/>
      <c r="AI67" s="318"/>
      <c r="AJ67" s="318"/>
      <c r="AK67" s="318"/>
      <c r="AL67" s="318"/>
      <c r="AM67" s="318"/>
      <c r="AN67" s="318"/>
      <c r="AO67" s="318"/>
      <c r="AP67" s="280"/>
      <c r="AQ67" s="280"/>
      <c r="AR67" s="280"/>
      <c r="AS67" s="280"/>
    </row>
    <row r="68" spans="1:45" ht="15">
      <c r="A68" s="715"/>
      <c r="B68" s="425"/>
      <c r="C68" s="433"/>
      <c r="D68" s="263"/>
      <c r="E68" s="4" t="s">
        <v>565</v>
      </c>
      <c r="F68" s="384"/>
      <c r="G68" s="280"/>
      <c r="H68" s="286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280"/>
      <c r="AA68" s="280"/>
      <c r="AB68" s="7"/>
      <c r="AC68" s="318"/>
      <c r="AD68" s="280"/>
      <c r="AE68" s="318"/>
      <c r="AF68" s="280"/>
      <c r="AG68" s="318"/>
      <c r="AH68" s="318"/>
      <c r="AI68" s="318"/>
      <c r="AJ68" s="318"/>
      <c r="AK68" s="318"/>
      <c r="AL68" s="318"/>
      <c r="AM68" s="318"/>
      <c r="AN68" s="318"/>
      <c r="AO68" s="318"/>
      <c r="AP68" s="280"/>
      <c r="AQ68" s="280"/>
      <c r="AR68" s="280"/>
      <c r="AS68" s="280"/>
    </row>
    <row r="69" spans="1:45" ht="30.75">
      <c r="A69" s="716"/>
      <c r="B69" s="426"/>
      <c r="C69" s="434"/>
      <c r="D69" s="264"/>
      <c r="E69" s="4" t="s">
        <v>562</v>
      </c>
      <c r="F69" s="383"/>
      <c r="G69" s="280"/>
      <c r="H69" s="286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280"/>
      <c r="AA69" s="280"/>
      <c r="AB69" s="7"/>
      <c r="AC69" s="318"/>
      <c r="AD69" s="280"/>
      <c r="AE69" s="318"/>
      <c r="AF69" s="280"/>
      <c r="AG69" s="318"/>
      <c r="AH69" s="318"/>
      <c r="AI69" s="318"/>
      <c r="AJ69" s="318"/>
      <c r="AK69" s="318"/>
      <c r="AL69" s="318"/>
      <c r="AM69" s="318"/>
      <c r="AN69" s="318"/>
      <c r="AO69" s="318"/>
      <c r="AP69" s="280"/>
      <c r="AQ69" s="280"/>
      <c r="AR69" s="280"/>
      <c r="AS69" s="280"/>
    </row>
    <row r="70" spans="1:45" ht="15">
      <c r="A70" s="429" t="s">
        <v>145</v>
      </c>
      <c r="B70" s="424" t="s">
        <v>107</v>
      </c>
      <c r="C70" s="424" t="s">
        <v>20</v>
      </c>
      <c r="D70" s="33"/>
      <c r="E70" s="271" t="s">
        <v>433</v>
      </c>
      <c r="F70" s="382">
        <f>F71+F72+F73+F75+F76+F77</f>
        <v>100</v>
      </c>
      <c r="G70" s="382">
        <f aca="true" t="shared" si="17" ref="G70:AS70">G71+G72+G73+G75+G76+G77</f>
        <v>0</v>
      </c>
      <c r="H70" s="383">
        <f>G70/F70*100</f>
        <v>0</v>
      </c>
      <c r="I70" s="382">
        <f t="shared" si="17"/>
        <v>0</v>
      </c>
      <c r="J70" s="382">
        <f t="shared" si="17"/>
        <v>0</v>
      </c>
      <c r="K70" s="382">
        <f t="shared" si="17"/>
        <v>0</v>
      </c>
      <c r="L70" s="382">
        <f t="shared" si="17"/>
        <v>0</v>
      </c>
      <c r="M70" s="382">
        <f t="shared" si="17"/>
        <v>0</v>
      </c>
      <c r="N70" s="382">
        <f t="shared" si="17"/>
        <v>0</v>
      </c>
      <c r="O70" s="382">
        <f t="shared" si="17"/>
        <v>0</v>
      </c>
      <c r="P70" s="382">
        <f t="shared" si="17"/>
        <v>0</v>
      </c>
      <c r="Q70" s="382">
        <f t="shared" si="17"/>
        <v>0</v>
      </c>
      <c r="R70" s="382">
        <f t="shared" si="17"/>
        <v>0</v>
      </c>
      <c r="S70" s="382">
        <f t="shared" si="17"/>
        <v>0</v>
      </c>
      <c r="T70" s="382">
        <f t="shared" si="17"/>
        <v>0</v>
      </c>
      <c r="U70" s="382">
        <f t="shared" si="17"/>
        <v>0</v>
      </c>
      <c r="V70" s="382">
        <f t="shared" si="17"/>
        <v>0</v>
      </c>
      <c r="W70" s="382">
        <f t="shared" si="17"/>
        <v>0</v>
      </c>
      <c r="X70" s="382">
        <f t="shared" si="17"/>
        <v>0</v>
      </c>
      <c r="Y70" s="382">
        <f t="shared" si="17"/>
        <v>0</v>
      </c>
      <c r="Z70" s="382">
        <f t="shared" si="17"/>
        <v>0</v>
      </c>
      <c r="AA70" s="382">
        <f t="shared" si="17"/>
        <v>0</v>
      </c>
      <c r="AB70" s="382">
        <f t="shared" si="17"/>
        <v>0</v>
      </c>
      <c r="AC70" s="382">
        <f t="shared" si="17"/>
        <v>0</v>
      </c>
      <c r="AD70" s="382">
        <f t="shared" si="17"/>
        <v>0</v>
      </c>
      <c r="AE70" s="382">
        <f t="shared" si="17"/>
        <v>0</v>
      </c>
      <c r="AF70" s="382">
        <f t="shared" si="17"/>
        <v>0</v>
      </c>
      <c r="AG70" s="382">
        <f t="shared" si="17"/>
        <v>0</v>
      </c>
      <c r="AH70" s="382">
        <f t="shared" si="17"/>
        <v>0</v>
      </c>
      <c r="AI70" s="382">
        <f t="shared" si="17"/>
        <v>0</v>
      </c>
      <c r="AJ70" s="382">
        <f t="shared" si="17"/>
        <v>0</v>
      </c>
      <c r="AK70" s="382">
        <f t="shared" si="17"/>
        <v>0</v>
      </c>
      <c r="AL70" s="382">
        <f t="shared" si="17"/>
        <v>0</v>
      </c>
      <c r="AM70" s="382">
        <f t="shared" si="17"/>
        <v>50</v>
      </c>
      <c r="AN70" s="382">
        <f t="shared" si="17"/>
        <v>0</v>
      </c>
      <c r="AO70" s="383">
        <f>AN70/AM70*100</f>
        <v>0</v>
      </c>
      <c r="AP70" s="382">
        <f t="shared" si="17"/>
        <v>50</v>
      </c>
      <c r="AQ70" s="382">
        <f t="shared" si="17"/>
        <v>0</v>
      </c>
      <c r="AR70" s="383">
        <f>AQ70/AP70*100</f>
        <v>0</v>
      </c>
      <c r="AS70" s="382">
        <f t="shared" si="17"/>
        <v>0</v>
      </c>
    </row>
    <row r="71" spans="1:45" ht="30.75">
      <c r="A71" s="430"/>
      <c r="B71" s="425"/>
      <c r="C71" s="433"/>
      <c r="D71" s="263"/>
      <c r="E71" s="4" t="s">
        <v>563</v>
      </c>
      <c r="F71" s="385"/>
      <c r="G71" s="280"/>
      <c r="H71" s="383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280"/>
      <c r="AA71" s="280"/>
      <c r="AB71" s="7"/>
      <c r="AC71" s="318"/>
      <c r="AD71" s="280"/>
      <c r="AE71" s="318"/>
      <c r="AF71" s="280"/>
      <c r="AG71" s="318"/>
      <c r="AH71" s="318"/>
      <c r="AI71" s="318"/>
      <c r="AJ71" s="318"/>
      <c r="AK71" s="318"/>
      <c r="AL71" s="318"/>
      <c r="AM71" s="318"/>
      <c r="AN71" s="318"/>
      <c r="AO71" s="383"/>
      <c r="AP71" s="280"/>
      <c r="AQ71" s="280"/>
      <c r="AR71" s="383"/>
      <c r="AS71" s="280"/>
    </row>
    <row r="72" spans="1:45" ht="30.75">
      <c r="A72" s="430"/>
      <c r="B72" s="425"/>
      <c r="C72" s="433"/>
      <c r="D72" s="273" t="s">
        <v>405</v>
      </c>
      <c r="E72" s="4" t="s">
        <v>564</v>
      </c>
      <c r="F72" s="385"/>
      <c r="G72" s="280"/>
      <c r="H72" s="383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280"/>
      <c r="AA72" s="280"/>
      <c r="AB72" s="7"/>
      <c r="AC72" s="318"/>
      <c r="AD72" s="280"/>
      <c r="AE72" s="318"/>
      <c r="AF72" s="280"/>
      <c r="AG72" s="318"/>
      <c r="AH72" s="318"/>
      <c r="AI72" s="318"/>
      <c r="AJ72" s="318"/>
      <c r="AK72" s="318"/>
      <c r="AL72" s="318"/>
      <c r="AM72" s="318"/>
      <c r="AN72" s="318"/>
      <c r="AO72" s="383"/>
      <c r="AP72" s="280"/>
      <c r="AQ72" s="280"/>
      <c r="AR72" s="383"/>
      <c r="AS72" s="280"/>
    </row>
    <row r="73" spans="1:45" ht="15">
      <c r="A73" s="430"/>
      <c r="B73" s="425"/>
      <c r="C73" s="433"/>
      <c r="D73" s="263"/>
      <c r="E73" s="4" t="s">
        <v>322</v>
      </c>
      <c r="F73" s="406">
        <f>I73+L73+O73+R73+U73+X73+AA73+AD73+AG73+AJ73+AP73+AM73</f>
        <v>100</v>
      </c>
      <c r="G73" s="280"/>
      <c r="H73" s="383">
        <f>G73/F73*100</f>
        <v>0</v>
      </c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280"/>
      <c r="AA73" s="280"/>
      <c r="AB73" s="7"/>
      <c r="AC73" s="318"/>
      <c r="AD73" s="280"/>
      <c r="AE73" s="318"/>
      <c r="AF73" s="280"/>
      <c r="AG73" s="318"/>
      <c r="AH73" s="318"/>
      <c r="AI73" s="318"/>
      <c r="AJ73" s="318"/>
      <c r="AK73" s="318"/>
      <c r="AL73" s="318"/>
      <c r="AM73" s="318">
        <v>50</v>
      </c>
      <c r="AN73" s="318"/>
      <c r="AO73" s="383">
        <f>AN73/AM73*100</f>
        <v>0</v>
      </c>
      <c r="AP73" s="280">
        <v>50</v>
      </c>
      <c r="AQ73" s="280"/>
      <c r="AR73" s="383">
        <f>AQ73/AP73*100</f>
        <v>0</v>
      </c>
      <c r="AS73" s="280"/>
    </row>
    <row r="74" spans="1:45" ht="78">
      <c r="A74" s="430"/>
      <c r="B74" s="425"/>
      <c r="C74" s="433"/>
      <c r="D74" s="263"/>
      <c r="E74" s="4" t="s">
        <v>314</v>
      </c>
      <c r="F74" s="385"/>
      <c r="G74" s="280"/>
      <c r="H74" s="286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280"/>
      <c r="AA74" s="280"/>
      <c r="AB74" s="7"/>
      <c r="AC74" s="318"/>
      <c r="AD74" s="280"/>
      <c r="AE74" s="318"/>
      <c r="AF74" s="280"/>
      <c r="AG74" s="318"/>
      <c r="AH74" s="318"/>
      <c r="AI74" s="318"/>
      <c r="AJ74" s="318"/>
      <c r="AK74" s="318"/>
      <c r="AL74" s="318"/>
      <c r="AM74" s="318"/>
      <c r="AN74" s="318"/>
      <c r="AO74" s="318"/>
      <c r="AP74" s="280"/>
      <c r="AQ74" s="280"/>
      <c r="AR74" s="280"/>
      <c r="AS74" s="280"/>
    </row>
    <row r="75" spans="1:45" ht="15">
      <c r="A75" s="430"/>
      <c r="B75" s="425"/>
      <c r="C75" s="433"/>
      <c r="D75" s="263"/>
      <c r="E75" s="4" t="s">
        <v>565</v>
      </c>
      <c r="F75" s="385"/>
      <c r="G75" s="280"/>
      <c r="H75" s="286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280"/>
      <c r="AA75" s="280"/>
      <c r="AB75" s="7"/>
      <c r="AC75" s="318"/>
      <c r="AD75" s="280"/>
      <c r="AE75" s="318"/>
      <c r="AF75" s="280"/>
      <c r="AG75" s="318"/>
      <c r="AH75" s="318"/>
      <c r="AI75" s="318"/>
      <c r="AJ75" s="318"/>
      <c r="AK75" s="318"/>
      <c r="AL75" s="318"/>
      <c r="AM75" s="318"/>
      <c r="AN75" s="318"/>
      <c r="AO75" s="318"/>
      <c r="AP75" s="280"/>
      <c r="AQ75" s="280"/>
      <c r="AR75" s="280"/>
      <c r="AS75" s="280"/>
    </row>
    <row r="76" spans="1:45" ht="30.75">
      <c r="A76" s="431"/>
      <c r="B76" s="426"/>
      <c r="C76" s="434"/>
      <c r="D76" s="264"/>
      <c r="E76" s="4" t="s">
        <v>562</v>
      </c>
      <c r="F76" s="385"/>
      <c r="G76" s="280"/>
      <c r="H76" s="286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280"/>
      <c r="AA76" s="280"/>
      <c r="AB76" s="7"/>
      <c r="AC76" s="318"/>
      <c r="AD76" s="280"/>
      <c r="AE76" s="318"/>
      <c r="AF76" s="280"/>
      <c r="AG76" s="318"/>
      <c r="AH76" s="318"/>
      <c r="AI76" s="318"/>
      <c r="AJ76" s="318"/>
      <c r="AK76" s="318"/>
      <c r="AL76" s="318"/>
      <c r="AM76" s="318"/>
      <c r="AN76" s="318"/>
      <c r="AO76" s="318"/>
      <c r="AP76" s="280"/>
      <c r="AQ76" s="280"/>
      <c r="AR76" s="280"/>
      <c r="AS76" s="280"/>
    </row>
    <row r="77" spans="1:45" ht="18" hidden="1">
      <c r="A77" s="717" t="s">
        <v>254</v>
      </c>
      <c r="B77" s="424" t="s">
        <v>304</v>
      </c>
      <c r="C77" s="446" t="s">
        <v>20</v>
      </c>
      <c r="D77" s="267"/>
      <c r="E77" s="271" t="s">
        <v>21</v>
      </c>
      <c r="F77" s="383"/>
      <c r="G77" s="280"/>
      <c r="H77" s="286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280"/>
      <c r="AA77" s="280"/>
      <c r="AB77" s="7"/>
      <c r="AC77" s="318"/>
      <c r="AD77" s="280"/>
      <c r="AE77" s="318"/>
      <c r="AF77" s="280"/>
      <c r="AG77" s="318"/>
      <c r="AH77" s="318"/>
      <c r="AI77" s="318"/>
      <c r="AJ77" s="318"/>
      <c r="AK77" s="318"/>
      <c r="AL77" s="318"/>
      <c r="AM77" s="318"/>
      <c r="AN77" s="318"/>
      <c r="AO77" s="318"/>
      <c r="AP77" s="280"/>
      <c r="AQ77" s="280"/>
      <c r="AR77" s="280"/>
      <c r="AS77" s="280"/>
    </row>
    <row r="78" spans="1:45" ht="30.75" hidden="1">
      <c r="A78" s="718"/>
      <c r="B78" s="425"/>
      <c r="C78" s="433"/>
      <c r="D78" s="263"/>
      <c r="E78" s="4" t="s">
        <v>14</v>
      </c>
      <c r="F78" s="383"/>
      <c r="G78" s="280"/>
      <c r="H78" s="286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280"/>
      <c r="AA78" s="280"/>
      <c r="AB78" s="7"/>
      <c r="AC78" s="318"/>
      <c r="AD78" s="280"/>
      <c r="AE78" s="318"/>
      <c r="AF78" s="280"/>
      <c r="AG78" s="318"/>
      <c r="AH78" s="318"/>
      <c r="AI78" s="318"/>
      <c r="AJ78" s="318"/>
      <c r="AK78" s="318"/>
      <c r="AL78" s="318"/>
      <c r="AM78" s="318"/>
      <c r="AN78" s="318"/>
      <c r="AO78" s="318"/>
      <c r="AP78" s="280"/>
      <c r="AQ78" s="280"/>
      <c r="AR78" s="280"/>
      <c r="AS78" s="280"/>
    </row>
    <row r="79" spans="1:45" ht="30.75" hidden="1">
      <c r="A79" s="718"/>
      <c r="B79" s="425"/>
      <c r="C79" s="433"/>
      <c r="D79" s="273" t="s">
        <v>405</v>
      </c>
      <c r="E79" s="4" t="s">
        <v>15</v>
      </c>
      <c r="F79" s="383"/>
      <c r="G79" s="280"/>
      <c r="H79" s="286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280"/>
      <c r="AA79" s="280"/>
      <c r="AB79" s="7"/>
      <c r="AC79" s="318"/>
      <c r="AD79" s="280"/>
      <c r="AE79" s="318"/>
      <c r="AF79" s="280"/>
      <c r="AG79" s="318"/>
      <c r="AH79" s="318"/>
      <c r="AI79" s="318"/>
      <c r="AJ79" s="318"/>
      <c r="AK79" s="318"/>
      <c r="AL79" s="318"/>
      <c r="AM79" s="318"/>
      <c r="AN79" s="318"/>
      <c r="AO79" s="318"/>
      <c r="AP79" s="280"/>
      <c r="AQ79" s="280"/>
      <c r="AR79" s="280"/>
      <c r="AS79" s="280"/>
    </row>
    <row r="80" spans="1:45" ht="15" hidden="1">
      <c r="A80" s="718"/>
      <c r="B80" s="425"/>
      <c r="C80" s="433"/>
      <c r="D80" s="263"/>
      <c r="E80" s="4" t="s">
        <v>16</v>
      </c>
      <c r="F80" s="383"/>
      <c r="G80" s="280"/>
      <c r="H80" s="286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280"/>
      <c r="AA80" s="280"/>
      <c r="AB80" s="7"/>
      <c r="AC80" s="318"/>
      <c r="AD80" s="280"/>
      <c r="AE80" s="318"/>
      <c r="AF80" s="280"/>
      <c r="AG80" s="318"/>
      <c r="AH80" s="318"/>
      <c r="AI80" s="318"/>
      <c r="AJ80" s="318"/>
      <c r="AK80" s="318"/>
      <c r="AL80" s="318"/>
      <c r="AM80" s="318"/>
      <c r="AN80" s="318"/>
      <c r="AO80" s="318"/>
      <c r="AP80" s="280"/>
      <c r="AQ80" s="280"/>
      <c r="AR80" s="280"/>
      <c r="AS80" s="280"/>
    </row>
    <row r="81" spans="1:45" ht="78" hidden="1">
      <c r="A81" s="718"/>
      <c r="B81" s="425"/>
      <c r="C81" s="433"/>
      <c r="D81" s="263"/>
      <c r="E81" s="4" t="s">
        <v>314</v>
      </c>
      <c r="F81" s="383"/>
      <c r="G81" s="280"/>
      <c r="H81" s="286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280"/>
      <c r="AA81" s="280"/>
      <c r="AB81" s="7"/>
      <c r="AC81" s="318"/>
      <c r="AD81" s="280"/>
      <c r="AE81" s="318"/>
      <c r="AF81" s="280"/>
      <c r="AG81" s="318"/>
      <c r="AH81" s="318"/>
      <c r="AI81" s="318"/>
      <c r="AJ81" s="318"/>
      <c r="AK81" s="318"/>
      <c r="AL81" s="318"/>
      <c r="AM81" s="318"/>
      <c r="AN81" s="318"/>
      <c r="AO81" s="318"/>
      <c r="AP81" s="280"/>
      <c r="AQ81" s="280"/>
      <c r="AR81" s="280"/>
      <c r="AS81" s="280"/>
    </row>
    <row r="82" spans="1:45" ht="15" hidden="1">
      <c r="A82" s="718"/>
      <c r="B82" s="425"/>
      <c r="C82" s="433"/>
      <c r="D82" s="263"/>
      <c r="E82" s="4" t="s">
        <v>17</v>
      </c>
      <c r="F82" s="383"/>
      <c r="G82" s="280"/>
      <c r="H82" s="286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280"/>
      <c r="AA82" s="280"/>
      <c r="AB82" s="7"/>
      <c r="AC82" s="318"/>
      <c r="AD82" s="280"/>
      <c r="AE82" s="318"/>
      <c r="AF82" s="280"/>
      <c r="AG82" s="318"/>
      <c r="AH82" s="318"/>
      <c r="AI82" s="318"/>
      <c r="AJ82" s="318"/>
      <c r="AK82" s="318"/>
      <c r="AL82" s="318"/>
      <c r="AM82" s="318"/>
      <c r="AN82" s="318"/>
      <c r="AO82" s="318"/>
      <c r="AP82" s="280"/>
      <c r="AQ82" s="280"/>
      <c r="AR82" s="280"/>
      <c r="AS82" s="280"/>
    </row>
    <row r="83" spans="1:45" ht="30.75" hidden="1">
      <c r="A83" s="719"/>
      <c r="B83" s="426"/>
      <c r="C83" s="434"/>
      <c r="D83" s="264"/>
      <c r="E83" s="4" t="s">
        <v>18</v>
      </c>
      <c r="F83" s="383"/>
      <c r="G83" s="280"/>
      <c r="H83" s="286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280"/>
      <c r="AA83" s="280"/>
      <c r="AB83" s="7"/>
      <c r="AC83" s="318"/>
      <c r="AD83" s="280"/>
      <c r="AE83" s="318"/>
      <c r="AF83" s="280"/>
      <c r="AG83" s="318"/>
      <c r="AH83" s="318"/>
      <c r="AI83" s="318"/>
      <c r="AJ83" s="318"/>
      <c r="AK83" s="318"/>
      <c r="AL83" s="318"/>
      <c r="AM83" s="318"/>
      <c r="AN83" s="318"/>
      <c r="AO83" s="318"/>
      <c r="AP83" s="280"/>
      <c r="AQ83" s="280"/>
      <c r="AR83" s="280"/>
      <c r="AS83" s="280"/>
    </row>
    <row r="84" spans="1:45" ht="15.75" customHeight="1" hidden="1">
      <c r="A84" s="714" t="s">
        <v>332</v>
      </c>
      <c r="B84" s="424" t="s">
        <v>32</v>
      </c>
      <c r="C84" s="424" t="s">
        <v>30</v>
      </c>
      <c r="D84" s="33"/>
      <c r="E84" s="271" t="s">
        <v>433</v>
      </c>
      <c r="F84" s="383"/>
      <c r="G84" s="280"/>
      <c r="H84" s="310"/>
      <c r="I84" s="318"/>
      <c r="J84" s="318"/>
      <c r="K84" s="318"/>
      <c r="L84" s="318"/>
      <c r="M84" s="318"/>
      <c r="N84" s="318"/>
      <c r="O84" s="332"/>
      <c r="P84" s="318"/>
      <c r="Q84" s="331"/>
      <c r="R84" s="318"/>
      <c r="S84" s="318"/>
      <c r="T84" s="318"/>
      <c r="U84" s="318"/>
      <c r="V84" s="318"/>
      <c r="W84" s="318"/>
      <c r="X84" s="318"/>
      <c r="Y84" s="318"/>
      <c r="Z84" s="280"/>
      <c r="AA84" s="280"/>
      <c r="AB84" s="7"/>
      <c r="AC84" s="318"/>
      <c r="AD84" s="280"/>
      <c r="AE84" s="318"/>
      <c r="AF84" s="280"/>
      <c r="AG84" s="318"/>
      <c r="AH84" s="318"/>
      <c r="AI84" s="318"/>
      <c r="AJ84" s="318"/>
      <c r="AK84" s="318"/>
      <c r="AL84" s="318"/>
      <c r="AM84" s="318"/>
      <c r="AN84" s="318"/>
      <c r="AO84" s="318"/>
      <c r="AP84" s="280"/>
      <c r="AQ84" s="280"/>
      <c r="AR84" s="280"/>
      <c r="AS84" s="280"/>
    </row>
    <row r="85" spans="1:45" ht="30.75" hidden="1">
      <c r="A85" s="715"/>
      <c r="B85" s="425"/>
      <c r="C85" s="425"/>
      <c r="D85" s="34"/>
      <c r="E85" s="4" t="s">
        <v>563</v>
      </c>
      <c r="F85" s="383"/>
      <c r="G85" s="280"/>
      <c r="H85" s="286"/>
      <c r="I85" s="318"/>
      <c r="J85" s="318"/>
      <c r="K85" s="318"/>
      <c r="L85" s="318"/>
      <c r="M85" s="318"/>
      <c r="N85" s="318"/>
      <c r="O85" s="332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280"/>
      <c r="AA85" s="280"/>
      <c r="AB85" s="7"/>
      <c r="AC85" s="318"/>
      <c r="AD85" s="280"/>
      <c r="AE85" s="318"/>
      <c r="AF85" s="280"/>
      <c r="AG85" s="318"/>
      <c r="AH85" s="318"/>
      <c r="AI85" s="318"/>
      <c r="AJ85" s="318"/>
      <c r="AK85" s="318"/>
      <c r="AL85" s="318"/>
      <c r="AM85" s="318"/>
      <c r="AN85" s="318"/>
      <c r="AO85" s="318"/>
      <c r="AP85" s="280"/>
      <c r="AQ85" s="280"/>
      <c r="AR85" s="280"/>
      <c r="AS85" s="280"/>
    </row>
    <row r="86" spans="1:45" ht="30.75" hidden="1">
      <c r="A86" s="715"/>
      <c r="B86" s="425"/>
      <c r="C86" s="425"/>
      <c r="D86" s="273" t="s">
        <v>405</v>
      </c>
      <c r="E86" s="4" t="s">
        <v>564</v>
      </c>
      <c r="F86" s="383"/>
      <c r="G86" s="280"/>
      <c r="H86" s="286"/>
      <c r="I86" s="318"/>
      <c r="J86" s="318"/>
      <c r="K86" s="318"/>
      <c r="L86" s="318"/>
      <c r="M86" s="318"/>
      <c r="N86" s="318"/>
      <c r="O86" s="332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280"/>
      <c r="AA86" s="280"/>
      <c r="AB86" s="7"/>
      <c r="AC86" s="318"/>
      <c r="AD86" s="280"/>
      <c r="AE86" s="318"/>
      <c r="AF86" s="280"/>
      <c r="AG86" s="318"/>
      <c r="AH86" s="318"/>
      <c r="AI86" s="318"/>
      <c r="AJ86" s="318"/>
      <c r="AK86" s="318"/>
      <c r="AL86" s="318"/>
      <c r="AM86" s="318"/>
      <c r="AN86" s="318"/>
      <c r="AO86" s="318"/>
      <c r="AP86" s="280"/>
      <c r="AQ86" s="280"/>
      <c r="AR86" s="280"/>
      <c r="AS86" s="280"/>
    </row>
    <row r="87" spans="1:45" ht="15" hidden="1">
      <c r="A87" s="715"/>
      <c r="B87" s="425"/>
      <c r="C87" s="425"/>
      <c r="D87" s="34"/>
      <c r="E87" s="4" t="s">
        <v>322</v>
      </c>
      <c r="F87" s="383"/>
      <c r="G87" s="280"/>
      <c r="H87" s="310"/>
      <c r="I87" s="318"/>
      <c r="J87" s="318"/>
      <c r="K87" s="318"/>
      <c r="L87" s="318"/>
      <c r="M87" s="318"/>
      <c r="N87" s="318"/>
      <c r="O87" s="332"/>
      <c r="P87" s="318"/>
      <c r="Q87" s="331"/>
      <c r="R87" s="318"/>
      <c r="S87" s="318"/>
      <c r="T87" s="318"/>
      <c r="U87" s="318"/>
      <c r="V87" s="318"/>
      <c r="W87" s="318"/>
      <c r="X87" s="318"/>
      <c r="Y87" s="318"/>
      <c r="Z87" s="280"/>
      <c r="AA87" s="280"/>
      <c r="AB87" s="7"/>
      <c r="AC87" s="318"/>
      <c r="AD87" s="280"/>
      <c r="AE87" s="318"/>
      <c r="AF87" s="280"/>
      <c r="AG87" s="318"/>
      <c r="AH87" s="318"/>
      <c r="AI87" s="318"/>
      <c r="AJ87" s="318"/>
      <c r="AK87" s="318"/>
      <c r="AL87" s="318"/>
      <c r="AM87" s="318"/>
      <c r="AN87" s="318"/>
      <c r="AO87" s="318"/>
      <c r="AP87" s="280"/>
      <c r="AQ87" s="280"/>
      <c r="AR87" s="280"/>
      <c r="AS87" s="280"/>
    </row>
    <row r="88" spans="1:45" ht="78" hidden="1">
      <c r="A88" s="715"/>
      <c r="B88" s="425"/>
      <c r="C88" s="425"/>
      <c r="D88" s="34"/>
      <c r="E88" s="4" t="s">
        <v>314</v>
      </c>
      <c r="F88" s="383"/>
      <c r="G88" s="280"/>
      <c r="H88" s="310"/>
      <c r="I88" s="318"/>
      <c r="J88" s="318"/>
      <c r="K88" s="318"/>
      <c r="L88" s="318"/>
      <c r="M88" s="318"/>
      <c r="N88" s="318"/>
      <c r="O88" s="332"/>
      <c r="P88" s="318"/>
      <c r="Q88" s="331"/>
      <c r="R88" s="318"/>
      <c r="S88" s="318"/>
      <c r="T88" s="318"/>
      <c r="U88" s="318"/>
      <c r="V88" s="318"/>
      <c r="W88" s="318"/>
      <c r="X88" s="318"/>
      <c r="Y88" s="318"/>
      <c r="Z88" s="280"/>
      <c r="AA88" s="280"/>
      <c r="AB88" s="7"/>
      <c r="AC88" s="318"/>
      <c r="AD88" s="280"/>
      <c r="AE88" s="318"/>
      <c r="AF88" s="280"/>
      <c r="AG88" s="318"/>
      <c r="AH88" s="318"/>
      <c r="AI88" s="318"/>
      <c r="AJ88" s="318"/>
      <c r="AK88" s="318"/>
      <c r="AL88" s="318"/>
      <c r="AM88" s="318"/>
      <c r="AN88" s="318"/>
      <c r="AO88" s="318"/>
      <c r="AP88" s="280"/>
      <c r="AQ88" s="280"/>
      <c r="AR88" s="280"/>
      <c r="AS88" s="280"/>
    </row>
    <row r="89" spans="1:45" ht="15" hidden="1">
      <c r="A89" s="715"/>
      <c r="B89" s="425"/>
      <c r="C89" s="425"/>
      <c r="D89" s="34"/>
      <c r="E89" s="4" t="s">
        <v>565</v>
      </c>
      <c r="F89" s="386"/>
      <c r="G89" s="280"/>
      <c r="H89" s="286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280"/>
      <c r="AA89" s="280"/>
      <c r="AB89" s="7"/>
      <c r="AC89" s="318"/>
      <c r="AD89" s="280"/>
      <c r="AE89" s="318"/>
      <c r="AF89" s="280"/>
      <c r="AG89" s="318"/>
      <c r="AH89" s="318"/>
      <c r="AI89" s="318"/>
      <c r="AJ89" s="318"/>
      <c r="AK89" s="318"/>
      <c r="AL89" s="318"/>
      <c r="AM89" s="318"/>
      <c r="AN89" s="318"/>
      <c r="AO89" s="318"/>
      <c r="AP89" s="280"/>
      <c r="AQ89" s="280"/>
      <c r="AR89" s="280"/>
      <c r="AS89" s="280"/>
    </row>
    <row r="90" spans="1:45" ht="30.75" hidden="1">
      <c r="A90" s="716"/>
      <c r="B90" s="426"/>
      <c r="C90" s="426"/>
      <c r="D90" s="258"/>
      <c r="E90" s="4" t="s">
        <v>562</v>
      </c>
      <c r="F90" s="386"/>
      <c r="G90" s="280"/>
      <c r="H90" s="286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280"/>
      <c r="AA90" s="280"/>
      <c r="AB90" s="7"/>
      <c r="AC90" s="318"/>
      <c r="AD90" s="280"/>
      <c r="AE90" s="318"/>
      <c r="AF90" s="280"/>
      <c r="AG90" s="318"/>
      <c r="AH90" s="318"/>
      <c r="AI90" s="318"/>
      <c r="AJ90" s="318"/>
      <c r="AK90" s="318"/>
      <c r="AL90" s="318"/>
      <c r="AM90" s="318"/>
      <c r="AN90" s="318"/>
      <c r="AO90" s="318"/>
      <c r="AP90" s="280"/>
      <c r="AQ90" s="280"/>
      <c r="AR90" s="280"/>
      <c r="AS90" s="280"/>
    </row>
    <row r="91" spans="1:45" ht="15">
      <c r="A91" s="714" t="s">
        <v>333</v>
      </c>
      <c r="B91" s="424" t="s">
        <v>33</v>
      </c>
      <c r="C91" s="424" t="s">
        <v>34</v>
      </c>
      <c r="D91" s="33"/>
      <c r="E91" s="271" t="s">
        <v>433</v>
      </c>
      <c r="F91" s="382">
        <f>F92+F93+F94+F96+F97+F98</f>
        <v>306.6</v>
      </c>
      <c r="G91" s="382">
        <f aca="true" t="shared" si="18" ref="G91:AS91">G92+G93+G94+G96+G97+G98</f>
        <v>0</v>
      </c>
      <c r="H91" s="383">
        <f>G91/F91*100</f>
        <v>0</v>
      </c>
      <c r="I91" s="382">
        <f t="shared" si="18"/>
        <v>0</v>
      </c>
      <c r="J91" s="382">
        <f t="shared" si="18"/>
        <v>0</v>
      </c>
      <c r="K91" s="382">
        <f t="shared" si="18"/>
        <v>0</v>
      </c>
      <c r="L91" s="382">
        <f t="shared" si="18"/>
        <v>306.6</v>
      </c>
      <c r="M91" s="382">
        <f t="shared" si="18"/>
        <v>0</v>
      </c>
      <c r="N91" s="383">
        <f>M91/L91*100</f>
        <v>0</v>
      </c>
      <c r="O91" s="382">
        <f t="shared" si="18"/>
        <v>0</v>
      </c>
      <c r="P91" s="382">
        <f t="shared" si="18"/>
        <v>0</v>
      </c>
      <c r="Q91" s="382">
        <f t="shared" si="18"/>
        <v>0</v>
      </c>
      <c r="R91" s="382">
        <f t="shared" si="18"/>
        <v>0</v>
      </c>
      <c r="S91" s="382">
        <f t="shared" si="18"/>
        <v>0</v>
      </c>
      <c r="T91" s="382">
        <f t="shared" si="18"/>
        <v>0</v>
      </c>
      <c r="U91" s="382">
        <f t="shared" si="18"/>
        <v>0</v>
      </c>
      <c r="V91" s="382">
        <f t="shared" si="18"/>
        <v>0</v>
      </c>
      <c r="W91" s="382">
        <f t="shared" si="18"/>
        <v>0</v>
      </c>
      <c r="X91" s="382">
        <f t="shared" si="18"/>
        <v>0</v>
      </c>
      <c r="Y91" s="382">
        <f t="shared" si="18"/>
        <v>0</v>
      </c>
      <c r="Z91" s="382">
        <f t="shared" si="18"/>
        <v>0</v>
      </c>
      <c r="AA91" s="382">
        <f t="shared" si="18"/>
        <v>0</v>
      </c>
      <c r="AB91" s="382">
        <f t="shared" si="18"/>
        <v>0</v>
      </c>
      <c r="AC91" s="382">
        <f t="shared" si="18"/>
        <v>0</v>
      </c>
      <c r="AD91" s="382">
        <f t="shared" si="18"/>
        <v>0</v>
      </c>
      <c r="AE91" s="382">
        <f t="shared" si="18"/>
        <v>0</v>
      </c>
      <c r="AF91" s="382">
        <f t="shared" si="18"/>
        <v>0</v>
      </c>
      <c r="AG91" s="382">
        <f t="shared" si="18"/>
        <v>0</v>
      </c>
      <c r="AH91" s="382">
        <f t="shared" si="18"/>
        <v>0</v>
      </c>
      <c r="AI91" s="382">
        <f t="shared" si="18"/>
        <v>0</v>
      </c>
      <c r="AJ91" s="382">
        <f t="shared" si="18"/>
        <v>0</v>
      </c>
      <c r="AK91" s="382">
        <f t="shared" si="18"/>
        <v>0</v>
      </c>
      <c r="AL91" s="382">
        <f t="shared" si="18"/>
        <v>0</v>
      </c>
      <c r="AM91" s="382">
        <f t="shared" si="18"/>
        <v>0</v>
      </c>
      <c r="AN91" s="382">
        <f t="shared" si="18"/>
        <v>0</v>
      </c>
      <c r="AO91" s="382">
        <f t="shared" si="18"/>
        <v>0</v>
      </c>
      <c r="AP91" s="382">
        <f t="shared" si="18"/>
        <v>0</v>
      </c>
      <c r="AQ91" s="382">
        <f t="shared" si="18"/>
        <v>0</v>
      </c>
      <c r="AR91" s="382">
        <f t="shared" si="18"/>
        <v>0</v>
      </c>
      <c r="AS91" s="382">
        <f t="shared" si="18"/>
        <v>0</v>
      </c>
    </row>
    <row r="92" spans="1:45" ht="30.75">
      <c r="A92" s="715"/>
      <c r="B92" s="425"/>
      <c r="C92" s="425"/>
      <c r="D92" s="34"/>
      <c r="E92" s="4" t="s">
        <v>563</v>
      </c>
      <c r="F92" s="387"/>
      <c r="G92" s="280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280"/>
      <c r="AA92" s="280"/>
      <c r="AB92" s="7"/>
      <c r="AC92" s="318"/>
      <c r="AD92" s="280"/>
      <c r="AE92" s="318"/>
      <c r="AF92" s="280"/>
      <c r="AG92" s="318"/>
      <c r="AH92" s="318"/>
      <c r="AI92" s="318"/>
      <c r="AJ92" s="318"/>
      <c r="AK92" s="318"/>
      <c r="AL92" s="318"/>
      <c r="AM92" s="318"/>
      <c r="AN92" s="318"/>
      <c r="AO92" s="318"/>
      <c r="AP92" s="280"/>
      <c r="AQ92" s="280"/>
      <c r="AR92" s="280"/>
      <c r="AS92" s="280"/>
    </row>
    <row r="93" spans="1:45" ht="30.75">
      <c r="A93" s="715"/>
      <c r="B93" s="425"/>
      <c r="C93" s="425"/>
      <c r="D93" s="273" t="s">
        <v>405</v>
      </c>
      <c r="E93" s="4" t="s">
        <v>564</v>
      </c>
      <c r="F93" s="406">
        <f>I93+L93+O93+R93+U93+X93+AA93+AD93+AG93+AJ93+AP93+AM93</f>
        <v>306.6</v>
      </c>
      <c r="G93" s="280"/>
      <c r="H93" s="383">
        <f>G93/F93*100</f>
        <v>0</v>
      </c>
      <c r="I93" s="318"/>
      <c r="J93" s="318"/>
      <c r="K93" s="318"/>
      <c r="L93" s="318">
        <v>306.6</v>
      </c>
      <c r="M93" s="318"/>
      <c r="N93" s="383">
        <f>M93/L93*100</f>
        <v>0</v>
      </c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280"/>
      <c r="AA93" s="280"/>
      <c r="AB93" s="7"/>
      <c r="AC93" s="318"/>
      <c r="AD93" s="280"/>
      <c r="AE93" s="318"/>
      <c r="AF93" s="280"/>
      <c r="AG93" s="318"/>
      <c r="AH93" s="318"/>
      <c r="AI93" s="318"/>
      <c r="AJ93" s="318"/>
      <c r="AK93" s="318"/>
      <c r="AL93" s="318"/>
      <c r="AM93" s="318"/>
      <c r="AN93" s="318"/>
      <c r="AO93" s="318"/>
      <c r="AP93" s="280"/>
      <c r="AQ93" s="280"/>
      <c r="AR93" s="280"/>
      <c r="AS93" s="280"/>
    </row>
    <row r="94" spans="1:45" ht="15">
      <c r="A94" s="715"/>
      <c r="B94" s="425"/>
      <c r="C94" s="425"/>
      <c r="D94" s="34"/>
      <c r="E94" s="4" t="s">
        <v>322</v>
      </c>
      <c r="F94" s="383"/>
      <c r="G94" s="280"/>
      <c r="H94" s="286"/>
      <c r="I94" s="318"/>
      <c r="J94" s="318"/>
      <c r="K94" s="318"/>
      <c r="L94" s="318"/>
      <c r="M94" s="318"/>
      <c r="N94" s="383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280"/>
      <c r="AA94" s="280"/>
      <c r="AB94" s="7"/>
      <c r="AC94" s="318"/>
      <c r="AD94" s="280"/>
      <c r="AE94" s="318"/>
      <c r="AF94" s="280"/>
      <c r="AG94" s="318"/>
      <c r="AH94" s="318"/>
      <c r="AI94" s="318"/>
      <c r="AJ94" s="318"/>
      <c r="AK94" s="318"/>
      <c r="AL94" s="318"/>
      <c r="AM94" s="318"/>
      <c r="AN94" s="318"/>
      <c r="AO94" s="318"/>
      <c r="AP94" s="280"/>
      <c r="AQ94" s="280"/>
      <c r="AR94" s="280"/>
      <c r="AS94" s="280"/>
    </row>
    <row r="95" spans="1:45" ht="78">
      <c r="A95" s="715"/>
      <c r="B95" s="425"/>
      <c r="C95" s="425"/>
      <c r="D95" s="34"/>
      <c r="E95" s="4" t="s">
        <v>314</v>
      </c>
      <c r="F95" s="383"/>
      <c r="G95" s="280"/>
      <c r="H95" s="286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280"/>
      <c r="AA95" s="280"/>
      <c r="AB95" s="7"/>
      <c r="AC95" s="318"/>
      <c r="AD95" s="280"/>
      <c r="AE95" s="318"/>
      <c r="AF95" s="280"/>
      <c r="AG95" s="318"/>
      <c r="AH95" s="318"/>
      <c r="AI95" s="318"/>
      <c r="AJ95" s="318"/>
      <c r="AK95" s="318"/>
      <c r="AL95" s="318"/>
      <c r="AM95" s="318"/>
      <c r="AN95" s="318"/>
      <c r="AO95" s="318"/>
      <c r="AP95" s="280"/>
      <c r="AQ95" s="280"/>
      <c r="AR95" s="280"/>
      <c r="AS95" s="280"/>
    </row>
    <row r="96" spans="1:45" ht="15">
      <c r="A96" s="715"/>
      <c r="B96" s="425"/>
      <c r="C96" s="425"/>
      <c r="D96" s="34"/>
      <c r="E96" s="4" t="s">
        <v>565</v>
      </c>
      <c r="F96" s="384"/>
      <c r="G96" s="280"/>
      <c r="H96" s="286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280"/>
      <c r="AA96" s="280"/>
      <c r="AB96" s="7"/>
      <c r="AC96" s="318"/>
      <c r="AD96" s="280"/>
      <c r="AE96" s="318"/>
      <c r="AF96" s="280"/>
      <c r="AG96" s="318"/>
      <c r="AH96" s="318"/>
      <c r="AI96" s="318"/>
      <c r="AJ96" s="318"/>
      <c r="AK96" s="318"/>
      <c r="AL96" s="318"/>
      <c r="AM96" s="318"/>
      <c r="AN96" s="318"/>
      <c r="AO96" s="318"/>
      <c r="AP96" s="280"/>
      <c r="AQ96" s="280"/>
      <c r="AR96" s="280"/>
      <c r="AS96" s="280"/>
    </row>
    <row r="97" spans="1:45" ht="30.75">
      <c r="A97" s="716"/>
      <c r="B97" s="426"/>
      <c r="C97" s="426"/>
      <c r="D97" s="258"/>
      <c r="E97" s="4" t="s">
        <v>562</v>
      </c>
      <c r="F97" s="384"/>
      <c r="G97" s="280"/>
      <c r="H97" s="286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280"/>
      <c r="AA97" s="280"/>
      <c r="AB97" s="7"/>
      <c r="AC97" s="318"/>
      <c r="AD97" s="280"/>
      <c r="AE97" s="318"/>
      <c r="AF97" s="280"/>
      <c r="AG97" s="318"/>
      <c r="AH97" s="318"/>
      <c r="AI97" s="318"/>
      <c r="AJ97" s="318"/>
      <c r="AK97" s="318"/>
      <c r="AL97" s="318"/>
      <c r="AM97" s="318"/>
      <c r="AN97" s="318"/>
      <c r="AO97" s="318"/>
      <c r="AP97" s="280"/>
      <c r="AQ97" s="280"/>
      <c r="AR97" s="280"/>
      <c r="AS97" s="280"/>
    </row>
    <row r="98" spans="1:45" ht="15" hidden="1">
      <c r="A98" s="714" t="s">
        <v>334</v>
      </c>
      <c r="B98" s="424" t="s">
        <v>120</v>
      </c>
      <c r="C98" s="424" t="s">
        <v>34</v>
      </c>
      <c r="D98" s="33"/>
      <c r="E98" s="271" t="s">
        <v>21</v>
      </c>
      <c r="F98" s="383"/>
      <c r="G98" s="280"/>
      <c r="H98" s="286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280"/>
      <c r="AA98" s="280"/>
      <c r="AB98" s="7"/>
      <c r="AC98" s="318"/>
      <c r="AD98" s="280"/>
      <c r="AE98" s="318"/>
      <c r="AF98" s="280"/>
      <c r="AG98" s="318"/>
      <c r="AH98" s="318"/>
      <c r="AI98" s="318"/>
      <c r="AJ98" s="318"/>
      <c r="AK98" s="318"/>
      <c r="AL98" s="318"/>
      <c r="AM98" s="318"/>
      <c r="AN98" s="318"/>
      <c r="AO98" s="318"/>
      <c r="AP98" s="280"/>
      <c r="AQ98" s="280"/>
      <c r="AR98" s="280"/>
      <c r="AS98" s="280"/>
    </row>
    <row r="99" spans="1:45" ht="30.75" hidden="1">
      <c r="A99" s="715"/>
      <c r="B99" s="425"/>
      <c r="C99" s="425"/>
      <c r="D99" s="34"/>
      <c r="E99" s="4" t="s">
        <v>14</v>
      </c>
      <c r="F99" s="383"/>
      <c r="G99" s="280"/>
      <c r="H99" s="286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280"/>
      <c r="AA99" s="280"/>
      <c r="AB99" s="7"/>
      <c r="AC99" s="318"/>
      <c r="AD99" s="280"/>
      <c r="AE99" s="318"/>
      <c r="AF99" s="280"/>
      <c r="AG99" s="318"/>
      <c r="AH99" s="318"/>
      <c r="AI99" s="318"/>
      <c r="AJ99" s="318"/>
      <c r="AK99" s="318"/>
      <c r="AL99" s="318"/>
      <c r="AM99" s="318"/>
      <c r="AN99" s="318"/>
      <c r="AO99" s="318"/>
      <c r="AP99" s="280"/>
      <c r="AQ99" s="280"/>
      <c r="AR99" s="280"/>
      <c r="AS99" s="280"/>
    </row>
    <row r="100" spans="1:45" ht="30.75" hidden="1">
      <c r="A100" s="715"/>
      <c r="B100" s="425"/>
      <c r="C100" s="425"/>
      <c r="D100" s="273" t="s">
        <v>405</v>
      </c>
      <c r="E100" s="4" t="s">
        <v>15</v>
      </c>
      <c r="F100" s="383"/>
      <c r="G100" s="280"/>
      <c r="H100" s="286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280"/>
      <c r="AA100" s="280"/>
      <c r="AB100" s="7"/>
      <c r="AC100" s="318"/>
      <c r="AD100" s="280"/>
      <c r="AE100" s="318"/>
      <c r="AF100" s="280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280"/>
      <c r="AQ100" s="280"/>
      <c r="AR100" s="280"/>
      <c r="AS100" s="280"/>
    </row>
    <row r="101" spans="1:45" ht="15" hidden="1">
      <c r="A101" s="715"/>
      <c r="B101" s="425"/>
      <c r="C101" s="425"/>
      <c r="D101" s="34"/>
      <c r="E101" s="4" t="s">
        <v>16</v>
      </c>
      <c r="F101" s="383"/>
      <c r="G101" s="280"/>
      <c r="H101" s="286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280"/>
      <c r="AA101" s="280"/>
      <c r="AB101" s="7"/>
      <c r="AC101" s="318"/>
      <c r="AD101" s="280"/>
      <c r="AE101" s="318"/>
      <c r="AF101" s="280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280"/>
      <c r="AQ101" s="280"/>
      <c r="AR101" s="280"/>
      <c r="AS101" s="280"/>
    </row>
    <row r="102" spans="1:45" ht="15" hidden="1">
      <c r="A102" s="715"/>
      <c r="B102" s="425"/>
      <c r="C102" s="425"/>
      <c r="D102" s="34"/>
      <c r="E102" s="4" t="s">
        <v>17</v>
      </c>
      <c r="F102" s="386"/>
      <c r="G102" s="280"/>
      <c r="H102" s="286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280"/>
      <c r="AA102" s="280"/>
      <c r="AB102" s="7"/>
      <c r="AC102" s="318"/>
      <c r="AD102" s="280"/>
      <c r="AE102" s="318"/>
      <c r="AF102" s="280"/>
      <c r="AG102" s="318"/>
      <c r="AH102" s="318"/>
      <c r="AI102" s="318"/>
      <c r="AJ102" s="318"/>
      <c r="AK102" s="318"/>
      <c r="AL102" s="318"/>
      <c r="AM102" s="318"/>
      <c r="AN102" s="318"/>
      <c r="AO102" s="318"/>
      <c r="AP102" s="280"/>
      <c r="AQ102" s="280"/>
      <c r="AR102" s="280"/>
      <c r="AS102" s="280"/>
    </row>
    <row r="103" spans="1:45" ht="30.75" hidden="1">
      <c r="A103" s="716"/>
      <c r="B103" s="426"/>
      <c r="C103" s="426"/>
      <c r="D103" s="258"/>
      <c r="E103" s="4" t="s">
        <v>18</v>
      </c>
      <c r="F103" s="386"/>
      <c r="G103" s="280"/>
      <c r="H103" s="286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280"/>
      <c r="AA103" s="280"/>
      <c r="AB103" s="7"/>
      <c r="AC103" s="318"/>
      <c r="AD103" s="280"/>
      <c r="AE103" s="318"/>
      <c r="AF103" s="280"/>
      <c r="AG103" s="318"/>
      <c r="AH103" s="318"/>
      <c r="AI103" s="318"/>
      <c r="AJ103" s="318"/>
      <c r="AK103" s="318"/>
      <c r="AL103" s="318"/>
      <c r="AM103" s="318"/>
      <c r="AN103" s="318"/>
      <c r="AO103" s="318"/>
      <c r="AP103" s="280"/>
      <c r="AQ103" s="280"/>
      <c r="AR103" s="280"/>
      <c r="AS103" s="280"/>
    </row>
    <row r="104" spans="1:45" ht="15" hidden="1">
      <c r="A104" s="429" t="s">
        <v>335</v>
      </c>
      <c r="B104" s="424" t="s">
        <v>115</v>
      </c>
      <c r="C104" s="424" t="s">
        <v>20</v>
      </c>
      <c r="D104" s="33"/>
      <c r="E104" s="271" t="s">
        <v>21</v>
      </c>
      <c r="F104" s="383"/>
      <c r="G104" s="280"/>
      <c r="H104" s="286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280"/>
      <c r="AA104" s="280"/>
      <c r="AB104" s="7"/>
      <c r="AC104" s="318"/>
      <c r="AD104" s="280"/>
      <c r="AE104" s="318"/>
      <c r="AF104" s="280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280"/>
      <c r="AQ104" s="280"/>
      <c r="AR104" s="280"/>
      <c r="AS104" s="280"/>
    </row>
    <row r="105" spans="1:45" ht="30.75" hidden="1">
      <c r="A105" s="430"/>
      <c r="B105" s="425"/>
      <c r="C105" s="433"/>
      <c r="D105" s="263"/>
      <c r="E105" s="4" t="s">
        <v>14</v>
      </c>
      <c r="F105" s="386"/>
      <c r="G105" s="280"/>
      <c r="H105" s="286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280"/>
      <c r="AA105" s="280"/>
      <c r="AB105" s="7"/>
      <c r="AC105" s="318"/>
      <c r="AD105" s="280"/>
      <c r="AE105" s="318"/>
      <c r="AF105" s="280"/>
      <c r="AG105" s="318"/>
      <c r="AH105" s="318"/>
      <c r="AI105" s="318"/>
      <c r="AJ105" s="318"/>
      <c r="AK105" s="318"/>
      <c r="AL105" s="318"/>
      <c r="AM105" s="318"/>
      <c r="AN105" s="318"/>
      <c r="AO105" s="318"/>
      <c r="AP105" s="280"/>
      <c r="AQ105" s="280"/>
      <c r="AR105" s="280"/>
      <c r="AS105" s="280"/>
    </row>
    <row r="106" spans="1:45" ht="30.75" hidden="1">
      <c r="A106" s="430"/>
      <c r="B106" s="425"/>
      <c r="C106" s="433"/>
      <c r="D106" s="273" t="s">
        <v>405</v>
      </c>
      <c r="E106" s="4" t="s">
        <v>15</v>
      </c>
      <c r="F106" s="386"/>
      <c r="G106" s="280"/>
      <c r="H106" s="286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280"/>
      <c r="AA106" s="280"/>
      <c r="AB106" s="7"/>
      <c r="AC106" s="318"/>
      <c r="AD106" s="280"/>
      <c r="AE106" s="318"/>
      <c r="AF106" s="280"/>
      <c r="AG106" s="318"/>
      <c r="AH106" s="318"/>
      <c r="AI106" s="318"/>
      <c r="AJ106" s="318"/>
      <c r="AK106" s="318"/>
      <c r="AL106" s="318"/>
      <c r="AM106" s="318"/>
      <c r="AN106" s="318"/>
      <c r="AO106" s="318"/>
      <c r="AP106" s="280"/>
      <c r="AQ106" s="280"/>
      <c r="AR106" s="280"/>
      <c r="AS106" s="280"/>
    </row>
    <row r="107" spans="1:45" ht="15" hidden="1">
      <c r="A107" s="430"/>
      <c r="B107" s="425"/>
      <c r="C107" s="433"/>
      <c r="D107" s="263"/>
      <c r="E107" s="4" t="s">
        <v>16</v>
      </c>
      <c r="F107" s="386"/>
      <c r="G107" s="280"/>
      <c r="H107" s="286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280"/>
      <c r="AA107" s="280"/>
      <c r="AB107" s="7"/>
      <c r="AC107" s="318"/>
      <c r="AD107" s="280"/>
      <c r="AE107" s="318"/>
      <c r="AF107" s="280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280"/>
      <c r="AQ107" s="280"/>
      <c r="AR107" s="280"/>
      <c r="AS107" s="280"/>
    </row>
    <row r="108" spans="1:45" ht="15" hidden="1">
      <c r="A108" s="430"/>
      <c r="B108" s="425"/>
      <c r="C108" s="433"/>
      <c r="D108" s="263"/>
      <c r="E108" s="4" t="s">
        <v>17</v>
      </c>
      <c r="F108" s="386"/>
      <c r="G108" s="280"/>
      <c r="H108" s="286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280"/>
      <c r="AA108" s="280"/>
      <c r="AB108" s="7"/>
      <c r="AC108" s="318"/>
      <c r="AD108" s="280"/>
      <c r="AE108" s="318"/>
      <c r="AF108" s="280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280"/>
      <c r="AQ108" s="280"/>
      <c r="AR108" s="280"/>
      <c r="AS108" s="280"/>
    </row>
    <row r="109" spans="1:45" ht="30.75" hidden="1">
      <c r="A109" s="431"/>
      <c r="B109" s="426"/>
      <c r="C109" s="434"/>
      <c r="D109" s="264"/>
      <c r="E109" s="4" t="s">
        <v>18</v>
      </c>
      <c r="F109" s="386"/>
      <c r="G109" s="280"/>
      <c r="H109" s="286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280"/>
      <c r="AA109" s="280"/>
      <c r="AB109" s="7"/>
      <c r="AC109" s="318"/>
      <c r="AD109" s="280"/>
      <c r="AE109" s="318"/>
      <c r="AF109" s="280"/>
      <c r="AG109" s="318"/>
      <c r="AH109" s="318"/>
      <c r="AI109" s="318"/>
      <c r="AJ109" s="318"/>
      <c r="AK109" s="318"/>
      <c r="AL109" s="318"/>
      <c r="AM109" s="318"/>
      <c r="AN109" s="318"/>
      <c r="AO109" s="318"/>
      <c r="AP109" s="280"/>
      <c r="AQ109" s="280"/>
      <c r="AR109" s="280"/>
      <c r="AS109" s="280"/>
    </row>
    <row r="110" spans="1:45" ht="15" hidden="1">
      <c r="A110" s="429" t="s">
        <v>336</v>
      </c>
      <c r="B110" s="424" t="s">
        <v>116</v>
      </c>
      <c r="C110" s="424" t="s">
        <v>34</v>
      </c>
      <c r="D110" s="33"/>
      <c r="E110" s="271" t="s">
        <v>21</v>
      </c>
      <c r="F110" s="383"/>
      <c r="G110" s="280"/>
      <c r="H110" s="286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280"/>
      <c r="AA110" s="280"/>
      <c r="AB110" s="7"/>
      <c r="AC110" s="318"/>
      <c r="AD110" s="280"/>
      <c r="AE110" s="318"/>
      <c r="AF110" s="280"/>
      <c r="AG110" s="318"/>
      <c r="AH110" s="318"/>
      <c r="AI110" s="318"/>
      <c r="AJ110" s="318"/>
      <c r="AK110" s="318"/>
      <c r="AL110" s="318"/>
      <c r="AM110" s="318"/>
      <c r="AN110" s="318"/>
      <c r="AO110" s="318"/>
      <c r="AP110" s="280"/>
      <c r="AQ110" s="280"/>
      <c r="AR110" s="280"/>
      <c r="AS110" s="280"/>
    </row>
    <row r="111" spans="1:45" ht="30.75" hidden="1">
      <c r="A111" s="430"/>
      <c r="B111" s="425"/>
      <c r="C111" s="425"/>
      <c r="D111" s="34"/>
      <c r="E111" s="4" t="s">
        <v>14</v>
      </c>
      <c r="F111" s="386"/>
      <c r="G111" s="280"/>
      <c r="H111" s="286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280"/>
      <c r="AA111" s="280"/>
      <c r="AB111" s="7"/>
      <c r="AC111" s="318"/>
      <c r="AD111" s="280"/>
      <c r="AE111" s="318"/>
      <c r="AF111" s="280"/>
      <c r="AG111" s="318"/>
      <c r="AH111" s="318"/>
      <c r="AI111" s="318"/>
      <c r="AJ111" s="318"/>
      <c r="AK111" s="318"/>
      <c r="AL111" s="318"/>
      <c r="AM111" s="318"/>
      <c r="AN111" s="318"/>
      <c r="AO111" s="318"/>
      <c r="AP111" s="280"/>
      <c r="AQ111" s="280"/>
      <c r="AR111" s="280"/>
      <c r="AS111" s="280"/>
    </row>
    <row r="112" spans="1:45" ht="30.75" hidden="1">
      <c r="A112" s="430"/>
      <c r="B112" s="425"/>
      <c r="C112" s="425"/>
      <c r="D112" s="34"/>
      <c r="E112" s="4" t="s">
        <v>15</v>
      </c>
      <c r="F112" s="386"/>
      <c r="G112" s="280"/>
      <c r="H112" s="286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280"/>
      <c r="AA112" s="280"/>
      <c r="AB112" s="7"/>
      <c r="AC112" s="318"/>
      <c r="AD112" s="280"/>
      <c r="AE112" s="318"/>
      <c r="AF112" s="280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280"/>
      <c r="AQ112" s="280"/>
      <c r="AR112" s="280"/>
      <c r="AS112" s="280"/>
    </row>
    <row r="113" spans="1:45" ht="21" hidden="1">
      <c r="A113" s="430"/>
      <c r="B113" s="425"/>
      <c r="C113" s="425"/>
      <c r="D113" s="273" t="s">
        <v>405</v>
      </c>
      <c r="E113" s="4" t="s">
        <v>16</v>
      </c>
      <c r="F113" s="386"/>
      <c r="G113" s="280"/>
      <c r="H113" s="286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280"/>
      <c r="AA113" s="280"/>
      <c r="AB113" s="7"/>
      <c r="AC113" s="318"/>
      <c r="AD113" s="280"/>
      <c r="AE113" s="318"/>
      <c r="AF113" s="280"/>
      <c r="AG113" s="318"/>
      <c r="AH113" s="318"/>
      <c r="AI113" s="318"/>
      <c r="AJ113" s="318"/>
      <c r="AK113" s="318"/>
      <c r="AL113" s="318"/>
      <c r="AM113" s="318"/>
      <c r="AN113" s="318"/>
      <c r="AO113" s="318"/>
      <c r="AP113" s="280"/>
      <c r="AQ113" s="280"/>
      <c r="AR113" s="280"/>
      <c r="AS113" s="280"/>
    </row>
    <row r="114" spans="1:45" ht="15" hidden="1">
      <c r="A114" s="430"/>
      <c r="B114" s="425"/>
      <c r="C114" s="425"/>
      <c r="D114" s="34"/>
      <c r="E114" s="4" t="s">
        <v>17</v>
      </c>
      <c r="F114" s="386"/>
      <c r="G114" s="280"/>
      <c r="H114" s="286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280"/>
      <c r="AA114" s="280"/>
      <c r="AB114" s="7"/>
      <c r="AC114" s="318"/>
      <c r="AD114" s="280"/>
      <c r="AE114" s="318"/>
      <c r="AF114" s="280"/>
      <c r="AG114" s="318"/>
      <c r="AH114" s="318"/>
      <c r="AI114" s="318"/>
      <c r="AJ114" s="318"/>
      <c r="AK114" s="318"/>
      <c r="AL114" s="318"/>
      <c r="AM114" s="318"/>
      <c r="AN114" s="318"/>
      <c r="AO114" s="318"/>
      <c r="AP114" s="280"/>
      <c r="AQ114" s="280"/>
      <c r="AR114" s="280"/>
      <c r="AS114" s="280"/>
    </row>
    <row r="115" spans="1:45" ht="30.75" hidden="1">
      <c r="A115" s="431"/>
      <c r="B115" s="426"/>
      <c r="C115" s="426"/>
      <c r="D115" s="258"/>
      <c r="E115" s="4" t="s">
        <v>18</v>
      </c>
      <c r="F115" s="386"/>
      <c r="G115" s="280"/>
      <c r="H115" s="286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280"/>
      <c r="AA115" s="280"/>
      <c r="AB115" s="7"/>
      <c r="AC115" s="318"/>
      <c r="AD115" s="280"/>
      <c r="AE115" s="318"/>
      <c r="AF115" s="280"/>
      <c r="AG115" s="318"/>
      <c r="AH115" s="318"/>
      <c r="AI115" s="318"/>
      <c r="AJ115" s="318"/>
      <c r="AK115" s="318"/>
      <c r="AL115" s="318"/>
      <c r="AM115" s="318"/>
      <c r="AN115" s="318"/>
      <c r="AO115" s="318"/>
      <c r="AP115" s="280"/>
      <c r="AQ115" s="280"/>
      <c r="AR115" s="280"/>
      <c r="AS115" s="280"/>
    </row>
    <row r="116" spans="1:45" ht="15" hidden="1">
      <c r="A116" s="429" t="s">
        <v>337</v>
      </c>
      <c r="B116" s="424" t="s">
        <v>117</v>
      </c>
      <c r="C116" s="424" t="s">
        <v>118</v>
      </c>
      <c r="D116" s="33"/>
      <c r="E116" s="271" t="s">
        <v>21</v>
      </c>
      <c r="F116" s="383"/>
      <c r="G116" s="280"/>
      <c r="H116" s="286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280"/>
      <c r="AA116" s="280"/>
      <c r="AB116" s="7"/>
      <c r="AC116" s="318"/>
      <c r="AD116" s="280"/>
      <c r="AE116" s="318"/>
      <c r="AF116" s="280"/>
      <c r="AG116" s="318"/>
      <c r="AH116" s="318"/>
      <c r="AI116" s="318"/>
      <c r="AJ116" s="318"/>
      <c r="AK116" s="318"/>
      <c r="AL116" s="318"/>
      <c r="AM116" s="318"/>
      <c r="AN116" s="318"/>
      <c r="AO116" s="318"/>
      <c r="AP116" s="280"/>
      <c r="AQ116" s="280"/>
      <c r="AR116" s="280"/>
      <c r="AS116" s="280"/>
    </row>
    <row r="117" spans="1:45" ht="30.75" hidden="1">
      <c r="A117" s="430"/>
      <c r="B117" s="425"/>
      <c r="C117" s="425"/>
      <c r="D117" s="34"/>
      <c r="E117" s="4" t="s">
        <v>14</v>
      </c>
      <c r="F117" s="386"/>
      <c r="G117" s="280"/>
      <c r="H117" s="286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280"/>
      <c r="AA117" s="280"/>
      <c r="AB117" s="7"/>
      <c r="AC117" s="318"/>
      <c r="AD117" s="280"/>
      <c r="AE117" s="318"/>
      <c r="AF117" s="280"/>
      <c r="AG117" s="318"/>
      <c r="AH117" s="318"/>
      <c r="AI117" s="318"/>
      <c r="AJ117" s="318"/>
      <c r="AK117" s="318"/>
      <c r="AL117" s="318"/>
      <c r="AM117" s="318"/>
      <c r="AN117" s="318"/>
      <c r="AO117" s="318"/>
      <c r="AP117" s="280"/>
      <c r="AQ117" s="280"/>
      <c r="AR117" s="280"/>
      <c r="AS117" s="280"/>
    </row>
    <row r="118" spans="1:45" ht="30.75" hidden="1">
      <c r="A118" s="430"/>
      <c r="B118" s="425"/>
      <c r="C118" s="425"/>
      <c r="D118" s="273" t="s">
        <v>405</v>
      </c>
      <c r="E118" s="4" t="s">
        <v>15</v>
      </c>
      <c r="F118" s="386"/>
      <c r="G118" s="280"/>
      <c r="H118" s="286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280"/>
      <c r="AA118" s="280"/>
      <c r="AB118" s="7"/>
      <c r="AC118" s="318"/>
      <c r="AD118" s="280"/>
      <c r="AE118" s="318"/>
      <c r="AF118" s="280"/>
      <c r="AG118" s="318"/>
      <c r="AH118" s="318"/>
      <c r="AI118" s="318"/>
      <c r="AJ118" s="318"/>
      <c r="AK118" s="318"/>
      <c r="AL118" s="318"/>
      <c r="AM118" s="318"/>
      <c r="AN118" s="318"/>
      <c r="AO118" s="318"/>
      <c r="AP118" s="280"/>
      <c r="AQ118" s="280"/>
      <c r="AR118" s="280"/>
      <c r="AS118" s="280"/>
    </row>
    <row r="119" spans="1:45" ht="15" hidden="1">
      <c r="A119" s="430"/>
      <c r="B119" s="425"/>
      <c r="C119" s="425"/>
      <c r="D119" s="34"/>
      <c r="E119" s="4" t="s">
        <v>16</v>
      </c>
      <c r="F119" s="386"/>
      <c r="G119" s="280"/>
      <c r="H119" s="286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280"/>
      <c r="AA119" s="280"/>
      <c r="AB119" s="7"/>
      <c r="AC119" s="318"/>
      <c r="AD119" s="280"/>
      <c r="AE119" s="318"/>
      <c r="AF119" s="280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280"/>
      <c r="AQ119" s="280"/>
      <c r="AR119" s="280"/>
      <c r="AS119" s="280"/>
    </row>
    <row r="120" spans="1:45" ht="15" hidden="1">
      <c r="A120" s="430"/>
      <c r="B120" s="425"/>
      <c r="C120" s="425"/>
      <c r="D120" s="34"/>
      <c r="E120" s="4" t="s">
        <v>17</v>
      </c>
      <c r="F120" s="386"/>
      <c r="G120" s="280"/>
      <c r="H120" s="286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280"/>
      <c r="AA120" s="280"/>
      <c r="AB120" s="7"/>
      <c r="AC120" s="318"/>
      <c r="AD120" s="280"/>
      <c r="AE120" s="318"/>
      <c r="AF120" s="280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280"/>
      <c r="AQ120" s="280"/>
      <c r="AR120" s="280"/>
      <c r="AS120" s="280"/>
    </row>
    <row r="121" spans="1:45" ht="30.75" hidden="1">
      <c r="A121" s="431"/>
      <c r="B121" s="426"/>
      <c r="C121" s="426"/>
      <c r="D121" s="258"/>
      <c r="E121" s="4" t="s">
        <v>18</v>
      </c>
      <c r="F121" s="386"/>
      <c r="G121" s="280"/>
      <c r="H121" s="286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280"/>
      <c r="AA121" s="280"/>
      <c r="AB121" s="7"/>
      <c r="AC121" s="318"/>
      <c r="AD121" s="280"/>
      <c r="AE121" s="318"/>
      <c r="AF121" s="280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280"/>
      <c r="AQ121" s="280"/>
      <c r="AR121" s="280"/>
      <c r="AS121" s="280"/>
    </row>
    <row r="122" spans="1:45" ht="15" hidden="1">
      <c r="A122" s="454" t="s">
        <v>338</v>
      </c>
      <c r="B122" s="424" t="s">
        <v>119</v>
      </c>
      <c r="C122" s="424" t="s">
        <v>136</v>
      </c>
      <c r="D122" s="33"/>
      <c r="E122" s="271" t="s">
        <v>21</v>
      </c>
      <c r="F122" s="383"/>
      <c r="G122" s="280"/>
      <c r="H122" s="286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280"/>
      <c r="AA122" s="280"/>
      <c r="AB122" s="7"/>
      <c r="AC122" s="318"/>
      <c r="AD122" s="280"/>
      <c r="AE122" s="318"/>
      <c r="AF122" s="280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280"/>
      <c r="AQ122" s="280"/>
      <c r="AR122" s="280"/>
      <c r="AS122" s="280"/>
    </row>
    <row r="123" spans="1:45" ht="30.75" hidden="1">
      <c r="A123" s="454"/>
      <c r="B123" s="425"/>
      <c r="C123" s="425"/>
      <c r="D123" s="34"/>
      <c r="E123" s="4" t="s">
        <v>14</v>
      </c>
      <c r="F123" s="386"/>
      <c r="G123" s="280"/>
      <c r="H123" s="286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280"/>
      <c r="AA123" s="280"/>
      <c r="AB123" s="7"/>
      <c r="AC123" s="318"/>
      <c r="AD123" s="280"/>
      <c r="AE123" s="318"/>
      <c r="AF123" s="280"/>
      <c r="AG123" s="318"/>
      <c r="AH123" s="318"/>
      <c r="AI123" s="318"/>
      <c r="AJ123" s="318"/>
      <c r="AK123" s="318"/>
      <c r="AL123" s="318"/>
      <c r="AM123" s="318"/>
      <c r="AN123" s="318"/>
      <c r="AO123" s="318"/>
      <c r="AP123" s="280"/>
      <c r="AQ123" s="280"/>
      <c r="AR123" s="280"/>
      <c r="AS123" s="280"/>
    </row>
    <row r="124" spans="1:45" ht="30.75" hidden="1">
      <c r="A124" s="454"/>
      <c r="B124" s="425"/>
      <c r="C124" s="425"/>
      <c r="D124" s="34"/>
      <c r="E124" s="4" t="s">
        <v>15</v>
      </c>
      <c r="F124" s="386"/>
      <c r="G124" s="280"/>
      <c r="H124" s="286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280"/>
      <c r="AA124" s="280"/>
      <c r="AB124" s="7"/>
      <c r="AC124" s="318"/>
      <c r="AD124" s="280"/>
      <c r="AE124" s="318"/>
      <c r="AF124" s="280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280"/>
      <c r="AQ124" s="280"/>
      <c r="AR124" s="280"/>
      <c r="AS124" s="280"/>
    </row>
    <row r="125" spans="1:45" ht="21" hidden="1">
      <c r="A125" s="454"/>
      <c r="B125" s="425"/>
      <c r="C125" s="425"/>
      <c r="D125" s="273" t="s">
        <v>405</v>
      </c>
      <c r="E125" s="4" t="s">
        <v>16</v>
      </c>
      <c r="F125" s="386"/>
      <c r="G125" s="280"/>
      <c r="H125" s="286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280"/>
      <c r="AA125" s="280"/>
      <c r="AB125" s="7"/>
      <c r="AC125" s="318"/>
      <c r="AD125" s="280"/>
      <c r="AE125" s="318"/>
      <c r="AF125" s="280"/>
      <c r="AG125" s="318"/>
      <c r="AH125" s="318"/>
      <c r="AI125" s="318"/>
      <c r="AJ125" s="318"/>
      <c r="AK125" s="318"/>
      <c r="AL125" s="318"/>
      <c r="AM125" s="318"/>
      <c r="AN125" s="318"/>
      <c r="AO125" s="318"/>
      <c r="AP125" s="280"/>
      <c r="AQ125" s="280"/>
      <c r="AR125" s="280"/>
      <c r="AS125" s="280"/>
    </row>
    <row r="126" spans="1:45" ht="15" hidden="1">
      <c r="A126" s="454"/>
      <c r="B126" s="425"/>
      <c r="C126" s="425"/>
      <c r="D126" s="34"/>
      <c r="E126" s="4" t="s">
        <v>17</v>
      </c>
      <c r="F126" s="386"/>
      <c r="G126" s="280"/>
      <c r="H126" s="286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280"/>
      <c r="AA126" s="280"/>
      <c r="AB126" s="7"/>
      <c r="AC126" s="318"/>
      <c r="AD126" s="280"/>
      <c r="AE126" s="318"/>
      <c r="AF126" s="280"/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280"/>
      <c r="AQ126" s="280"/>
      <c r="AR126" s="280"/>
      <c r="AS126" s="280"/>
    </row>
    <row r="127" spans="1:45" ht="30.75" hidden="1">
      <c r="A127" s="454"/>
      <c r="B127" s="426"/>
      <c r="C127" s="426"/>
      <c r="D127" s="258"/>
      <c r="E127" s="4" t="s">
        <v>18</v>
      </c>
      <c r="F127" s="386"/>
      <c r="G127" s="280"/>
      <c r="H127" s="286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280"/>
      <c r="AA127" s="280"/>
      <c r="AB127" s="7"/>
      <c r="AC127" s="318"/>
      <c r="AD127" s="280"/>
      <c r="AE127" s="318"/>
      <c r="AF127" s="280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280"/>
      <c r="AQ127" s="280"/>
      <c r="AR127" s="280"/>
      <c r="AS127" s="280"/>
    </row>
    <row r="128" spans="1:45" ht="15" hidden="1">
      <c r="A128" s="429" t="s">
        <v>339</v>
      </c>
      <c r="B128" s="424" t="s">
        <v>139</v>
      </c>
      <c r="C128" s="424" t="s">
        <v>136</v>
      </c>
      <c r="D128" s="33"/>
      <c r="E128" s="271" t="s">
        <v>21</v>
      </c>
      <c r="F128" s="383"/>
      <c r="G128" s="280"/>
      <c r="H128" s="286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280"/>
      <c r="AA128" s="280"/>
      <c r="AB128" s="7"/>
      <c r="AC128" s="318"/>
      <c r="AD128" s="280"/>
      <c r="AE128" s="318"/>
      <c r="AF128" s="280"/>
      <c r="AG128" s="318"/>
      <c r="AH128" s="318"/>
      <c r="AI128" s="318"/>
      <c r="AJ128" s="318"/>
      <c r="AK128" s="318"/>
      <c r="AL128" s="318"/>
      <c r="AM128" s="318"/>
      <c r="AN128" s="318"/>
      <c r="AO128" s="318"/>
      <c r="AP128" s="280"/>
      <c r="AQ128" s="280"/>
      <c r="AR128" s="280"/>
      <c r="AS128" s="280"/>
    </row>
    <row r="129" spans="1:45" ht="30.75" hidden="1">
      <c r="A129" s="430"/>
      <c r="B129" s="425"/>
      <c r="C129" s="425"/>
      <c r="D129" s="34"/>
      <c r="E129" s="4" t="s">
        <v>14</v>
      </c>
      <c r="F129" s="386"/>
      <c r="G129" s="280"/>
      <c r="H129" s="286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280"/>
      <c r="AA129" s="280"/>
      <c r="AB129" s="7"/>
      <c r="AC129" s="318"/>
      <c r="AD129" s="280"/>
      <c r="AE129" s="318"/>
      <c r="AF129" s="280"/>
      <c r="AG129" s="318"/>
      <c r="AH129" s="318"/>
      <c r="AI129" s="318"/>
      <c r="AJ129" s="318"/>
      <c r="AK129" s="318"/>
      <c r="AL129" s="318"/>
      <c r="AM129" s="318"/>
      <c r="AN129" s="318"/>
      <c r="AO129" s="318"/>
      <c r="AP129" s="280"/>
      <c r="AQ129" s="280"/>
      <c r="AR129" s="280"/>
      <c r="AS129" s="280"/>
    </row>
    <row r="130" spans="1:45" ht="30.75" hidden="1">
      <c r="A130" s="430"/>
      <c r="B130" s="425"/>
      <c r="C130" s="425"/>
      <c r="D130" s="273" t="s">
        <v>405</v>
      </c>
      <c r="E130" s="4" t="s">
        <v>15</v>
      </c>
      <c r="F130" s="386"/>
      <c r="G130" s="280"/>
      <c r="H130" s="286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280"/>
      <c r="AA130" s="280"/>
      <c r="AB130" s="7"/>
      <c r="AC130" s="318"/>
      <c r="AD130" s="280"/>
      <c r="AE130" s="318"/>
      <c r="AF130" s="280"/>
      <c r="AG130" s="318"/>
      <c r="AH130" s="318"/>
      <c r="AI130" s="318"/>
      <c r="AJ130" s="318"/>
      <c r="AK130" s="318"/>
      <c r="AL130" s="318"/>
      <c r="AM130" s="318"/>
      <c r="AN130" s="318"/>
      <c r="AO130" s="318"/>
      <c r="AP130" s="280"/>
      <c r="AQ130" s="280"/>
      <c r="AR130" s="280"/>
      <c r="AS130" s="280"/>
    </row>
    <row r="131" spans="1:45" ht="15" hidden="1">
      <c r="A131" s="430"/>
      <c r="B131" s="425"/>
      <c r="C131" s="425"/>
      <c r="D131" s="34"/>
      <c r="E131" s="4" t="s">
        <v>16</v>
      </c>
      <c r="F131" s="386"/>
      <c r="G131" s="280"/>
      <c r="H131" s="286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280"/>
      <c r="AA131" s="280"/>
      <c r="AB131" s="7"/>
      <c r="AC131" s="318"/>
      <c r="AD131" s="280"/>
      <c r="AE131" s="318"/>
      <c r="AF131" s="280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280"/>
      <c r="AQ131" s="280"/>
      <c r="AR131" s="280"/>
      <c r="AS131" s="280"/>
    </row>
    <row r="132" spans="1:45" ht="15" hidden="1">
      <c r="A132" s="430"/>
      <c r="B132" s="425"/>
      <c r="C132" s="425"/>
      <c r="D132" s="34"/>
      <c r="E132" s="4" t="s">
        <v>17</v>
      </c>
      <c r="F132" s="386"/>
      <c r="G132" s="280"/>
      <c r="H132" s="286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280"/>
      <c r="AA132" s="280"/>
      <c r="AB132" s="7"/>
      <c r="AC132" s="318"/>
      <c r="AD132" s="280"/>
      <c r="AE132" s="318"/>
      <c r="AF132" s="280"/>
      <c r="AG132" s="318"/>
      <c r="AH132" s="318"/>
      <c r="AI132" s="318"/>
      <c r="AJ132" s="318"/>
      <c r="AK132" s="318"/>
      <c r="AL132" s="318"/>
      <c r="AM132" s="318"/>
      <c r="AN132" s="318"/>
      <c r="AO132" s="318"/>
      <c r="AP132" s="280"/>
      <c r="AQ132" s="280"/>
      <c r="AR132" s="280"/>
      <c r="AS132" s="280"/>
    </row>
    <row r="133" spans="1:45" ht="30.75" hidden="1">
      <c r="A133" s="431"/>
      <c r="B133" s="426"/>
      <c r="C133" s="426"/>
      <c r="D133" s="258"/>
      <c r="E133" s="4" t="s">
        <v>18</v>
      </c>
      <c r="F133" s="386"/>
      <c r="G133" s="280"/>
      <c r="H133" s="286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280"/>
      <c r="AA133" s="280"/>
      <c r="AB133" s="7"/>
      <c r="AC133" s="318"/>
      <c r="AD133" s="280"/>
      <c r="AE133" s="318"/>
      <c r="AF133" s="280"/>
      <c r="AG133" s="318"/>
      <c r="AH133" s="318"/>
      <c r="AI133" s="318"/>
      <c r="AJ133" s="318"/>
      <c r="AK133" s="318"/>
      <c r="AL133" s="318"/>
      <c r="AM133" s="318"/>
      <c r="AN133" s="318"/>
      <c r="AO133" s="318"/>
      <c r="AP133" s="280"/>
      <c r="AQ133" s="280"/>
      <c r="AR133" s="280"/>
      <c r="AS133" s="280"/>
    </row>
    <row r="134" spans="1:45" ht="15" hidden="1">
      <c r="A134" s="714" t="s">
        <v>340</v>
      </c>
      <c r="B134" s="424" t="s">
        <v>496</v>
      </c>
      <c r="C134" s="424" t="s">
        <v>30</v>
      </c>
      <c r="D134" s="33"/>
      <c r="E134" s="271" t="s">
        <v>21</v>
      </c>
      <c r="F134" s="383"/>
      <c r="G134" s="280"/>
      <c r="H134" s="286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280"/>
      <c r="AA134" s="280"/>
      <c r="AB134" s="7"/>
      <c r="AC134" s="318"/>
      <c r="AD134" s="280"/>
      <c r="AE134" s="318"/>
      <c r="AF134" s="280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280"/>
      <c r="AQ134" s="280"/>
      <c r="AR134" s="280"/>
      <c r="AS134" s="280"/>
    </row>
    <row r="135" spans="1:45" ht="30.75" hidden="1">
      <c r="A135" s="715"/>
      <c r="B135" s="425"/>
      <c r="C135" s="425"/>
      <c r="D135" s="34"/>
      <c r="E135" s="4" t="s">
        <v>14</v>
      </c>
      <c r="F135" s="383"/>
      <c r="G135" s="280"/>
      <c r="H135" s="286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280"/>
      <c r="AA135" s="280"/>
      <c r="AB135" s="7"/>
      <c r="AC135" s="318"/>
      <c r="AD135" s="280"/>
      <c r="AE135" s="318"/>
      <c r="AF135" s="280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280"/>
      <c r="AQ135" s="280"/>
      <c r="AR135" s="280"/>
      <c r="AS135" s="280"/>
    </row>
    <row r="136" spans="1:45" ht="30.75" hidden="1">
      <c r="A136" s="715"/>
      <c r="B136" s="425"/>
      <c r="C136" s="425"/>
      <c r="D136" s="273" t="s">
        <v>405</v>
      </c>
      <c r="E136" s="4" t="s">
        <v>15</v>
      </c>
      <c r="F136" s="383"/>
      <c r="G136" s="280"/>
      <c r="H136" s="286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280"/>
      <c r="AA136" s="280"/>
      <c r="AB136" s="7"/>
      <c r="AC136" s="318"/>
      <c r="AD136" s="280"/>
      <c r="AE136" s="318"/>
      <c r="AF136" s="280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280"/>
      <c r="AQ136" s="280"/>
      <c r="AR136" s="280"/>
      <c r="AS136" s="280"/>
    </row>
    <row r="137" spans="1:45" ht="15" hidden="1">
      <c r="A137" s="715"/>
      <c r="B137" s="425"/>
      <c r="C137" s="425"/>
      <c r="D137" s="34"/>
      <c r="E137" s="4" t="s">
        <v>16</v>
      </c>
      <c r="F137" s="383"/>
      <c r="G137" s="280"/>
      <c r="H137" s="286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280"/>
      <c r="AA137" s="280"/>
      <c r="AB137" s="7"/>
      <c r="AC137" s="318"/>
      <c r="AD137" s="280"/>
      <c r="AE137" s="318"/>
      <c r="AF137" s="280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280"/>
      <c r="AQ137" s="280"/>
      <c r="AR137" s="280"/>
      <c r="AS137" s="280"/>
    </row>
    <row r="138" spans="1:45" ht="15" hidden="1">
      <c r="A138" s="715"/>
      <c r="B138" s="425"/>
      <c r="C138" s="425"/>
      <c r="D138" s="34"/>
      <c r="E138" s="4" t="s">
        <v>17</v>
      </c>
      <c r="F138" s="386"/>
      <c r="G138" s="280"/>
      <c r="H138" s="286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280"/>
      <c r="AA138" s="280"/>
      <c r="AB138" s="7"/>
      <c r="AC138" s="318"/>
      <c r="AD138" s="280"/>
      <c r="AE138" s="318"/>
      <c r="AF138" s="280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280"/>
      <c r="AQ138" s="280"/>
      <c r="AR138" s="280"/>
      <c r="AS138" s="280"/>
    </row>
    <row r="139" spans="1:45" ht="30.75" hidden="1">
      <c r="A139" s="716"/>
      <c r="B139" s="426"/>
      <c r="C139" s="426"/>
      <c r="D139" s="258"/>
      <c r="E139" s="4" t="s">
        <v>18</v>
      </c>
      <c r="F139" s="386"/>
      <c r="G139" s="280"/>
      <c r="H139" s="286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280"/>
      <c r="AA139" s="280"/>
      <c r="AB139" s="7"/>
      <c r="AC139" s="318"/>
      <c r="AD139" s="280"/>
      <c r="AE139" s="318"/>
      <c r="AF139" s="280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280"/>
      <c r="AQ139" s="280"/>
      <c r="AR139" s="280"/>
      <c r="AS139" s="280"/>
    </row>
    <row r="140" spans="1:45" ht="15" hidden="1">
      <c r="A140" s="429" t="s">
        <v>341</v>
      </c>
      <c r="B140" s="424" t="s">
        <v>40</v>
      </c>
      <c r="C140" s="424" t="s">
        <v>28</v>
      </c>
      <c r="D140" s="33"/>
      <c r="E140" s="271" t="s">
        <v>21</v>
      </c>
      <c r="F140" s="385"/>
      <c r="G140" s="282"/>
      <c r="H140" s="310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280"/>
      <c r="AA140" s="280"/>
      <c r="AB140" s="7"/>
      <c r="AC140" s="318"/>
      <c r="AD140" s="280"/>
      <c r="AE140" s="318"/>
      <c r="AF140" s="280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282"/>
      <c r="AQ140" s="280"/>
      <c r="AR140" s="280"/>
      <c r="AS140" s="280"/>
    </row>
    <row r="141" spans="1:45" ht="140.25" hidden="1">
      <c r="A141" s="443"/>
      <c r="B141" s="427"/>
      <c r="C141" s="796"/>
      <c r="D141" s="274"/>
      <c r="E141" s="4" t="s">
        <v>375</v>
      </c>
      <c r="F141" s="385"/>
      <c r="G141" s="280"/>
      <c r="H141" s="310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280"/>
      <c r="AA141" s="280"/>
      <c r="AB141" s="7"/>
      <c r="AC141" s="318"/>
      <c r="AD141" s="280"/>
      <c r="AE141" s="318"/>
      <c r="AF141" s="280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282"/>
      <c r="AQ141" s="280"/>
      <c r="AR141" s="280"/>
      <c r="AS141" s="280"/>
    </row>
    <row r="142" spans="1:73" ht="15">
      <c r="A142" s="443"/>
      <c r="B142" s="427"/>
      <c r="C142" s="796"/>
      <c r="D142" s="377"/>
      <c r="E142" s="271" t="s">
        <v>433</v>
      </c>
      <c r="F142" s="382">
        <f>F143+F144+F145+F147+F148+F149</f>
        <v>100</v>
      </c>
      <c r="G142" s="382">
        <f aca="true" t="shared" si="19" ref="G142:BR142">G143+G144+G145+G147+G148+G149</f>
        <v>0</v>
      </c>
      <c r="H142" s="383">
        <f>G142/F142*100</f>
        <v>0</v>
      </c>
      <c r="I142" s="382">
        <f t="shared" si="19"/>
        <v>0</v>
      </c>
      <c r="J142" s="382">
        <f t="shared" si="19"/>
        <v>0</v>
      </c>
      <c r="K142" s="382">
        <f t="shared" si="19"/>
        <v>0</v>
      </c>
      <c r="L142" s="382">
        <f t="shared" si="19"/>
        <v>0</v>
      </c>
      <c r="M142" s="382">
        <f t="shared" si="19"/>
        <v>0</v>
      </c>
      <c r="N142" s="382">
        <f t="shared" si="19"/>
        <v>0</v>
      </c>
      <c r="O142" s="382">
        <f t="shared" si="19"/>
        <v>0</v>
      </c>
      <c r="P142" s="382">
        <f t="shared" si="19"/>
        <v>0</v>
      </c>
      <c r="Q142" s="382">
        <f t="shared" si="19"/>
        <v>0</v>
      </c>
      <c r="R142" s="382">
        <f t="shared" si="19"/>
        <v>0</v>
      </c>
      <c r="S142" s="382">
        <f t="shared" si="19"/>
        <v>0</v>
      </c>
      <c r="T142" s="382">
        <f t="shared" si="19"/>
        <v>0</v>
      </c>
      <c r="U142" s="382">
        <f t="shared" si="19"/>
        <v>100</v>
      </c>
      <c r="V142" s="382">
        <f t="shared" si="19"/>
        <v>0</v>
      </c>
      <c r="W142" s="383">
        <f>V142/U142*100</f>
        <v>0</v>
      </c>
      <c r="X142" s="382">
        <f t="shared" si="19"/>
        <v>0</v>
      </c>
      <c r="Y142" s="382">
        <f t="shared" si="19"/>
        <v>0</v>
      </c>
      <c r="Z142" s="382">
        <f t="shared" si="19"/>
        <v>0</v>
      </c>
      <c r="AA142" s="382">
        <f t="shared" si="19"/>
        <v>0</v>
      </c>
      <c r="AB142" s="382">
        <f t="shared" si="19"/>
        <v>0</v>
      </c>
      <c r="AC142" s="382">
        <f t="shared" si="19"/>
        <v>0</v>
      </c>
      <c r="AD142" s="382">
        <f t="shared" si="19"/>
        <v>0</v>
      </c>
      <c r="AE142" s="382">
        <f t="shared" si="19"/>
        <v>0</v>
      </c>
      <c r="AF142" s="382">
        <f t="shared" si="19"/>
        <v>0</v>
      </c>
      <c r="AG142" s="382">
        <f t="shared" si="19"/>
        <v>0</v>
      </c>
      <c r="AH142" s="382">
        <f t="shared" si="19"/>
        <v>0</v>
      </c>
      <c r="AI142" s="382">
        <f t="shared" si="19"/>
        <v>0</v>
      </c>
      <c r="AJ142" s="382">
        <f t="shared" si="19"/>
        <v>0</v>
      </c>
      <c r="AK142" s="382">
        <f t="shared" si="19"/>
        <v>0</v>
      </c>
      <c r="AL142" s="382">
        <f t="shared" si="19"/>
        <v>0</v>
      </c>
      <c r="AM142" s="382">
        <f t="shared" si="19"/>
        <v>0</v>
      </c>
      <c r="AN142" s="382">
        <f t="shared" si="19"/>
        <v>0</v>
      </c>
      <c r="AO142" s="382">
        <f t="shared" si="19"/>
        <v>0</v>
      </c>
      <c r="AP142" s="382">
        <f t="shared" si="19"/>
        <v>0</v>
      </c>
      <c r="AQ142" s="382">
        <f t="shared" si="19"/>
        <v>0</v>
      </c>
      <c r="AR142" s="382">
        <f t="shared" si="19"/>
        <v>0</v>
      </c>
      <c r="AS142" s="382">
        <f t="shared" si="19"/>
        <v>0</v>
      </c>
      <c r="AT142" s="382">
        <f t="shared" si="19"/>
        <v>0</v>
      </c>
      <c r="AU142" s="382">
        <f t="shared" si="19"/>
        <v>0</v>
      </c>
      <c r="AV142" s="382">
        <f t="shared" si="19"/>
        <v>0</v>
      </c>
      <c r="AW142" s="382">
        <f t="shared" si="19"/>
        <v>0</v>
      </c>
      <c r="AX142" s="382">
        <f t="shared" si="19"/>
        <v>0</v>
      </c>
      <c r="AY142" s="382">
        <f t="shared" si="19"/>
        <v>0</v>
      </c>
      <c r="AZ142" s="382">
        <f t="shared" si="19"/>
        <v>0</v>
      </c>
      <c r="BA142" s="382">
        <f t="shared" si="19"/>
        <v>0</v>
      </c>
      <c r="BB142" s="382">
        <f t="shared" si="19"/>
        <v>0</v>
      </c>
      <c r="BC142" s="382">
        <f t="shared" si="19"/>
        <v>0</v>
      </c>
      <c r="BD142" s="382">
        <f t="shared" si="19"/>
        <v>0</v>
      </c>
      <c r="BE142" s="382">
        <f t="shared" si="19"/>
        <v>0</v>
      </c>
      <c r="BF142" s="382">
        <f t="shared" si="19"/>
        <v>0</v>
      </c>
      <c r="BG142" s="382">
        <f t="shared" si="19"/>
        <v>0</v>
      </c>
      <c r="BH142" s="382">
        <f t="shared" si="19"/>
        <v>0</v>
      </c>
      <c r="BI142" s="382">
        <f t="shared" si="19"/>
        <v>0</v>
      </c>
      <c r="BJ142" s="382">
        <f t="shared" si="19"/>
        <v>0</v>
      </c>
      <c r="BK142" s="382">
        <f t="shared" si="19"/>
        <v>0</v>
      </c>
      <c r="BL142" s="382">
        <f t="shared" si="19"/>
        <v>0</v>
      </c>
      <c r="BM142" s="382">
        <f t="shared" si="19"/>
        <v>0</v>
      </c>
      <c r="BN142" s="382">
        <f t="shared" si="19"/>
        <v>0</v>
      </c>
      <c r="BO142" s="382">
        <f t="shared" si="19"/>
        <v>0</v>
      </c>
      <c r="BP142" s="382">
        <f t="shared" si="19"/>
        <v>0</v>
      </c>
      <c r="BQ142" s="382">
        <f t="shared" si="19"/>
        <v>0</v>
      </c>
      <c r="BR142" s="382">
        <f t="shared" si="19"/>
        <v>0</v>
      </c>
      <c r="BS142" s="382">
        <f>BS143+BS144+BS145+BS147+BS148+BS149</f>
        <v>0</v>
      </c>
      <c r="BT142" s="382">
        <f>BT143+BT144+BT145+BT147+BT148+BT149</f>
        <v>0</v>
      </c>
      <c r="BU142" s="382">
        <f>BU143+BU144+BU145+BU147+BU148+BU149</f>
        <v>0</v>
      </c>
    </row>
    <row r="143" spans="1:45" ht="30.75">
      <c r="A143" s="443"/>
      <c r="B143" s="427"/>
      <c r="C143" s="796"/>
      <c r="D143" s="274"/>
      <c r="E143" s="4" t="s">
        <v>563</v>
      </c>
      <c r="F143" s="385"/>
      <c r="G143" s="280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280"/>
      <c r="AA143" s="280"/>
      <c r="AB143" s="7"/>
      <c r="AC143" s="318"/>
      <c r="AD143" s="280"/>
      <c r="AE143" s="318"/>
      <c r="AF143" s="280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282"/>
      <c r="AQ143" s="280"/>
      <c r="AR143" s="280"/>
      <c r="AS143" s="280"/>
    </row>
    <row r="144" spans="1:45" ht="30.75">
      <c r="A144" s="443"/>
      <c r="B144" s="427"/>
      <c r="C144" s="796"/>
      <c r="D144" s="273" t="s">
        <v>405</v>
      </c>
      <c r="E144" s="4" t="s">
        <v>564</v>
      </c>
      <c r="F144" s="385"/>
      <c r="G144" s="280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280"/>
      <c r="AA144" s="280"/>
      <c r="AB144" s="7"/>
      <c r="AC144" s="318"/>
      <c r="AD144" s="280"/>
      <c r="AE144" s="318"/>
      <c r="AF144" s="280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282"/>
      <c r="AQ144" s="280"/>
      <c r="AR144" s="280"/>
      <c r="AS144" s="280"/>
    </row>
    <row r="145" spans="1:45" ht="15">
      <c r="A145" s="443"/>
      <c r="B145" s="427"/>
      <c r="C145" s="796"/>
      <c r="D145" s="274"/>
      <c r="E145" s="4" t="s">
        <v>322</v>
      </c>
      <c r="F145" s="406">
        <f>I145+L145+O145+R145+U145+X145+AA145+AD145+AG145+AJ145+AP145+AM145</f>
        <v>100</v>
      </c>
      <c r="G145" s="312"/>
      <c r="H145" s="383">
        <f>G145/F145*100</f>
        <v>0</v>
      </c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>
        <v>100</v>
      </c>
      <c r="V145" s="318"/>
      <c r="W145" s="383">
        <f>V145/U145*100</f>
        <v>0</v>
      </c>
      <c r="X145" s="318"/>
      <c r="Y145" s="318"/>
      <c r="Z145" s="280"/>
      <c r="AA145" s="280"/>
      <c r="AB145" s="7"/>
      <c r="AC145" s="318"/>
      <c r="AD145" s="280"/>
      <c r="AE145" s="318"/>
      <c r="AF145" s="280"/>
      <c r="AG145" s="28"/>
      <c r="AH145" s="28"/>
      <c r="AI145" s="318"/>
      <c r="AJ145" s="318"/>
      <c r="AK145" s="318"/>
      <c r="AL145" s="318"/>
      <c r="AM145" s="318"/>
      <c r="AN145" s="318"/>
      <c r="AO145" s="318"/>
      <c r="AP145" s="282"/>
      <c r="AQ145" s="280"/>
      <c r="AR145" s="280"/>
      <c r="AS145" s="280"/>
    </row>
    <row r="146" spans="1:45" ht="78">
      <c r="A146" s="443"/>
      <c r="B146" s="427"/>
      <c r="C146" s="796"/>
      <c r="D146" s="377"/>
      <c r="E146" s="4" t="s">
        <v>314</v>
      </c>
      <c r="F146" s="385"/>
      <c r="G146" s="312"/>
      <c r="H146" s="310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280"/>
      <c r="AA146" s="280"/>
      <c r="AB146" s="7"/>
      <c r="AC146" s="318"/>
      <c r="AD146" s="280"/>
      <c r="AE146" s="318"/>
      <c r="AF146" s="280"/>
      <c r="AG146" s="28"/>
      <c r="AH146" s="28"/>
      <c r="AI146" s="318"/>
      <c r="AJ146" s="318"/>
      <c r="AK146" s="318"/>
      <c r="AL146" s="318"/>
      <c r="AM146" s="318"/>
      <c r="AN146" s="318"/>
      <c r="AO146" s="318"/>
      <c r="AP146" s="282"/>
      <c r="AQ146" s="280"/>
      <c r="AR146" s="280"/>
      <c r="AS146" s="280"/>
    </row>
    <row r="147" spans="1:45" ht="15">
      <c r="A147" s="443"/>
      <c r="B147" s="427"/>
      <c r="C147" s="796"/>
      <c r="D147" s="274"/>
      <c r="E147" s="4" t="s">
        <v>565</v>
      </c>
      <c r="F147" s="385"/>
      <c r="G147" s="280"/>
      <c r="H147" s="286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280"/>
      <c r="AA147" s="280"/>
      <c r="AB147" s="7"/>
      <c r="AC147" s="318"/>
      <c r="AD147" s="280"/>
      <c r="AE147" s="318"/>
      <c r="AF147" s="280"/>
      <c r="AG147" s="318"/>
      <c r="AH147" s="318"/>
      <c r="AI147" s="318"/>
      <c r="AJ147" s="318"/>
      <c r="AK147" s="318"/>
      <c r="AL147" s="318"/>
      <c r="AM147" s="318"/>
      <c r="AN147" s="318"/>
      <c r="AO147" s="318"/>
      <c r="AP147" s="280"/>
      <c r="AQ147" s="280"/>
      <c r="AR147" s="280"/>
      <c r="AS147" s="280"/>
    </row>
    <row r="148" spans="1:45" ht="30.75" hidden="1">
      <c r="A148" s="443"/>
      <c r="B148" s="427"/>
      <c r="C148" s="797"/>
      <c r="D148" s="275"/>
      <c r="E148" s="4" t="s">
        <v>562</v>
      </c>
      <c r="F148" s="385"/>
      <c r="G148" s="280"/>
      <c r="H148" s="286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280"/>
      <c r="AA148" s="280"/>
      <c r="AB148" s="7"/>
      <c r="AC148" s="318"/>
      <c r="AD148" s="280"/>
      <c r="AE148" s="318"/>
      <c r="AF148" s="280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280"/>
      <c r="AQ148" s="280"/>
      <c r="AR148" s="280"/>
      <c r="AS148" s="280"/>
    </row>
    <row r="149" spans="1:45" ht="93" hidden="1">
      <c r="A149" s="443"/>
      <c r="B149" s="427"/>
      <c r="C149" s="34" t="s">
        <v>211</v>
      </c>
      <c r="D149" s="273" t="s">
        <v>405</v>
      </c>
      <c r="E149" s="4" t="s">
        <v>562</v>
      </c>
      <c r="F149" s="385"/>
      <c r="G149" s="280"/>
      <c r="H149" s="286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280"/>
      <c r="AA149" s="280"/>
      <c r="AB149" s="7"/>
      <c r="AC149" s="318"/>
      <c r="AD149" s="280"/>
      <c r="AE149" s="318"/>
      <c r="AF149" s="280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280"/>
      <c r="AQ149" s="280"/>
      <c r="AR149" s="280"/>
      <c r="AS149" s="280"/>
    </row>
    <row r="150" spans="1:45" ht="62.25" hidden="1">
      <c r="A150" s="444"/>
      <c r="B150" s="428"/>
      <c r="C150" s="34" t="s">
        <v>234</v>
      </c>
      <c r="D150" s="273" t="s">
        <v>405</v>
      </c>
      <c r="E150" s="4" t="s">
        <v>149</v>
      </c>
      <c r="F150" s="385"/>
      <c r="G150" s="280"/>
      <c r="H150" s="286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280"/>
      <c r="AA150" s="280"/>
      <c r="AB150" s="7"/>
      <c r="AC150" s="318"/>
      <c r="AD150" s="280"/>
      <c r="AE150" s="318"/>
      <c r="AF150" s="280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280"/>
      <c r="AQ150" s="280"/>
      <c r="AR150" s="280"/>
      <c r="AS150" s="280"/>
    </row>
    <row r="151" spans="1:45" ht="15" hidden="1">
      <c r="A151" s="714" t="s">
        <v>342</v>
      </c>
      <c r="B151" s="424" t="s">
        <v>253</v>
      </c>
      <c r="C151" s="424" t="s">
        <v>30</v>
      </c>
      <c r="D151" s="33"/>
      <c r="E151" s="271" t="s">
        <v>21</v>
      </c>
      <c r="F151" s="383"/>
      <c r="G151" s="280"/>
      <c r="H151" s="286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280"/>
      <c r="AA151" s="280"/>
      <c r="AB151" s="7"/>
      <c r="AC151" s="318"/>
      <c r="AD151" s="280"/>
      <c r="AE151" s="318"/>
      <c r="AF151" s="280"/>
      <c r="AG151" s="318"/>
      <c r="AH151" s="318"/>
      <c r="AI151" s="318"/>
      <c r="AJ151" s="318"/>
      <c r="AK151" s="318"/>
      <c r="AL151" s="318"/>
      <c r="AM151" s="318"/>
      <c r="AN151" s="318"/>
      <c r="AO151" s="318"/>
      <c r="AP151" s="280"/>
      <c r="AQ151" s="280"/>
      <c r="AR151" s="280"/>
      <c r="AS151" s="280"/>
    </row>
    <row r="152" spans="1:45" ht="30.75" hidden="1">
      <c r="A152" s="715"/>
      <c r="B152" s="425"/>
      <c r="C152" s="425"/>
      <c r="D152" s="34"/>
      <c r="E152" s="4" t="s">
        <v>14</v>
      </c>
      <c r="F152" s="383"/>
      <c r="G152" s="280"/>
      <c r="H152" s="286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280"/>
      <c r="AA152" s="280"/>
      <c r="AB152" s="7"/>
      <c r="AC152" s="318"/>
      <c r="AD152" s="280"/>
      <c r="AE152" s="318"/>
      <c r="AF152" s="280"/>
      <c r="AG152" s="318"/>
      <c r="AH152" s="318"/>
      <c r="AI152" s="318"/>
      <c r="AJ152" s="318"/>
      <c r="AK152" s="318"/>
      <c r="AL152" s="318"/>
      <c r="AM152" s="318"/>
      <c r="AN152" s="318"/>
      <c r="AO152" s="318"/>
      <c r="AP152" s="280"/>
      <c r="AQ152" s="280"/>
      <c r="AR152" s="280"/>
      <c r="AS152" s="280"/>
    </row>
    <row r="153" spans="1:45" ht="30.75" hidden="1">
      <c r="A153" s="715"/>
      <c r="B153" s="425"/>
      <c r="C153" s="425"/>
      <c r="D153" s="273" t="s">
        <v>405</v>
      </c>
      <c r="E153" s="4" t="s">
        <v>15</v>
      </c>
      <c r="F153" s="383"/>
      <c r="G153" s="280"/>
      <c r="H153" s="286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280"/>
      <c r="AA153" s="280"/>
      <c r="AB153" s="7"/>
      <c r="AC153" s="318"/>
      <c r="AD153" s="280"/>
      <c r="AE153" s="318"/>
      <c r="AF153" s="280"/>
      <c r="AG153" s="318"/>
      <c r="AH153" s="318"/>
      <c r="AI153" s="318"/>
      <c r="AJ153" s="318"/>
      <c r="AK153" s="318"/>
      <c r="AL153" s="318"/>
      <c r="AM153" s="318"/>
      <c r="AN153" s="318"/>
      <c r="AO153" s="318"/>
      <c r="AP153" s="280"/>
      <c r="AQ153" s="280"/>
      <c r="AR153" s="280"/>
      <c r="AS153" s="280"/>
    </row>
    <row r="154" spans="1:45" ht="15" hidden="1">
      <c r="A154" s="715"/>
      <c r="B154" s="425"/>
      <c r="C154" s="425"/>
      <c r="D154" s="34"/>
      <c r="E154" s="4" t="s">
        <v>16</v>
      </c>
      <c r="F154" s="383"/>
      <c r="G154" s="280"/>
      <c r="H154" s="286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280"/>
      <c r="AA154" s="280"/>
      <c r="AB154" s="7"/>
      <c r="AC154" s="318"/>
      <c r="AD154" s="280"/>
      <c r="AE154" s="318"/>
      <c r="AF154" s="280"/>
      <c r="AG154" s="318"/>
      <c r="AH154" s="318"/>
      <c r="AI154" s="318"/>
      <c r="AJ154" s="318"/>
      <c r="AK154" s="318"/>
      <c r="AL154" s="318"/>
      <c r="AM154" s="318"/>
      <c r="AN154" s="318"/>
      <c r="AO154" s="318"/>
      <c r="AP154" s="280"/>
      <c r="AQ154" s="280"/>
      <c r="AR154" s="280"/>
      <c r="AS154" s="280"/>
    </row>
    <row r="155" spans="1:45" ht="15" hidden="1">
      <c r="A155" s="715"/>
      <c r="B155" s="425"/>
      <c r="C155" s="425"/>
      <c r="D155" s="34"/>
      <c r="E155" s="4" t="s">
        <v>17</v>
      </c>
      <c r="F155" s="383"/>
      <c r="G155" s="280"/>
      <c r="H155" s="286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280"/>
      <c r="AA155" s="280"/>
      <c r="AB155" s="7"/>
      <c r="AC155" s="318"/>
      <c r="AD155" s="280"/>
      <c r="AE155" s="318"/>
      <c r="AF155" s="280"/>
      <c r="AG155" s="318"/>
      <c r="AH155" s="318"/>
      <c r="AI155" s="318"/>
      <c r="AJ155" s="318"/>
      <c r="AK155" s="318"/>
      <c r="AL155" s="318"/>
      <c r="AM155" s="318"/>
      <c r="AN155" s="318"/>
      <c r="AO155" s="318"/>
      <c r="AP155" s="280"/>
      <c r="AQ155" s="280"/>
      <c r="AR155" s="280"/>
      <c r="AS155" s="280"/>
    </row>
    <row r="156" spans="1:45" ht="30.75" hidden="1">
      <c r="A156" s="716"/>
      <c r="B156" s="426"/>
      <c r="C156" s="426"/>
      <c r="D156" s="258"/>
      <c r="E156" s="4" t="s">
        <v>18</v>
      </c>
      <c r="F156" s="383"/>
      <c r="G156" s="280"/>
      <c r="H156" s="286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280"/>
      <c r="AA156" s="280"/>
      <c r="AB156" s="7"/>
      <c r="AC156" s="318"/>
      <c r="AD156" s="280"/>
      <c r="AE156" s="318"/>
      <c r="AF156" s="280"/>
      <c r="AG156" s="318"/>
      <c r="AH156" s="318"/>
      <c r="AI156" s="318"/>
      <c r="AJ156" s="318"/>
      <c r="AK156" s="318"/>
      <c r="AL156" s="318"/>
      <c r="AM156" s="318"/>
      <c r="AN156" s="318"/>
      <c r="AO156" s="318"/>
      <c r="AP156" s="280"/>
      <c r="AQ156" s="280"/>
      <c r="AR156" s="280"/>
      <c r="AS156" s="280"/>
    </row>
    <row r="157" spans="1:45" ht="15" hidden="1">
      <c r="A157" s="714" t="s">
        <v>343</v>
      </c>
      <c r="B157" s="424" t="s">
        <v>252</v>
      </c>
      <c r="C157" s="424" t="s">
        <v>30</v>
      </c>
      <c r="D157" s="33"/>
      <c r="E157" s="271" t="s">
        <v>21</v>
      </c>
      <c r="F157" s="383"/>
      <c r="G157" s="280"/>
      <c r="H157" s="286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280"/>
      <c r="AA157" s="280"/>
      <c r="AB157" s="7"/>
      <c r="AC157" s="318"/>
      <c r="AD157" s="280"/>
      <c r="AE157" s="318"/>
      <c r="AF157" s="280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280"/>
      <c r="AQ157" s="280"/>
      <c r="AR157" s="280"/>
      <c r="AS157" s="280"/>
    </row>
    <row r="158" spans="1:45" ht="30.75" hidden="1">
      <c r="A158" s="715"/>
      <c r="B158" s="425"/>
      <c r="C158" s="425"/>
      <c r="D158" s="34"/>
      <c r="E158" s="4" t="s">
        <v>14</v>
      </c>
      <c r="F158" s="383"/>
      <c r="G158" s="280"/>
      <c r="H158" s="286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280"/>
      <c r="AA158" s="280"/>
      <c r="AB158" s="7"/>
      <c r="AC158" s="318"/>
      <c r="AD158" s="280"/>
      <c r="AE158" s="318"/>
      <c r="AF158" s="280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280"/>
      <c r="AQ158" s="280"/>
      <c r="AR158" s="280"/>
      <c r="AS158" s="280"/>
    </row>
    <row r="159" spans="1:45" ht="30.75" hidden="1">
      <c r="A159" s="715"/>
      <c r="B159" s="425"/>
      <c r="C159" s="425"/>
      <c r="D159" s="34"/>
      <c r="E159" s="4" t="s">
        <v>15</v>
      </c>
      <c r="F159" s="383"/>
      <c r="G159" s="280"/>
      <c r="H159" s="286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280"/>
      <c r="AA159" s="280"/>
      <c r="AB159" s="7"/>
      <c r="AC159" s="318"/>
      <c r="AD159" s="280"/>
      <c r="AE159" s="318"/>
      <c r="AF159" s="280"/>
      <c r="AG159" s="318"/>
      <c r="AH159" s="318"/>
      <c r="AI159" s="318"/>
      <c r="AJ159" s="318"/>
      <c r="AK159" s="318"/>
      <c r="AL159" s="318"/>
      <c r="AM159" s="318"/>
      <c r="AN159" s="318"/>
      <c r="AO159" s="318"/>
      <c r="AP159" s="280"/>
      <c r="AQ159" s="280"/>
      <c r="AR159" s="280"/>
      <c r="AS159" s="280"/>
    </row>
    <row r="160" spans="1:45" ht="21" hidden="1">
      <c r="A160" s="715"/>
      <c r="B160" s="425"/>
      <c r="C160" s="425"/>
      <c r="D160" s="273" t="s">
        <v>405</v>
      </c>
      <c r="E160" s="4" t="s">
        <v>16</v>
      </c>
      <c r="F160" s="383"/>
      <c r="G160" s="280"/>
      <c r="H160" s="286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280"/>
      <c r="AA160" s="280"/>
      <c r="AB160" s="7"/>
      <c r="AC160" s="318"/>
      <c r="AD160" s="280"/>
      <c r="AE160" s="318"/>
      <c r="AF160" s="280"/>
      <c r="AG160" s="318"/>
      <c r="AH160" s="318"/>
      <c r="AI160" s="318"/>
      <c r="AJ160" s="318"/>
      <c r="AK160" s="318"/>
      <c r="AL160" s="318"/>
      <c r="AM160" s="318"/>
      <c r="AN160" s="318"/>
      <c r="AO160" s="318"/>
      <c r="AP160" s="280"/>
      <c r="AQ160" s="280"/>
      <c r="AR160" s="280"/>
      <c r="AS160" s="280"/>
    </row>
    <row r="161" spans="1:45" ht="15" hidden="1">
      <c r="A161" s="715"/>
      <c r="B161" s="425"/>
      <c r="C161" s="425"/>
      <c r="D161" s="34"/>
      <c r="E161" s="4" t="s">
        <v>17</v>
      </c>
      <c r="F161" s="384"/>
      <c r="G161" s="280"/>
      <c r="H161" s="286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280"/>
      <c r="AA161" s="280"/>
      <c r="AB161" s="7"/>
      <c r="AC161" s="318"/>
      <c r="AD161" s="280"/>
      <c r="AE161" s="318"/>
      <c r="AF161" s="280"/>
      <c r="AG161" s="318"/>
      <c r="AH161" s="318"/>
      <c r="AI161" s="318"/>
      <c r="AJ161" s="318"/>
      <c r="AK161" s="318"/>
      <c r="AL161" s="318"/>
      <c r="AM161" s="318"/>
      <c r="AN161" s="318"/>
      <c r="AO161" s="318"/>
      <c r="AP161" s="280"/>
      <c r="AQ161" s="280"/>
      <c r="AR161" s="280"/>
      <c r="AS161" s="280"/>
    </row>
    <row r="162" spans="1:45" ht="30.75" hidden="1">
      <c r="A162" s="716"/>
      <c r="B162" s="426"/>
      <c r="C162" s="426"/>
      <c r="D162" s="258"/>
      <c r="E162" s="4" t="s">
        <v>18</v>
      </c>
      <c r="F162" s="384"/>
      <c r="G162" s="280"/>
      <c r="H162" s="286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280"/>
      <c r="AA162" s="280"/>
      <c r="AB162" s="7"/>
      <c r="AC162" s="318"/>
      <c r="AD162" s="280"/>
      <c r="AE162" s="318"/>
      <c r="AF162" s="280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280"/>
      <c r="AQ162" s="280"/>
      <c r="AR162" s="280"/>
      <c r="AS162" s="280"/>
    </row>
    <row r="163" spans="1:45" ht="15" hidden="1">
      <c r="A163" s="714" t="s">
        <v>344</v>
      </c>
      <c r="B163" s="424" t="s">
        <v>43</v>
      </c>
      <c r="C163" s="424" t="s">
        <v>44</v>
      </c>
      <c r="D163" s="33"/>
      <c r="E163" s="271" t="s">
        <v>21</v>
      </c>
      <c r="F163" s="383"/>
      <c r="G163" s="280"/>
      <c r="H163" s="286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280"/>
      <c r="AA163" s="280"/>
      <c r="AB163" s="7"/>
      <c r="AC163" s="318"/>
      <c r="AD163" s="280"/>
      <c r="AE163" s="318"/>
      <c r="AF163" s="280"/>
      <c r="AG163" s="318"/>
      <c r="AH163" s="318"/>
      <c r="AI163" s="318"/>
      <c r="AJ163" s="318"/>
      <c r="AK163" s="318"/>
      <c r="AL163" s="318"/>
      <c r="AM163" s="318"/>
      <c r="AN163" s="318"/>
      <c r="AO163" s="318"/>
      <c r="AP163" s="280"/>
      <c r="AQ163" s="280"/>
      <c r="AR163" s="280"/>
      <c r="AS163" s="280"/>
    </row>
    <row r="164" spans="1:45" ht="30.75" hidden="1">
      <c r="A164" s="715"/>
      <c r="B164" s="425"/>
      <c r="C164" s="425"/>
      <c r="D164" s="34"/>
      <c r="E164" s="4" t="s">
        <v>14</v>
      </c>
      <c r="F164" s="383"/>
      <c r="G164" s="280"/>
      <c r="H164" s="286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280"/>
      <c r="AA164" s="280"/>
      <c r="AB164" s="7"/>
      <c r="AC164" s="318"/>
      <c r="AD164" s="280"/>
      <c r="AE164" s="318"/>
      <c r="AF164" s="280"/>
      <c r="AG164" s="318"/>
      <c r="AH164" s="318"/>
      <c r="AI164" s="318"/>
      <c r="AJ164" s="318"/>
      <c r="AK164" s="318"/>
      <c r="AL164" s="318"/>
      <c r="AM164" s="318"/>
      <c r="AN164" s="318"/>
      <c r="AO164" s="318"/>
      <c r="AP164" s="280"/>
      <c r="AQ164" s="280"/>
      <c r="AR164" s="280"/>
      <c r="AS164" s="280"/>
    </row>
    <row r="165" spans="1:45" ht="30.75" hidden="1">
      <c r="A165" s="715"/>
      <c r="B165" s="425"/>
      <c r="C165" s="425"/>
      <c r="D165" s="273" t="s">
        <v>405</v>
      </c>
      <c r="E165" s="4" t="s">
        <v>15</v>
      </c>
      <c r="F165" s="383"/>
      <c r="G165" s="280"/>
      <c r="H165" s="286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280"/>
      <c r="AA165" s="280"/>
      <c r="AB165" s="7"/>
      <c r="AC165" s="318"/>
      <c r="AD165" s="280"/>
      <c r="AE165" s="318"/>
      <c r="AF165" s="280"/>
      <c r="AG165" s="318"/>
      <c r="AH165" s="318"/>
      <c r="AI165" s="318"/>
      <c r="AJ165" s="318"/>
      <c r="AK165" s="318"/>
      <c r="AL165" s="318"/>
      <c r="AM165" s="318"/>
      <c r="AN165" s="318"/>
      <c r="AO165" s="318"/>
      <c r="AP165" s="280"/>
      <c r="AQ165" s="280"/>
      <c r="AR165" s="280"/>
      <c r="AS165" s="280"/>
    </row>
    <row r="166" spans="1:45" ht="15" hidden="1">
      <c r="A166" s="715"/>
      <c r="B166" s="425"/>
      <c r="C166" s="425"/>
      <c r="D166" s="34"/>
      <c r="E166" s="4" t="s">
        <v>16</v>
      </c>
      <c r="F166" s="383"/>
      <c r="G166" s="280"/>
      <c r="H166" s="286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280"/>
      <c r="AA166" s="280"/>
      <c r="AB166" s="7"/>
      <c r="AC166" s="318"/>
      <c r="AD166" s="280"/>
      <c r="AE166" s="318"/>
      <c r="AF166" s="280"/>
      <c r="AG166" s="318"/>
      <c r="AH166" s="318"/>
      <c r="AI166" s="318"/>
      <c r="AJ166" s="318"/>
      <c r="AK166" s="318"/>
      <c r="AL166" s="318"/>
      <c r="AM166" s="318"/>
      <c r="AN166" s="318"/>
      <c r="AO166" s="318"/>
      <c r="AP166" s="280"/>
      <c r="AQ166" s="280"/>
      <c r="AR166" s="280"/>
      <c r="AS166" s="280"/>
    </row>
    <row r="167" spans="1:45" ht="15" hidden="1">
      <c r="A167" s="715"/>
      <c r="B167" s="425"/>
      <c r="C167" s="425"/>
      <c r="D167" s="34"/>
      <c r="E167" s="4" t="s">
        <v>17</v>
      </c>
      <c r="F167" s="384"/>
      <c r="G167" s="280"/>
      <c r="H167" s="286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280"/>
      <c r="AA167" s="280"/>
      <c r="AB167" s="7"/>
      <c r="AC167" s="318"/>
      <c r="AD167" s="280"/>
      <c r="AE167" s="318"/>
      <c r="AF167" s="280"/>
      <c r="AG167" s="318"/>
      <c r="AH167" s="318"/>
      <c r="AI167" s="318"/>
      <c r="AJ167" s="318"/>
      <c r="AK167" s="318"/>
      <c r="AL167" s="318"/>
      <c r="AM167" s="318"/>
      <c r="AN167" s="318"/>
      <c r="AO167" s="318"/>
      <c r="AP167" s="280"/>
      <c r="AQ167" s="280"/>
      <c r="AR167" s="280"/>
      <c r="AS167" s="280"/>
    </row>
    <row r="168" spans="1:45" ht="15" hidden="1">
      <c r="A168" s="715"/>
      <c r="B168" s="425"/>
      <c r="C168" s="425"/>
      <c r="D168" s="34"/>
      <c r="E168" s="4"/>
      <c r="F168" s="384"/>
      <c r="G168" s="280"/>
      <c r="H168" s="286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280"/>
      <c r="AA168" s="280"/>
      <c r="AB168" s="7"/>
      <c r="AC168" s="318"/>
      <c r="AD168" s="280"/>
      <c r="AE168" s="318"/>
      <c r="AF168" s="280"/>
      <c r="AG168" s="318"/>
      <c r="AH168" s="318"/>
      <c r="AI168" s="318"/>
      <c r="AJ168" s="318"/>
      <c r="AK168" s="318"/>
      <c r="AL168" s="318"/>
      <c r="AM168" s="318"/>
      <c r="AN168" s="318"/>
      <c r="AO168" s="318"/>
      <c r="AP168" s="280"/>
      <c r="AQ168" s="280"/>
      <c r="AR168" s="280"/>
      <c r="AS168" s="280"/>
    </row>
    <row r="169" spans="1:45" ht="30.75" hidden="1">
      <c r="A169" s="716"/>
      <c r="B169" s="426"/>
      <c r="C169" s="426"/>
      <c r="D169" s="258"/>
      <c r="E169" s="4" t="s">
        <v>18</v>
      </c>
      <c r="F169" s="384"/>
      <c r="G169" s="280"/>
      <c r="H169" s="286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280"/>
      <c r="AA169" s="280"/>
      <c r="AB169" s="7"/>
      <c r="AC169" s="318"/>
      <c r="AD169" s="280"/>
      <c r="AE169" s="318"/>
      <c r="AF169" s="280"/>
      <c r="AG169" s="318"/>
      <c r="AH169" s="318"/>
      <c r="AI169" s="318"/>
      <c r="AJ169" s="318"/>
      <c r="AK169" s="318"/>
      <c r="AL169" s="318"/>
      <c r="AM169" s="318"/>
      <c r="AN169" s="318"/>
      <c r="AO169" s="318"/>
      <c r="AP169" s="280"/>
      <c r="AQ169" s="280"/>
      <c r="AR169" s="280"/>
      <c r="AS169" s="280"/>
    </row>
    <row r="170" spans="1:45" ht="30.75">
      <c r="A170" s="364"/>
      <c r="B170" s="34"/>
      <c r="C170" s="34"/>
      <c r="D170" s="34"/>
      <c r="E170" s="4" t="s">
        <v>562</v>
      </c>
      <c r="F170" s="384"/>
      <c r="G170" s="280"/>
      <c r="H170" s="286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26"/>
      <c r="Y170" s="318"/>
      <c r="Z170" s="280"/>
      <c r="AA170" s="280"/>
      <c r="AB170" s="7"/>
      <c r="AC170" s="318"/>
      <c r="AD170" s="280"/>
      <c r="AE170" s="318"/>
      <c r="AF170" s="280"/>
      <c r="AG170" s="318"/>
      <c r="AH170" s="318"/>
      <c r="AI170" s="318"/>
      <c r="AJ170" s="318"/>
      <c r="AK170" s="318"/>
      <c r="AL170" s="318"/>
      <c r="AM170" s="318"/>
      <c r="AN170" s="318"/>
      <c r="AO170" s="318"/>
      <c r="AP170" s="280"/>
      <c r="AQ170" s="280"/>
      <c r="AR170" s="280"/>
      <c r="AS170" s="280"/>
    </row>
    <row r="171" spans="1:45" ht="15">
      <c r="A171" s="714" t="s">
        <v>345</v>
      </c>
      <c r="B171" s="424" t="s">
        <v>307</v>
      </c>
      <c r="C171" s="424" t="s">
        <v>30</v>
      </c>
      <c r="D171" s="33"/>
      <c r="E171" s="271" t="s">
        <v>433</v>
      </c>
      <c r="F171" s="382">
        <f>F172+F173+F174+F175+F176+F177</f>
        <v>1800</v>
      </c>
      <c r="G171" s="382">
        <f aca="true" t="shared" si="20" ref="G171:AS171">G172+G173+G174+G175+G176+G177</f>
        <v>0</v>
      </c>
      <c r="H171" s="383">
        <f>G171/F171*100</f>
        <v>0</v>
      </c>
      <c r="I171" s="382">
        <f t="shared" si="20"/>
        <v>0</v>
      </c>
      <c r="J171" s="382">
        <f t="shared" si="20"/>
        <v>0</v>
      </c>
      <c r="K171" s="382">
        <f t="shared" si="20"/>
        <v>0</v>
      </c>
      <c r="L171" s="382">
        <f t="shared" si="20"/>
        <v>0</v>
      </c>
      <c r="M171" s="382">
        <f t="shared" si="20"/>
        <v>0</v>
      </c>
      <c r="N171" s="382">
        <f t="shared" si="20"/>
        <v>0</v>
      </c>
      <c r="O171" s="382">
        <f t="shared" si="20"/>
        <v>0</v>
      </c>
      <c r="P171" s="382">
        <f t="shared" si="20"/>
        <v>0</v>
      </c>
      <c r="Q171" s="382">
        <f t="shared" si="20"/>
        <v>0</v>
      </c>
      <c r="R171" s="382">
        <f t="shared" si="20"/>
        <v>0</v>
      </c>
      <c r="S171" s="382">
        <f t="shared" si="20"/>
        <v>0</v>
      </c>
      <c r="T171" s="382">
        <f t="shared" si="20"/>
        <v>0</v>
      </c>
      <c r="U171" s="382">
        <f t="shared" si="20"/>
        <v>900</v>
      </c>
      <c r="V171" s="382">
        <f t="shared" si="20"/>
        <v>0</v>
      </c>
      <c r="W171" s="383">
        <f>V171/U171*100</f>
        <v>0</v>
      </c>
      <c r="X171" s="382">
        <f t="shared" si="20"/>
        <v>900</v>
      </c>
      <c r="Y171" s="382">
        <f t="shared" si="20"/>
        <v>0</v>
      </c>
      <c r="Z171" s="383">
        <f>Y171/X171*100</f>
        <v>0</v>
      </c>
      <c r="AA171" s="382">
        <f t="shared" si="20"/>
        <v>0</v>
      </c>
      <c r="AB171" s="382">
        <f t="shared" si="20"/>
        <v>0</v>
      </c>
      <c r="AC171" s="382">
        <f t="shared" si="20"/>
        <v>0</v>
      </c>
      <c r="AD171" s="382">
        <f t="shared" si="20"/>
        <v>0</v>
      </c>
      <c r="AE171" s="382">
        <f t="shared" si="20"/>
        <v>0</v>
      </c>
      <c r="AF171" s="382">
        <f t="shared" si="20"/>
        <v>0</v>
      </c>
      <c r="AG171" s="382">
        <f t="shared" si="20"/>
        <v>0</v>
      </c>
      <c r="AH171" s="382">
        <f t="shared" si="20"/>
        <v>0</v>
      </c>
      <c r="AI171" s="382">
        <f t="shared" si="20"/>
        <v>0</v>
      </c>
      <c r="AJ171" s="382">
        <f t="shared" si="20"/>
        <v>0</v>
      </c>
      <c r="AK171" s="382">
        <f t="shared" si="20"/>
        <v>0</v>
      </c>
      <c r="AL171" s="382">
        <f t="shared" si="20"/>
        <v>0</v>
      </c>
      <c r="AM171" s="382">
        <f t="shared" si="20"/>
        <v>0</v>
      </c>
      <c r="AN171" s="382">
        <f t="shared" si="20"/>
        <v>0</v>
      </c>
      <c r="AO171" s="382">
        <f t="shared" si="20"/>
        <v>0</v>
      </c>
      <c r="AP171" s="382">
        <f t="shared" si="20"/>
        <v>0</v>
      </c>
      <c r="AQ171" s="382">
        <f t="shared" si="20"/>
        <v>0</v>
      </c>
      <c r="AR171" s="382">
        <f t="shared" si="20"/>
        <v>0</v>
      </c>
      <c r="AS171" s="382">
        <f t="shared" si="20"/>
        <v>0</v>
      </c>
    </row>
    <row r="172" spans="1:45" ht="30.75">
      <c r="A172" s="715"/>
      <c r="B172" s="425"/>
      <c r="C172" s="425"/>
      <c r="D172" s="34"/>
      <c r="E172" s="4" t="s">
        <v>563</v>
      </c>
      <c r="F172" s="383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180"/>
      <c r="Y172" s="318"/>
      <c r="Z172" s="318"/>
      <c r="AA172" s="280"/>
      <c r="AB172" s="7"/>
      <c r="AC172" s="318"/>
      <c r="AD172" s="280"/>
      <c r="AE172" s="318"/>
      <c r="AF172" s="280"/>
      <c r="AG172" s="318"/>
      <c r="AH172" s="318"/>
      <c r="AI172" s="318"/>
      <c r="AJ172" s="318"/>
      <c r="AK172" s="318"/>
      <c r="AL172" s="318"/>
      <c r="AM172" s="318"/>
      <c r="AN172" s="318"/>
      <c r="AO172" s="318"/>
      <c r="AP172" s="280"/>
      <c r="AQ172" s="280"/>
      <c r="AR172" s="280"/>
      <c r="AS172" s="280"/>
    </row>
    <row r="173" spans="1:45" ht="30.75">
      <c r="A173" s="715"/>
      <c r="B173" s="425"/>
      <c r="C173" s="425"/>
      <c r="D173" s="34"/>
      <c r="E173" s="4" t="s">
        <v>564</v>
      </c>
      <c r="F173" s="383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180"/>
      <c r="Y173" s="318"/>
      <c r="Z173" s="318"/>
      <c r="AA173" s="280"/>
      <c r="AB173" s="7"/>
      <c r="AC173" s="318"/>
      <c r="AD173" s="280"/>
      <c r="AE173" s="318"/>
      <c r="AF173" s="280"/>
      <c r="AG173" s="318"/>
      <c r="AH173" s="318"/>
      <c r="AI173" s="318"/>
      <c r="AJ173" s="318"/>
      <c r="AK173" s="318"/>
      <c r="AL173" s="318"/>
      <c r="AM173" s="318"/>
      <c r="AN173" s="318"/>
      <c r="AO173" s="318"/>
      <c r="AP173" s="280"/>
      <c r="AQ173" s="280"/>
      <c r="AR173" s="280"/>
      <c r="AS173" s="280"/>
    </row>
    <row r="174" spans="1:45" ht="15">
      <c r="A174" s="715"/>
      <c r="B174" s="425"/>
      <c r="C174" s="425"/>
      <c r="D174" s="34"/>
      <c r="E174" s="4" t="s">
        <v>322</v>
      </c>
      <c r="F174" s="406">
        <f>I174+L174+O174+R174+U174+X174+AA174+AD174+AG174+AJ174+AP174+AM174</f>
        <v>1800</v>
      </c>
      <c r="G174" s="318"/>
      <c r="H174" s="383">
        <f>G174/F174*100</f>
        <v>0</v>
      </c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>
        <v>900</v>
      </c>
      <c r="V174" s="318"/>
      <c r="W174" s="383">
        <f>V174/U174*100</f>
        <v>0</v>
      </c>
      <c r="X174" s="180">
        <v>900</v>
      </c>
      <c r="Y174" s="318"/>
      <c r="Z174" s="383">
        <f>Y174/X174*100</f>
        <v>0</v>
      </c>
      <c r="AA174" s="280"/>
      <c r="AB174" s="7"/>
      <c r="AC174" s="318"/>
      <c r="AD174" s="280"/>
      <c r="AE174" s="318"/>
      <c r="AF174" s="280"/>
      <c r="AG174" s="318"/>
      <c r="AH174" s="318"/>
      <c r="AI174" s="318"/>
      <c r="AJ174" s="318"/>
      <c r="AK174" s="318"/>
      <c r="AL174" s="318"/>
      <c r="AM174" s="318"/>
      <c r="AN174" s="318"/>
      <c r="AO174" s="318"/>
      <c r="AP174" s="280"/>
      <c r="AQ174" s="280"/>
      <c r="AR174" s="280"/>
      <c r="AS174" s="280"/>
    </row>
    <row r="175" spans="1:45" ht="78">
      <c r="A175" s="715"/>
      <c r="B175" s="425"/>
      <c r="C175" s="425"/>
      <c r="D175" s="273" t="s">
        <v>405</v>
      </c>
      <c r="E175" s="4" t="s">
        <v>314</v>
      </c>
      <c r="F175" s="383"/>
      <c r="G175" s="280"/>
      <c r="H175" s="286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180"/>
      <c r="Y175" s="318"/>
      <c r="Z175" s="280"/>
      <c r="AA175" s="280"/>
      <c r="AB175" s="7"/>
      <c r="AC175" s="318"/>
      <c r="AD175" s="280"/>
      <c r="AE175" s="318"/>
      <c r="AF175" s="280"/>
      <c r="AG175" s="318"/>
      <c r="AH175" s="318"/>
      <c r="AI175" s="318"/>
      <c r="AJ175" s="318"/>
      <c r="AK175" s="318"/>
      <c r="AL175" s="318"/>
      <c r="AM175" s="318"/>
      <c r="AN175" s="318"/>
      <c r="AO175" s="318"/>
      <c r="AP175" s="280"/>
      <c r="AQ175" s="280"/>
      <c r="AR175" s="280"/>
      <c r="AS175" s="280"/>
    </row>
    <row r="176" spans="1:45" ht="15">
      <c r="A176" s="715"/>
      <c r="B176" s="425"/>
      <c r="C176" s="425"/>
      <c r="D176" s="34"/>
      <c r="E176" s="4" t="s">
        <v>565</v>
      </c>
      <c r="F176" s="384"/>
      <c r="G176" s="280"/>
      <c r="H176" s="286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281"/>
      <c r="Y176" s="318"/>
      <c r="Z176" s="280"/>
      <c r="AA176" s="280"/>
      <c r="AB176" s="7"/>
      <c r="AC176" s="318"/>
      <c r="AD176" s="280"/>
      <c r="AE176" s="318"/>
      <c r="AF176" s="280"/>
      <c r="AG176" s="318"/>
      <c r="AH176" s="318"/>
      <c r="AI176" s="318"/>
      <c r="AJ176" s="318"/>
      <c r="AK176" s="318"/>
      <c r="AL176" s="318"/>
      <c r="AM176" s="318"/>
      <c r="AN176" s="318"/>
      <c r="AO176" s="318"/>
      <c r="AP176" s="280"/>
      <c r="AQ176" s="280"/>
      <c r="AR176" s="280"/>
      <c r="AS176" s="280"/>
    </row>
    <row r="177" spans="1:45" ht="30.75">
      <c r="A177" s="716"/>
      <c r="B177" s="426"/>
      <c r="C177" s="426"/>
      <c r="D177" s="258"/>
      <c r="E177" s="4" t="s">
        <v>562</v>
      </c>
      <c r="F177" s="384"/>
      <c r="G177" s="280"/>
      <c r="H177" s="286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281"/>
      <c r="Y177" s="318"/>
      <c r="Z177" s="280"/>
      <c r="AA177" s="280"/>
      <c r="AB177" s="7"/>
      <c r="AC177" s="318"/>
      <c r="AD177" s="280"/>
      <c r="AE177" s="318"/>
      <c r="AF177" s="280"/>
      <c r="AG177" s="318"/>
      <c r="AH177" s="318"/>
      <c r="AI177" s="318"/>
      <c r="AJ177" s="318"/>
      <c r="AK177" s="318"/>
      <c r="AL177" s="318"/>
      <c r="AM177" s="318"/>
      <c r="AN177" s="318"/>
      <c r="AO177" s="318"/>
      <c r="AP177" s="280"/>
      <c r="AQ177" s="280"/>
      <c r="AR177" s="280"/>
      <c r="AS177" s="280"/>
    </row>
    <row r="178" spans="1:45" ht="15">
      <c r="A178" s="714" t="s">
        <v>346</v>
      </c>
      <c r="B178" s="424" t="s">
        <v>308</v>
      </c>
      <c r="C178" s="424" t="s">
        <v>30</v>
      </c>
      <c r="D178" s="33"/>
      <c r="E178" s="271" t="s">
        <v>433</v>
      </c>
      <c r="F178" s="382">
        <f>F179+F180+F181+F182+F183+F184</f>
        <v>170</v>
      </c>
      <c r="G178" s="382">
        <f aca="true" t="shared" si="21" ref="G178:AS178">G179+G180+G181+G182+G183+G184</f>
        <v>0</v>
      </c>
      <c r="H178" s="383">
        <f>G178/F178*100</f>
        <v>0</v>
      </c>
      <c r="I178" s="382">
        <f t="shared" si="21"/>
        <v>0</v>
      </c>
      <c r="J178" s="382">
        <f t="shared" si="21"/>
        <v>0</v>
      </c>
      <c r="K178" s="382">
        <f t="shared" si="21"/>
        <v>0</v>
      </c>
      <c r="L178" s="382">
        <f t="shared" si="21"/>
        <v>0</v>
      </c>
      <c r="M178" s="382">
        <f t="shared" si="21"/>
        <v>0</v>
      </c>
      <c r="N178" s="382">
        <f t="shared" si="21"/>
        <v>0</v>
      </c>
      <c r="O178" s="382">
        <f t="shared" si="21"/>
        <v>0</v>
      </c>
      <c r="P178" s="382">
        <f t="shared" si="21"/>
        <v>0</v>
      </c>
      <c r="Q178" s="382">
        <f t="shared" si="21"/>
        <v>0</v>
      </c>
      <c r="R178" s="382">
        <f t="shared" si="21"/>
        <v>0</v>
      </c>
      <c r="S178" s="382">
        <f t="shared" si="21"/>
        <v>0</v>
      </c>
      <c r="T178" s="382">
        <f t="shared" si="21"/>
        <v>0</v>
      </c>
      <c r="U178" s="382">
        <f t="shared" si="21"/>
        <v>170</v>
      </c>
      <c r="V178" s="382">
        <f t="shared" si="21"/>
        <v>0</v>
      </c>
      <c r="W178" s="383">
        <f>V178/U178*100</f>
        <v>0</v>
      </c>
      <c r="X178" s="382">
        <f t="shared" si="21"/>
        <v>0</v>
      </c>
      <c r="Y178" s="382">
        <f t="shared" si="21"/>
        <v>0</v>
      </c>
      <c r="Z178" s="382">
        <f t="shared" si="21"/>
        <v>0</v>
      </c>
      <c r="AA178" s="382">
        <f t="shared" si="21"/>
        <v>0</v>
      </c>
      <c r="AB178" s="382">
        <f t="shared" si="21"/>
        <v>0</v>
      </c>
      <c r="AC178" s="382">
        <f t="shared" si="21"/>
        <v>0</v>
      </c>
      <c r="AD178" s="382">
        <f t="shared" si="21"/>
        <v>0</v>
      </c>
      <c r="AE178" s="382">
        <f t="shared" si="21"/>
        <v>0</v>
      </c>
      <c r="AF178" s="382">
        <f t="shared" si="21"/>
        <v>0</v>
      </c>
      <c r="AG178" s="382">
        <f t="shared" si="21"/>
        <v>0</v>
      </c>
      <c r="AH178" s="382">
        <f t="shared" si="21"/>
        <v>0</v>
      </c>
      <c r="AI178" s="382">
        <f t="shared" si="21"/>
        <v>0</v>
      </c>
      <c r="AJ178" s="382">
        <f t="shared" si="21"/>
        <v>0</v>
      </c>
      <c r="AK178" s="382">
        <f t="shared" si="21"/>
        <v>0</v>
      </c>
      <c r="AL178" s="382">
        <f t="shared" si="21"/>
        <v>0</v>
      </c>
      <c r="AM178" s="382">
        <f t="shared" si="21"/>
        <v>0</v>
      </c>
      <c r="AN178" s="382">
        <f t="shared" si="21"/>
        <v>0</v>
      </c>
      <c r="AO178" s="382">
        <f t="shared" si="21"/>
        <v>0</v>
      </c>
      <c r="AP178" s="382">
        <f t="shared" si="21"/>
        <v>0</v>
      </c>
      <c r="AQ178" s="382">
        <f t="shared" si="21"/>
        <v>0</v>
      </c>
      <c r="AR178" s="382">
        <f t="shared" si="21"/>
        <v>0</v>
      </c>
      <c r="AS178" s="382">
        <f t="shared" si="21"/>
        <v>0</v>
      </c>
    </row>
    <row r="179" spans="1:45" ht="30.75">
      <c r="A179" s="715"/>
      <c r="B179" s="425"/>
      <c r="C179" s="425"/>
      <c r="D179" s="34"/>
      <c r="E179" s="4" t="s">
        <v>563</v>
      </c>
      <c r="F179" s="388"/>
      <c r="G179" s="280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180"/>
      <c r="Y179" s="318"/>
      <c r="Z179" s="280"/>
      <c r="AA179" s="280"/>
      <c r="AB179" s="7"/>
      <c r="AC179" s="318"/>
      <c r="AD179" s="280"/>
      <c r="AE179" s="318"/>
      <c r="AF179" s="280"/>
      <c r="AG179" s="318"/>
      <c r="AH179" s="318"/>
      <c r="AI179" s="318"/>
      <c r="AJ179" s="318"/>
      <c r="AK179" s="318"/>
      <c r="AL179" s="318"/>
      <c r="AM179" s="318"/>
      <c r="AN179" s="318"/>
      <c r="AO179" s="318"/>
      <c r="AP179" s="280"/>
      <c r="AQ179" s="280"/>
      <c r="AR179" s="280"/>
      <c r="AS179" s="280"/>
    </row>
    <row r="180" spans="1:45" ht="30.75">
      <c r="A180" s="715"/>
      <c r="B180" s="425"/>
      <c r="C180" s="425"/>
      <c r="D180" s="34"/>
      <c r="E180" s="4" t="s">
        <v>564</v>
      </c>
      <c r="F180" s="388"/>
      <c r="G180" s="280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180"/>
      <c r="Y180" s="318"/>
      <c r="Z180" s="280"/>
      <c r="AA180" s="280"/>
      <c r="AB180" s="7"/>
      <c r="AC180" s="318"/>
      <c r="AD180" s="280"/>
      <c r="AE180" s="318"/>
      <c r="AF180" s="280"/>
      <c r="AG180" s="318"/>
      <c r="AH180" s="318"/>
      <c r="AI180" s="318"/>
      <c r="AJ180" s="318"/>
      <c r="AK180" s="318"/>
      <c r="AL180" s="318"/>
      <c r="AM180" s="318"/>
      <c r="AN180" s="318"/>
      <c r="AO180" s="318"/>
      <c r="AP180" s="280"/>
      <c r="AQ180" s="280"/>
      <c r="AR180" s="280"/>
      <c r="AS180" s="280"/>
    </row>
    <row r="181" spans="1:45" ht="21">
      <c r="A181" s="715"/>
      <c r="B181" s="425"/>
      <c r="C181" s="425"/>
      <c r="D181" s="273" t="s">
        <v>405</v>
      </c>
      <c r="E181" s="4" t="s">
        <v>322</v>
      </c>
      <c r="F181" s="406">
        <f>I181+L181+O181+R181+U181+X181+AA181+AD181+AG181+AJ181+AP181+AM181</f>
        <v>170</v>
      </c>
      <c r="G181" s="280"/>
      <c r="H181" s="383">
        <f>G181/F181*100</f>
        <v>0</v>
      </c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>
        <v>170</v>
      </c>
      <c r="V181" s="318"/>
      <c r="W181" s="383">
        <f>V181/U181*100</f>
        <v>0</v>
      </c>
      <c r="X181" s="180"/>
      <c r="Y181" s="318"/>
      <c r="Z181" s="280"/>
      <c r="AA181" s="280"/>
      <c r="AB181" s="7"/>
      <c r="AC181" s="318"/>
      <c r="AD181" s="280"/>
      <c r="AE181" s="318"/>
      <c r="AF181" s="280"/>
      <c r="AG181" s="318"/>
      <c r="AH181" s="318"/>
      <c r="AI181" s="318"/>
      <c r="AJ181" s="318"/>
      <c r="AK181" s="318"/>
      <c r="AL181" s="318"/>
      <c r="AM181" s="318"/>
      <c r="AN181" s="318"/>
      <c r="AO181" s="318"/>
      <c r="AP181" s="280"/>
      <c r="AQ181" s="280"/>
      <c r="AR181" s="280"/>
      <c r="AS181" s="280"/>
    </row>
    <row r="182" spans="1:45" ht="78">
      <c r="A182" s="715"/>
      <c r="B182" s="425"/>
      <c r="C182" s="425"/>
      <c r="D182" s="34"/>
      <c r="E182" s="4" t="s">
        <v>314</v>
      </c>
      <c r="F182" s="383"/>
      <c r="G182" s="280"/>
      <c r="H182" s="286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180"/>
      <c r="Y182" s="318"/>
      <c r="Z182" s="280"/>
      <c r="AA182" s="280"/>
      <c r="AB182" s="7"/>
      <c r="AC182" s="318"/>
      <c r="AD182" s="280"/>
      <c r="AE182" s="318"/>
      <c r="AF182" s="280"/>
      <c r="AG182" s="318"/>
      <c r="AH182" s="318"/>
      <c r="AI182" s="318"/>
      <c r="AJ182" s="318"/>
      <c r="AK182" s="318"/>
      <c r="AL182" s="318"/>
      <c r="AM182" s="318"/>
      <c r="AN182" s="318"/>
      <c r="AO182" s="318"/>
      <c r="AP182" s="280"/>
      <c r="AQ182" s="280"/>
      <c r="AR182" s="280"/>
      <c r="AS182" s="280"/>
    </row>
    <row r="183" spans="1:45" ht="15">
      <c r="A183" s="715"/>
      <c r="B183" s="425"/>
      <c r="C183" s="425"/>
      <c r="D183" s="34"/>
      <c r="E183" s="4" t="s">
        <v>565</v>
      </c>
      <c r="F183" s="384"/>
      <c r="G183" s="280"/>
      <c r="H183" s="286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281"/>
      <c r="Y183" s="318"/>
      <c r="Z183" s="280"/>
      <c r="AA183" s="280"/>
      <c r="AB183" s="7"/>
      <c r="AC183" s="318"/>
      <c r="AD183" s="280"/>
      <c r="AE183" s="318"/>
      <c r="AF183" s="280"/>
      <c r="AG183" s="318"/>
      <c r="AH183" s="318"/>
      <c r="AI183" s="318"/>
      <c r="AJ183" s="318"/>
      <c r="AK183" s="318"/>
      <c r="AL183" s="318"/>
      <c r="AM183" s="318"/>
      <c r="AN183" s="318"/>
      <c r="AO183" s="318"/>
      <c r="AP183" s="280"/>
      <c r="AQ183" s="280"/>
      <c r="AR183" s="280"/>
      <c r="AS183" s="280"/>
    </row>
    <row r="184" spans="1:45" ht="30.75">
      <c r="A184" s="716"/>
      <c r="B184" s="426"/>
      <c r="C184" s="426"/>
      <c r="D184" s="258"/>
      <c r="E184" s="4" t="s">
        <v>562</v>
      </c>
      <c r="F184" s="384"/>
      <c r="G184" s="280"/>
      <c r="H184" s="286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281"/>
      <c r="Y184" s="318"/>
      <c r="Z184" s="280"/>
      <c r="AA184" s="280"/>
      <c r="AB184" s="7"/>
      <c r="AC184" s="318"/>
      <c r="AD184" s="280"/>
      <c r="AE184" s="318"/>
      <c r="AF184" s="280"/>
      <c r="AG184" s="318"/>
      <c r="AH184" s="318"/>
      <c r="AI184" s="318"/>
      <c r="AJ184" s="318"/>
      <c r="AK184" s="318"/>
      <c r="AL184" s="318"/>
      <c r="AM184" s="318"/>
      <c r="AN184" s="318"/>
      <c r="AO184" s="318"/>
      <c r="AP184" s="280"/>
      <c r="AQ184" s="280"/>
      <c r="AR184" s="280"/>
      <c r="AS184" s="280"/>
    </row>
    <row r="185" spans="1:45" ht="15">
      <c r="A185" s="714" t="s">
        <v>347</v>
      </c>
      <c r="B185" s="424" t="s">
        <v>47</v>
      </c>
      <c r="C185" s="424" t="s">
        <v>30</v>
      </c>
      <c r="D185" s="33"/>
      <c r="E185" s="271" t="s">
        <v>433</v>
      </c>
      <c r="F185" s="382">
        <f>F186+F187+F188+F190+F191+F192</f>
        <v>600</v>
      </c>
      <c r="G185" s="382">
        <f aca="true" t="shared" si="22" ref="G185:AS185">G186+G187+G188+G190+G191+G192</f>
        <v>0</v>
      </c>
      <c r="H185" s="383">
        <f>G185/F185*100</f>
        <v>0</v>
      </c>
      <c r="I185" s="382">
        <f t="shared" si="22"/>
        <v>0</v>
      </c>
      <c r="J185" s="382">
        <f t="shared" si="22"/>
        <v>0</v>
      </c>
      <c r="K185" s="382">
        <f t="shared" si="22"/>
        <v>0</v>
      </c>
      <c r="L185" s="382">
        <f t="shared" si="22"/>
        <v>0</v>
      </c>
      <c r="M185" s="382">
        <f t="shared" si="22"/>
        <v>0</v>
      </c>
      <c r="N185" s="382">
        <f t="shared" si="22"/>
        <v>0</v>
      </c>
      <c r="O185" s="382">
        <f t="shared" si="22"/>
        <v>0</v>
      </c>
      <c r="P185" s="382">
        <f t="shared" si="22"/>
        <v>0</v>
      </c>
      <c r="Q185" s="382">
        <f t="shared" si="22"/>
        <v>0</v>
      </c>
      <c r="R185" s="382">
        <f t="shared" si="22"/>
        <v>0</v>
      </c>
      <c r="S185" s="382">
        <f t="shared" si="22"/>
        <v>0</v>
      </c>
      <c r="T185" s="382">
        <f t="shared" si="22"/>
        <v>0</v>
      </c>
      <c r="U185" s="382">
        <f t="shared" si="22"/>
        <v>0</v>
      </c>
      <c r="V185" s="382">
        <f t="shared" si="22"/>
        <v>0</v>
      </c>
      <c r="W185" s="382">
        <f t="shared" si="22"/>
        <v>0</v>
      </c>
      <c r="X185" s="382">
        <f t="shared" si="22"/>
        <v>0</v>
      </c>
      <c r="Y185" s="382">
        <f t="shared" si="22"/>
        <v>0</v>
      </c>
      <c r="Z185" s="382">
        <f t="shared" si="22"/>
        <v>0</v>
      </c>
      <c r="AA185" s="382">
        <f t="shared" si="22"/>
        <v>0</v>
      </c>
      <c r="AB185" s="382">
        <f t="shared" si="22"/>
        <v>0</v>
      </c>
      <c r="AC185" s="382">
        <f t="shared" si="22"/>
        <v>0</v>
      </c>
      <c r="AD185" s="382">
        <f t="shared" si="22"/>
        <v>0</v>
      </c>
      <c r="AE185" s="382">
        <f t="shared" si="22"/>
        <v>0</v>
      </c>
      <c r="AF185" s="382">
        <f t="shared" si="22"/>
        <v>0</v>
      </c>
      <c r="AG185" s="382">
        <f t="shared" si="22"/>
        <v>0</v>
      </c>
      <c r="AH185" s="382">
        <f t="shared" si="22"/>
        <v>0</v>
      </c>
      <c r="AI185" s="382">
        <f t="shared" si="22"/>
        <v>0</v>
      </c>
      <c r="AJ185" s="382">
        <f t="shared" si="22"/>
        <v>0</v>
      </c>
      <c r="AK185" s="382">
        <f t="shared" si="22"/>
        <v>0</v>
      </c>
      <c r="AL185" s="382">
        <f t="shared" si="22"/>
        <v>0</v>
      </c>
      <c r="AM185" s="382">
        <f t="shared" si="22"/>
        <v>400</v>
      </c>
      <c r="AN185" s="382">
        <f t="shared" si="22"/>
        <v>0</v>
      </c>
      <c r="AO185" s="383">
        <f>AN185/AM185*100</f>
        <v>0</v>
      </c>
      <c r="AP185" s="382">
        <f t="shared" si="22"/>
        <v>200</v>
      </c>
      <c r="AQ185" s="382">
        <f t="shared" si="22"/>
        <v>0</v>
      </c>
      <c r="AR185" s="383">
        <f>AQ185/AP185*100</f>
        <v>0</v>
      </c>
      <c r="AS185" s="382">
        <f t="shared" si="22"/>
        <v>0</v>
      </c>
    </row>
    <row r="186" spans="1:45" ht="30.75">
      <c r="A186" s="715"/>
      <c r="B186" s="425"/>
      <c r="C186" s="425"/>
      <c r="D186" s="34"/>
      <c r="E186" s="4" t="s">
        <v>563</v>
      </c>
      <c r="F186" s="383"/>
      <c r="G186" s="280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280"/>
      <c r="AA186" s="280"/>
      <c r="AB186" s="7"/>
      <c r="AC186" s="318"/>
      <c r="AD186" s="280"/>
      <c r="AE186" s="318"/>
      <c r="AF186" s="280"/>
      <c r="AG186" s="318"/>
      <c r="AH186" s="318"/>
      <c r="AI186" s="318"/>
      <c r="AJ186" s="318"/>
      <c r="AK186" s="318"/>
      <c r="AL186" s="318"/>
      <c r="AM186" s="318"/>
      <c r="AN186" s="318"/>
      <c r="AO186" s="318"/>
      <c r="AP186" s="280"/>
      <c r="AQ186" s="280"/>
      <c r="AR186" s="318"/>
      <c r="AS186" s="280"/>
    </row>
    <row r="187" spans="1:45" ht="30.75">
      <c r="A187" s="715"/>
      <c r="B187" s="425"/>
      <c r="C187" s="425"/>
      <c r="D187" s="34"/>
      <c r="E187" s="4" t="s">
        <v>564</v>
      </c>
      <c r="F187" s="406">
        <f>I187+L187+O187+R187+U187+X187+AA187+AD187+AG187+AJ187+AP187+AM187</f>
        <v>200</v>
      </c>
      <c r="G187" s="280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280"/>
      <c r="AA187" s="280"/>
      <c r="AB187" s="7"/>
      <c r="AC187" s="318"/>
      <c r="AD187" s="280"/>
      <c r="AE187" s="318"/>
      <c r="AF187" s="280"/>
      <c r="AG187" s="318"/>
      <c r="AH187" s="318"/>
      <c r="AI187" s="318"/>
      <c r="AJ187" s="318"/>
      <c r="AK187" s="318"/>
      <c r="AL187" s="318"/>
      <c r="AM187" s="318">
        <v>200</v>
      </c>
      <c r="AN187" s="318"/>
      <c r="AO187" s="318"/>
      <c r="AP187" s="280"/>
      <c r="AQ187" s="280"/>
      <c r="AR187" s="318"/>
      <c r="AS187" s="280"/>
    </row>
    <row r="188" spans="1:45" ht="21">
      <c r="A188" s="715"/>
      <c r="B188" s="425"/>
      <c r="C188" s="425"/>
      <c r="D188" s="273" t="s">
        <v>405</v>
      </c>
      <c r="E188" s="4" t="s">
        <v>322</v>
      </c>
      <c r="F188" s="406">
        <f>I188+L188+O188+R188+U188+X188+AA188+AD188+AG188+AJ188+AP188+AM188</f>
        <v>400</v>
      </c>
      <c r="G188" s="280"/>
      <c r="H188" s="383">
        <f>G188/F188*100</f>
        <v>0</v>
      </c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280"/>
      <c r="AA188" s="280"/>
      <c r="AB188" s="7"/>
      <c r="AC188" s="318"/>
      <c r="AD188" s="280"/>
      <c r="AE188" s="318"/>
      <c r="AF188" s="280"/>
      <c r="AG188" s="318"/>
      <c r="AH188" s="318"/>
      <c r="AI188" s="318"/>
      <c r="AJ188" s="318"/>
      <c r="AK188" s="318"/>
      <c r="AL188" s="318"/>
      <c r="AM188" s="318">
        <v>200</v>
      </c>
      <c r="AN188" s="318"/>
      <c r="AO188" s="383">
        <f>AN188/AM188*100</f>
        <v>0</v>
      </c>
      <c r="AP188" s="280">
        <v>200</v>
      </c>
      <c r="AQ188" s="280"/>
      <c r="AR188" s="383">
        <f>AQ188/AP188*100</f>
        <v>0</v>
      </c>
      <c r="AS188" s="280"/>
    </row>
    <row r="189" spans="1:45" ht="78">
      <c r="A189" s="715"/>
      <c r="B189" s="425"/>
      <c r="C189" s="425"/>
      <c r="D189" s="34"/>
      <c r="E189" s="4" t="s">
        <v>314</v>
      </c>
      <c r="F189" s="384"/>
      <c r="G189" s="280"/>
      <c r="H189" s="286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280"/>
      <c r="AA189" s="280"/>
      <c r="AB189" s="7"/>
      <c r="AC189" s="318"/>
      <c r="AD189" s="280"/>
      <c r="AE189" s="318"/>
      <c r="AF189" s="280"/>
      <c r="AG189" s="318"/>
      <c r="AH189" s="318"/>
      <c r="AI189" s="318"/>
      <c r="AJ189" s="318"/>
      <c r="AK189" s="318"/>
      <c r="AL189" s="318"/>
      <c r="AM189" s="318"/>
      <c r="AN189" s="318"/>
      <c r="AO189" s="318"/>
      <c r="AP189" s="280"/>
      <c r="AQ189" s="280"/>
      <c r="AR189" s="280"/>
      <c r="AS189" s="280"/>
    </row>
    <row r="190" spans="1:45" ht="15">
      <c r="A190" s="715"/>
      <c r="B190" s="425"/>
      <c r="C190" s="425"/>
      <c r="D190" s="34"/>
      <c r="E190" s="4" t="s">
        <v>565</v>
      </c>
      <c r="F190" s="384"/>
      <c r="G190" s="280"/>
      <c r="H190" s="286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280"/>
      <c r="AA190" s="280"/>
      <c r="AB190" s="7"/>
      <c r="AC190" s="318"/>
      <c r="AD190" s="280"/>
      <c r="AE190" s="318"/>
      <c r="AF190" s="280"/>
      <c r="AG190" s="318"/>
      <c r="AH190" s="318"/>
      <c r="AI190" s="318"/>
      <c r="AJ190" s="318"/>
      <c r="AK190" s="318"/>
      <c r="AL190" s="318"/>
      <c r="AM190" s="318"/>
      <c r="AN190" s="318"/>
      <c r="AO190" s="318"/>
      <c r="AP190" s="280"/>
      <c r="AQ190" s="280"/>
      <c r="AR190" s="280"/>
      <c r="AS190" s="280"/>
    </row>
    <row r="191" spans="1:45" ht="30.75">
      <c r="A191" s="716"/>
      <c r="B191" s="426"/>
      <c r="C191" s="426"/>
      <c r="D191" s="258"/>
      <c r="E191" s="4" t="s">
        <v>562</v>
      </c>
      <c r="F191" s="384"/>
      <c r="G191" s="280"/>
      <c r="H191" s="286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280"/>
      <c r="AA191" s="280"/>
      <c r="AB191" s="7"/>
      <c r="AC191" s="318"/>
      <c r="AD191" s="280"/>
      <c r="AE191" s="318"/>
      <c r="AF191" s="280"/>
      <c r="AG191" s="318"/>
      <c r="AH191" s="318"/>
      <c r="AI191" s="318"/>
      <c r="AJ191" s="318"/>
      <c r="AK191" s="318"/>
      <c r="AL191" s="318"/>
      <c r="AM191" s="318"/>
      <c r="AN191" s="318"/>
      <c r="AO191" s="318"/>
      <c r="AP191" s="280"/>
      <c r="AQ191" s="280"/>
      <c r="AR191" s="280"/>
      <c r="AS191" s="280"/>
    </row>
    <row r="192" spans="1:45" ht="30.75" hidden="1">
      <c r="A192" s="714" t="s">
        <v>348</v>
      </c>
      <c r="B192" s="424" t="s">
        <v>48</v>
      </c>
      <c r="C192" s="424" t="s">
        <v>44</v>
      </c>
      <c r="D192" s="33"/>
      <c r="E192" s="4" t="s">
        <v>562</v>
      </c>
      <c r="F192" s="383"/>
      <c r="G192" s="280"/>
      <c r="H192" s="286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280"/>
      <c r="AA192" s="280"/>
      <c r="AB192" s="7"/>
      <c r="AC192" s="318"/>
      <c r="AD192" s="280"/>
      <c r="AE192" s="318"/>
      <c r="AF192" s="280"/>
      <c r="AG192" s="318"/>
      <c r="AH192" s="318"/>
      <c r="AI192" s="318"/>
      <c r="AJ192" s="318"/>
      <c r="AK192" s="318"/>
      <c r="AL192" s="318"/>
      <c r="AM192" s="318"/>
      <c r="AN192" s="318"/>
      <c r="AO192" s="318"/>
      <c r="AP192" s="280"/>
      <c r="AQ192" s="280"/>
      <c r="AR192" s="280"/>
      <c r="AS192" s="280"/>
    </row>
    <row r="193" spans="1:45" ht="30.75" hidden="1">
      <c r="A193" s="715"/>
      <c r="B193" s="425"/>
      <c r="C193" s="425"/>
      <c r="D193" s="34"/>
      <c r="E193" s="4" t="s">
        <v>562</v>
      </c>
      <c r="F193" s="383"/>
      <c r="G193" s="280"/>
      <c r="H193" s="286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280"/>
      <c r="AA193" s="280"/>
      <c r="AB193" s="7"/>
      <c r="AC193" s="318"/>
      <c r="AD193" s="280"/>
      <c r="AE193" s="318"/>
      <c r="AF193" s="280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280"/>
      <c r="AQ193" s="280"/>
      <c r="AR193" s="280"/>
      <c r="AS193" s="280"/>
    </row>
    <row r="194" spans="1:45" ht="46.5" hidden="1">
      <c r="A194" s="715"/>
      <c r="B194" s="425"/>
      <c r="C194" s="425"/>
      <c r="D194" s="34"/>
      <c r="E194" s="4" t="s">
        <v>149</v>
      </c>
      <c r="F194" s="383"/>
      <c r="G194" s="280"/>
      <c r="H194" s="286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280"/>
      <c r="AA194" s="280"/>
      <c r="AB194" s="7"/>
      <c r="AC194" s="318"/>
      <c r="AD194" s="280"/>
      <c r="AE194" s="318"/>
      <c r="AF194" s="280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280"/>
      <c r="AQ194" s="280"/>
      <c r="AR194" s="280"/>
      <c r="AS194" s="280"/>
    </row>
    <row r="195" spans="1:45" ht="15" hidden="1">
      <c r="A195" s="715"/>
      <c r="B195" s="425"/>
      <c r="C195" s="425"/>
      <c r="D195" s="34"/>
      <c r="E195" s="271" t="s">
        <v>21</v>
      </c>
      <c r="F195" s="383"/>
      <c r="G195" s="280"/>
      <c r="H195" s="286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280"/>
      <c r="AA195" s="280"/>
      <c r="AB195" s="7"/>
      <c r="AC195" s="318"/>
      <c r="AD195" s="280"/>
      <c r="AE195" s="318"/>
      <c r="AF195" s="280"/>
      <c r="AG195" s="318"/>
      <c r="AH195" s="318"/>
      <c r="AI195" s="318"/>
      <c r="AJ195" s="318"/>
      <c r="AK195" s="318"/>
      <c r="AL195" s="318"/>
      <c r="AM195" s="318"/>
      <c r="AN195" s="318"/>
      <c r="AO195" s="318"/>
      <c r="AP195" s="280"/>
      <c r="AQ195" s="280"/>
      <c r="AR195" s="280"/>
      <c r="AS195" s="280"/>
    </row>
    <row r="196" spans="1:45" ht="30.75" hidden="1">
      <c r="A196" s="715"/>
      <c r="B196" s="425"/>
      <c r="C196" s="425"/>
      <c r="D196" s="34"/>
      <c r="E196" s="4" t="s">
        <v>14</v>
      </c>
      <c r="F196" s="384"/>
      <c r="G196" s="280"/>
      <c r="H196" s="286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280"/>
      <c r="AA196" s="280"/>
      <c r="AB196" s="7"/>
      <c r="AC196" s="318"/>
      <c r="AD196" s="280"/>
      <c r="AE196" s="318"/>
      <c r="AF196" s="280"/>
      <c r="AG196" s="318"/>
      <c r="AH196" s="318"/>
      <c r="AI196" s="318"/>
      <c r="AJ196" s="318"/>
      <c r="AK196" s="318"/>
      <c r="AL196" s="318"/>
      <c r="AM196" s="318"/>
      <c r="AN196" s="318"/>
      <c r="AO196" s="318"/>
      <c r="AP196" s="280"/>
      <c r="AQ196" s="280"/>
      <c r="AR196" s="280"/>
      <c r="AS196" s="280"/>
    </row>
    <row r="197" spans="1:45" ht="30.75" hidden="1">
      <c r="A197" s="716"/>
      <c r="B197" s="426"/>
      <c r="C197" s="426"/>
      <c r="D197" s="258"/>
      <c r="E197" s="4" t="s">
        <v>15</v>
      </c>
      <c r="F197" s="384"/>
      <c r="G197" s="280"/>
      <c r="H197" s="286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280"/>
      <c r="AA197" s="280"/>
      <c r="AB197" s="7"/>
      <c r="AC197" s="318"/>
      <c r="AD197" s="280"/>
      <c r="AE197" s="318"/>
      <c r="AF197" s="280"/>
      <c r="AG197" s="318"/>
      <c r="AH197" s="318"/>
      <c r="AI197" s="318"/>
      <c r="AJ197" s="318"/>
      <c r="AK197" s="318"/>
      <c r="AL197" s="318"/>
      <c r="AM197" s="318"/>
      <c r="AN197" s="318"/>
      <c r="AO197" s="318"/>
      <c r="AP197" s="280"/>
      <c r="AQ197" s="280"/>
      <c r="AR197" s="280"/>
      <c r="AS197" s="280"/>
    </row>
    <row r="198" spans="1:45" ht="15" hidden="1">
      <c r="A198" s="714" t="s">
        <v>349</v>
      </c>
      <c r="B198" s="424" t="s">
        <v>49</v>
      </c>
      <c r="C198" s="424" t="s">
        <v>30</v>
      </c>
      <c r="D198" s="33"/>
      <c r="E198" s="4" t="s">
        <v>16</v>
      </c>
      <c r="F198" s="383"/>
      <c r="G198" s="280"/>
      <c r="H198" s="286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280"/>
      <c r="AA198" s="280"/>
      <c r="AB198" s="7"/>
      <c r="AC198" s="318"/>
      <c r="AD198" s="280"/>
      <c r="AE198" s="318"/>
      <c r="AF198" s="280"/>
      <c r="AG198" s="318"/>
      <c r="AH198" s="318"/>
      <c r="AI198" s="318"/>
      <c r="AJ198" s="318"/>
      <c r="AK198" s="318"/>
      <c r="AL198" s="318"/>
      <c r="AM198" s="318"/>
      <c r="AN198" s="318"/>
      <c r="AO198" s="318"/>
      <c r="AP198" s="280"/>
      <c r="AQ198" s="280"/>
      <c r="AR198" s="280"/>
      <c r="AS198" s="280"/>
    </row>
    <row r="199" spans="1:45" ht="15" hidden="1">
      <c r="A199" s="715"/>
      <c r="B199" s="425"/>
      <c r="C199" s="425"/>
      <c r="D199" s="34"/>
      <c r="E199" s="4" t="s">
        <v>17</v>
      </c>
      <c r="F199" s="383"/>
      <c r="G199" s="280"/>
      <c r="H199" s="286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280"/>
      <c r="AA199" s="280"/>
      <c r="AB199" s="7"/>
      <c r="AC199" s="318"/>
      <c r="AD199" s="280"/>
      <c r="AE199" s="318"/>
      <c r="AF199" s="280"/>
      <c r="AG199" s="318"/>
      <c r="AH199" s="318"/>
      <c r="AI199" s="318"/>
      <c r="AJ199" s="318"/>
      <c r="AK199" s="318"/>
      <c r="AL199" s="318"/>
      <c r="AM199" s="318"/>
      <c r="AN199" s="318"/>
      <c r="AO199" s="318"/>
      <c r="AP199" s="280"/>
      <c r="AQ199" s="280"/>
      <c r="AR199" s="280"/>
      <c r="AS199" s="280"/>
    </row>
    <row r="200" spans="1:45" ht="30.75" hidden="1">
      <c r="A200" s="715"/>
      <c r="B200" s="425"/>
      <c r="C200" s="425"/>
      <c r="D200" s="273" t="s">
        <v>405</v>
      </c>
      <c r="E200" s="4" t="s">
        <v>18</v>
      </c>
      <c r="F200" s="383"/>
      <c r="G200" s="280"/>
      <c r="H200" s="286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280"/>
      <c r="AA200" s="280"/>
      <c r="AB200" s="7"/>
      <c r="AC200" s="318"/>
      <c r="AD200" s="280"/>
      <c r="AE200" s="318"/>
      <c r="AF200" s="280"/>
      <c r="AG200" s="318"/>
      <c r="AH200" s="318"/>
      <c r="AI200" s="318"/>
      <c r="AJ200" s="318"/>
      <c r="AK200" s="318"/>
      <c r="AL200" s="318"/>
      <c r="AM200" s="318"/>
      <c r="AN200" s="318"/>
      <c r="AO200" s="318"/>
      <c r="AP200" s="280"/>
      <c r="AQ200" s="280"/>
      <c r="AR200" s="280"/>
      <c r="AS200" s="280"/>
    </row>
    <row r="201" spans="1:45" ht="15" hidden="1">
      <c r="A201" s="715"/>
      <c r="B201" s="425"/>
      <c r="C201" s="425"/>
      <c r="D201" s="34"/>
      <c r="E201" s="271" t="s">
        <v>21</v>
      </c>
      <c r="F201" s="383"/>
      <c r="G201" s="280"/>
      <c r="H201" s="286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280"/>
      <c r="AA201" s="280"/>
      <c r="AB201" s="7"/>
      <c r="AC201" s="318"/>
      <c r="AD201" s="280"/>
      <c r="AE201" s="318"/>
      <c r="AF201" s="280"/>
      <c r="AG201" s="318"/>
      <c r="AH201" s="318"/>
      <c r="AI201" s="318"/>
      <c r="AJ201" s="318"/>
      <c r="AK201" s="318"/>
      <c r="AL201" s="318"/>
      <c r="AM201" s="318"/>
      <c r="AN201" s="318"/>
      <c r="AO201" s="318"/>
      <c r="AP201" s="280"/>
      <c r="AQ201" s="280"/>
      <c r="AR201" s="280"/>
      <c r="AS201" s="280"/>
    </row>
    <row r="202" spans="1:45" ht="30.75" hidden="1">
      <c r="A202" s="715"/>
      <c r="B202" s="425"/>
      <c r="C202" s="425"/>
      <c r="D202" s="34"/>
      <c r="E202" s="4" t="s">
        <v>14</v>
      </c>
      <c r="F202" s="384"/>
      <c r="G202" s="280"/>
      <c r="H202" s="286"/>
      <c r="I202" s="318"/>
      <c r="J202" s="318"/>
      <c r="K202" s="318"/>
      <c r="L202" s="318"/>
      <c r="M202" s="318"/>
      <c r="N202" s="318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319"/>
      <c r="Z202" s="287"/>
      <c r="AA202" s="287"/>
      <c r="AB202" s="342"/>
      <c r="AC202" s="319"/>
      <c r="AD202" s="287"/>
      <c r="AE202" s="319"/>
      <c r="AF202" s="287"/>
      <c r="AG202" s="319"/>
      <c r="AH202" s="319"/>
      <c r="AI202" s="319"/>
      <c r="AJ202" s="319"/>
      <c r="AK202" s="319"/>
      <c r="AL202" s="319"/>
      <c r="AM202" s="319"/>
      <c r="AN202" s="319"/>
      <c r="AO202" s="319"/>
      <c r="AP202" s="287"/>
      <c r="AQ202" s="287"/>
      <c r="AR202" s="287"/>
      <c r="AS202" s="287"/>
    </row>
    <row r="203" spans="1:63" ht="30.75" hidden="1">
      <c r="A203" s="716"/>
      <c r="B203" s="426"/>
      <c r="C203" s="426"/>
      <c r="D203" s="258"/>
      <c r="E203" s="4" t="s">
        <v>15</v>
      </c>
      <c r="F203" s="384"/>
      <c r="G203" s="280"/>
      <c r="H203" s="286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280"/>
      <c r="AA203" s="280"/>
      <c r="AB203" s="7"/>
      <c r="AC203" s="318"/>
      <c r="AD203" s="280"/>
      <c r="AE203" s="318"/>
      <c r="AF203" s="280"/>
      <c r="AG203" s="318"/>
      <c r="AH203" s="318"/>
      <c r="AI203" s="318"/>
      <c r="AJ203" s="318"/>
      <c r="AK203" s="318"/>
      <c r="AL203" s="318"/>
      <c r="AM203" s="318"/>
      <c r="AN203" s="318"/>
      <c r="AO203" s="318"/>
      <c r="AP203" s="280"/>
      <c r="AQ203" s="280"/>
      <c r="AR203" s="280"/>
      <c r="AS203" s="280"/>
      <c r="AT203" s="280"/>
      <c r="AU203" s="280"/>
      <c r="AV203" s="280"/>
      <c r="AW203" s="280"/>
      <c r="AX203" s="280"/>
      <c r="AY203" s="280"/>
      <c r="AZ203" s="280"/>
      <c r="BA203" s="280"/>
      <c r="BB203" s="280"/>
      <c r="BC203" s="280"/>
      <c r="BD203" s="280"/>
      <c r="BE203" s="280"/>
      <c r="BF203" s="280"/>
      <c r="BG203" s="280"/>
      <c r="BH203" s="280"/>
      <c r="BI203" s="280"/>
      <c r="BJ203" s="280"/>
      <c r="BK203" s="280"/>
    </row>
    <row r="204" spans="1:63" ht="15" hidden="1">
      <c r="A204" s="429" t="s">
        <v>350</v>
      </c>
      <c r="B204" s="424" t="s">
        <v>108</v>
      </c>
      <c r="C204" s="424" t="s">
        <v>30</v>
      </c>
      <c r="D204" s="33"/>
      <c r="E204" s="4" t="s">
        <v>16</v>
      </c>
      <c r="F204" s="383"/>
      <c r="G204" s="280"/>
      <c r="H204" s="286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280"/>
      <c r="AA204" s="280"/>
      <c r="AB204" s="7"/>
      <c r="AC204" s="318"/>
      <c r="AD204" s="280"/>
      <c r="AE204" s="318"/>
      <c r="AF204" s="280"/>
      <c r="AG204" s="318"/>
      <c r="AH204" s="318"/>
      <c r="AI204" s="318"/>
      <c r="AJ204" s="318"/>
      <c r="AK204" s="318"/>
      <c r="AL204" s="318"/>
      <c r="AM204" s="318"/>
      <c r="AN204" s="318"/>
      <c r="AO204" s="318"/>
      <c r="AP204" s="280"/>
      <c r="AQ204" s="280"/>
      <c r="AR204" s="280"/>
      <c r="AS204" s="280"/>
      <c r="AT204" s="280"/>
      <c r="AU204" s="280"/>
      <c r="AV204" s="280"/>
      <c r="AW204" s="280"/>
      <c r="AX204" s="280"/>
      <c r="AY204" s="280"/>
      <c r="AZ204" s="280"/>
      <c r="BA204" s="280"/>
      <c r="BB204" s="280"/>
      <c r="BC204" s="280"/>
      <c r="BD204" s="280"/>
      <c r="BE204" s="280"/>
      <c r="BF204" s="280"/>
      <c r="BG204" s="280"/>
      <c r="BH204" s="280"/>
      <c r="BI204" s="280"/>
      <c r="BJ204" s="280"/>
      <c r="BK204" s="280"/>
    </row>
    <row r="205" spans="1:63" ht="15" hidden="1">
      <c r="A205" s="430"/>
      <c r="B205" s="425"/>
      <c r="C205" s="425"/>
      <c r="D205" s="34"/>
      <c r="E205" s="4" t="s">
        <v>17</v>
      </c>
      <c r="F205" s="386"/>
      <c r="G205" s="280"/>
      <c r="H205" s="286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280"/>
      <c r="AA205" s="280"/>
      <c r="AB205" s="7"/>
      <c r="AC205" s="318"/>
      <c r="AD205" s="280"/>
      <c r="AE205" s="318"/>
      <c r="AF205" s="280"/>
      <c r="AG205" s="318"/>
      <c r="AH205" s="318"/>
      <c r="AI205" s="318"/>
      <c r="AJ205" s="318"/>
      <c r="AK205" s="318"/>
      <c r="AL205" s="318"/>
      <c r="AM205" s="318"/>
      <c r="AN205" s="318"/>
      <c r="AO205" s="318"/>
      <c r="AP205" s="280"/>
      <c r="AQ205" s="280"/>
      <c r="AR205" s="280"/>
      <c r="AS205" s="280"/>
      <c r="AT205" s="280"/>
      <c r="AU205" s="280"/>
      <c r="AV205" s="280"/>
      <c r="AW205" s="280"/>
      <c r="AX205" s="280"/>
      <c r="AY205" s="280"/>
      <c r="AZ205" s="280"/>
      <c r="BA205" s="280"/>
      <c r="BB205" s="280"/>
      <c r="BC205" s="280"/>
      <c r="BD205" s="280"/>
      <c r="BE205" s="280"/>
      <c r="BF205" s="280"/>
      <c r="BG205" s="280"/>
      <c r="BH205" s="280"/>
      <c r="BI205" s="280"/>
      <c r="BJ205" s="280"/>
      <c r="BK205" s="280"/>
    </row>
    <row r="206" spans="1:63" ht="30.75" hidden="1">
      <c r="A206" s="430"/>
      <c r="B206" s="425"/>
      <c r="C206" s="425"/>
      <c r="D206" s="273" t="s">
        <v>405</v>
      </c>
      <c r="E206" s="4" t="s">
        <v>18</v>
      </c>
      <c r="F206" s="386"/>
      <c r="G206" s="280"/>
      <c r="H206" s="286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280"/>
      <c r="AA206" s="280"/>
      <c r="AB206" s="7"/>
      <c r="AC206" s="318"/>
      <c r="AD206" s="280"/>
      <c r="AE206" s="318"/>
      <c r="AF206" s="280"/>
      <c r="AG206" s="318"/>
      <c r="AH206" s="318"/>
      <c r="AI206" s="318"/>
      <c r="AJ206" s="318"/>
      <c r="AK206" s="318"/>
      <c r="AL206" s="318"/>
      <c r="AM206" s="318"/>
      <c r="AN206" s="318"/>
      <c r="AO206" s="318"/>
      <c r="AP206" s="280"/>
      <c r="AQ206" s="280"/>
      <c r="AR206" s="280"/>
      <c r="AS206" s="280"/>
      <c r="AT206" s="280"/>
      <c r="AU206" s="280"/>
      <c r="AV206" s="280"/>
      <c r="AW206" s="280"/>
      <c r="AX206" s="280"/>
      <c r="AY206" s="280"/>
      <c r="AZ206" s="280"/>
      <c r="BA206" s="280"/>
      <c r="BB206" s="280"/>
      <c r="BC206" s="280"/>
      <c r="BD206" s="280"/>
      <c r="BE206" s="280"/>
      <c r="BF206" s="280"/>
      <c r="BG206" s="280"/>
      <c r="BH206" s="280"/>
      <c r="BI206" s="280"/>
      <c r="BJ206" s="280"/>
      <c r="BK206" s="280"/>
    </row>
    <row r="207" spans="1:63" ht="15" hidden="1">
      <c r="A207" s="430"/>
      <c r="B207" s="425"/>
      <c r="C207" s="425"/>
      <c r="D207" s="34"/>
      <c r="E207" s="271" t="s">
        <v>21</v>
      </c>
      <c r="F207" s="386"/>
      <c r="G207" s="280"/>
      <c r="H207" s="286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280"/>
      <c r="AA207" s="280"/>
      <c r="AB207" s="7"/>
      <c r="AC207" s="318"/>
      <c r="AD207" s="280"/>
      <c r="AE207" s="318"/>
      <c r="AF207" s="280"/>
      <c r="AG207" s="318"/>
      <c r="AH207" s="318"/>
      <c r="AI207" s="318"/>
      <c r="AJ207" s="318"/>
      <c r="AK207" s="318"/>
      <c r="AL207" s="318"/>
      <c r="AM207" s="318"/>
      <c r="AN207" s="318"/>
      <c r="AO207" s="318"/>
      <c r="AP207" s="280"/>
      <c r="AQ207" s="280"/>
      <c r="AR207" s="280"/>
      <c r="AS207" s="280"/>
      <c r="AT207" s="280"/>
      <c r="AU207" s="280"/>
      <c r="AV207" s="280"/>
      <c r="AW207" s="280"/>
      <c r="AX207" s="280"/>
      <c r="AY207" s="280"/>
      <c r="AZ207" s="280"/>
      <c r="BA207" s="280"/>
      <c r="BB207" s="280"/>
      <c r="BC207" s="280"/>
      <c r="BD207" s="280"/>
      <c r="BE207" s="280"/>
      <c r="BF207" s="280"/>
      <c r="BG207" s="280"/>
      <c r="BH207" s="280"/>
      <c r="BI207" s="280"/>
      <c r="BJ207" s="280"/>
      <c r="BK207" s="280"/>
    </row>
    <row r="208" spans="1:63" ht="30.75" hidden="1">
      <c r="A208" s="430"/>
      <c r="B208" s="425"/>
      <c r="C208" s="425"/>
      <c r="D208" s="34"/>
      <c r="E208" s="4" t="s">
        <v>14</v>
      </c>
      <c r="F208" s="386"/>
      <c r="G208" s="280"/>
      <c r="H208" s="286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280"/>
      <c r="AA208" s="280"/>
      <c r="AB208" s="7"/>
      <c r="AC208" s="318"/>
      <c r="AD208" s="280"/>
      <c r="AE208" s="318"/>
      <c r="AF208" s="280"/>
      <c r="AG208" s="318"/>
      <c r="AH208" s="318"/>
      <c r="AI208" s="318"/>
      <c r="AJ208" s="318"/>
      <c r="AK208" s="318"/>
      <c r="AL208" s="318"/>
      <c r="AM208" s="318"/>
      <c r="AN208" s="318"/>
      <c r="AO208" s="318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0"/>
      <c r="BC208" s="280"/>
      <c r="BD208" s="280"/>
      <c r="BE208" s="280"/>
      <c r="BF208" s="280"/>
      <c r="BG208" s="280"/>
      <c r="BH208" s="280"/>
      <c r="BI208" s="280"/>
      <c r="BJ208" s="280"/>
      <c r="BK208" s="280"/>
    </row>
    <row r="209" spans="1:63" ht="30.75" hidden="1">
      <c r="A209" s="431"/>
      <c r="B209" s="426"/>
      <c r="C209" s="426"/>
      <c r="D209" s="258"/>
      <c r="E209" s="4" t="s">
        <v>15</v>
      </c>
      <c r="F209" s="386"/>
      <c r="G209" s="280"/>
      <c r="H209" s="286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280"/>
      <c r="AA209" s="280"/>
      <c r="AB209" s="7"/>
      <c r="AC209" s="318"/>
      <c r="AD209" s="280"/>
      <c r="AE209" s="318"/>
      <c r="AF209" s="280"/>
      <c r="AG209" s="318"/>
      <c r="AH209" s="318"/>
      <c r="AI209" s="318"/>
      <c r="AJ209" s="318"/>
      <c r="AK209" s="318"/>
      <c r="AL209" s="318"/>
      <c r="AM209" s="318"/>
      <c r="AN209" s="318"/>
      <c r="AO209" s="318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0"/>
      <c r="BC209" s="280"/>
      <c r="BD209" s="280"/>
      <c r="BE209" s="280"/>
      <c r="BF209" s="280"/>
      <c r="BG209" s="280"/>
      <c r="BH209" s="280"/>
      <c r="BI209" s="280"/>
      <c r="BJ209" s="280"/>
      <c r="BK209" s="280"/>
    </row>
    <row r="210" spans="1:63" ht="15" hidden="1">
      <c r="A210" s="474" t="s">
        <v>351</v>
      </c>
      <c r="B210" s="424" t="s">
        <v>312</v>
      </c>
      <c r="C210" s="424" t="s">
        <v>30</v>
      </c>
      <c r="D210" s="33"/>
      <c r="E210" s="4" t="s">
        <v>16</v>
      </c>
      <c r="F210" s="383"/>
      <c r="G210" s="280"/>
      <c r="H210" s="286"/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280"/>
      <c r="AA210" s="280"/>
      <c r="AB210" s="7"/>
      <c r="AC210" s="318"/>
      <c r="AD210" s="280"/>
      <c r="AE210" s="318"/>
      <c r="AF210" s="280"/>
      <c r="AG210" s="318"/>
      <c r="AH210" s="318"/>
      <c r="AI210" s="318"/>
      <c r="AJ210" s="318"/>
      <c r="AK210" s="318"/>
      <c r="AL210" s="318"/>
      <c r="AM210" s="318"/>
      <c r="AN210" s="318"/>
      <c r="AO210" s="318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0"/>
      <c r="BC210" s="280"/>
      <c r="BD210" s="280"/>
      <c r="BE210" s="280"/>
      <c r="BF210" s="280"/>
      <c r="BG210" s="280"/>
      <c r="BH210" s="280"/>
      <c r="BI210" s="280"/>
      <c r="BJ210" s="280"/>
      <c r="BK210" s="280"/>
    </row>
    <row r="211" spans="1:63" ht="15" hidden="1">
      <c r="A211" s="476"/>
      <c r="B211" s="425"/>
      <c r="C211" s="425"/>
      <c r="D211" s="34"/>
      <c r="E211" s="4" t="s">
        <v>17</v>
      </c>
      <c r="F211" s="383"/>
      <c r="G211" s="280"/>
      <c r="H211" s="286"/>
      <c r="I211" s="318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280"/>
      <c r="AA211" s="280"/>
      <c r="AB211" s="7"/>
      <c r="AC211" s="318"/>
      <c r="AD211" s="280"/>
      <c r="AE211" s="318"/>
      <c r="AF211" s="280"/>
      <c r="AG211" s="318"/>
      <c r="AH211" s="318"/>
      <c r="AI211" s="318"/>
      <c r="AJ211" s="318"/>
      <c r="AK211" s="318"/>
      <c r="AL211" s="318"/>
      <c r="AM211" s="318"/>
      <c r="AN211" s="318"/>
      <c r="AO211" s="318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0"/>
      <c r="AZ211" s="280"/>
      <c r="BA211" s="280"/>
      <c r="BB211" s="280"/>
      <c r="BC211" s="280"/>
      <c r="BD211" s="280"/>
      <c r="BE211" s="280"/>
      <c r="BF211" s="280"/>
      <c r="BG211" s="280"/>
      <c r="BH211" s="280"/>
      <c r="BI211" s="280"/>
      <c r="BJ211" s="280"/>
      <c r="BK211" s="280"/>
    </row>
    <row r="212" spans="1:63" ht="15" hidden="1">
      <c r="A212" s="476"/>
      <c r="B212" s="425"/>
      <c r="C212" s="425"/>
      <c r="D212" s="34"/>
      <c r="E212" s="4"/>
      <c r="F212" s="383"/>
      <c r="G212" s="280"/>
      <c r="H212" s="286"/>
      <c r="I212" s="318"/>
      <c r="J212" s="318"/>
      <c r="K212" s="318"/>
      <c r="L212" s="318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280"/>
      <c r="AA212" s="280"/>
      <c r="AB212" s="7"/>
      <c r="AC212" s="318"/>
      <c r="AD212" s="280"/>
      <c r="AE212" s="318"/>
      <c r="AF212" s="280"/>
      <c r="AG212" s="318"/>
      <c r="AH212" s="318"/>
      <c r="AI212" s="318"/>
      <c r="AJ212" s="318"/>
      <c r="AK212" s="318"/>
      <c r="AL212" s="318"/>
      <c r="AM212" s="318"/>
      <c r="AN212" s="318"/>
      <c r="AO212" s="318"/>
      <c r="AP212" s="280"/>
      <c r="AQ212" s="280"/>
      <c r="AR212" s="280"/>
      <c r="AS212" s="280"/>
      <c r="AT212" s="280"/>
      <c r="AU212" s="280"/>
      <c r="AV212" s="280"/>
      <c r="AW212" s="280"/>
      <c r="AX212" s="280"/>
      <c r="AY212" s="280"/>
      <c r="AZ212" s="280"/>
      <c r="BA212" s="280"/>
      <c r="BB212" s="280"/>
      <c r="BC212" s="280"/>
      <c r="BD212" s="280"/>
      <c r="BE212" s="280"/>
      <c r="BF212" s="280"/>
      <c r="BG212" s="280"/>
      <c r="BH212" s="280"/>
      <c r="BI212" s="280"/>
      <c r="BJ212" s="280"/>
      <c r="BK212" s="280"/>
    </row>
    <row r="213" spans="1:63" ht="30.75" hidden="1">
      <c r="A213" s="476"/>
      <c r="B213" s="425"/>
      <c r="C213" s="425"/>
      <c r="D213" s="34"/>
      <c r="E213" s="4" t="s">
        <v>18</v>
      </c>
      <c r="F213" s="383"/>
      <c r="G213" s="280"/>
      <c r="H213" s="286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280"/>
      <c r="AA213" s="280"/>
      <c r="AB213" s="7"/>
      <c r="AC213" s="318"/>
      <c r="AD213" s="280"/>
      <c r="AE213" s="318"/>
      <c r="AF213" s="280"/>
      <c r="AG213" s="318"/>
      <c r="AH213" s="318"/>
      <c r="AI213" s="318"/>
      <c r="AJ213" s="318"/>
      <c r="AK213" s="318"/>
      <c r="AL213" s="318"/>
      <c r="AM213" s="318"/>
      <c r="AN213" s="318"/>
      <c r="AO213" s="318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0"/>
      <c r="BC213" s="280"/>
      <c r="BD213" s="280"/>
      <c r="BE213" s="280"/>
      <c r="BF213" s="280"/>
      <c r="BG213" s="280"/>
      <c r="BH213" s="280"/>
      <c r="BI213" s="280"/>
      <c r="BJ213" s="280"/>
      <c r="BK213" s="280"/>
    </row>
    <row r="214" spans="1:63" ht="30.75" hidden="1">
      <c r="A214" s="476"/>
      <c r="B214" s="425"/>
      <c r="C214" s="425"/>
      <c r="D214" s="273" t="s">
        <v>405</v>
      </c>
      <c r="E214" s="4" t="s">
        <v>562</v>
      </c>
      <c r="F214" s="383"/>
      <c r="G214" s="280"/>
      <c r="H214" s="286"/>
      <c r="I214" s="318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280"/>
      <c r="AA214" s="280"/>
      <c r="AB214" s="7"/>
      <c r="AC214" s="318"/>
      <c r="AD214" s="280"/>
      <c r="AE214" s="318"/>
      <c r="AF214" s="280"/>
      <c r="AG214" s="318"/>
      <c r="AH214" s="318"/>
      <c r="AI214" s="318"/>
      <c r="AJ214" s="318"/>
      <c r="AK214" s="318"/>
      <c r="AL214" s="318"/>
      <c r="AM214" s="318"/>
      <c r="AN214" s="318"/>
      <c r="AO214" s="318"/>
      <c r="AP214" s="280"/>
      <c r="AQ214" s="280"/>
      <c r="AR214" s="280"/>
      <c r="AS214" s="280"/>
      <c r="AT214" s="280"/>
      <c r="AU214" s="280"/>
      <c r="AV214" s="280"/>
      <c r="AW214" s="280"/>
      <c r="AX214" s="280"/>
      <c r="AY214" s="280"/>
      <c r="AZ214" s="280"/>
      <c r="BA214" s="280"/>
      <c r="BB214" s="280"/>
      <c r="BC214" s="280"/>
      <c r="BD214" s="280"/>
      <c r="BE214" s="280"/>
      <c r="BF214" s="280"/>
      <c r="BG214" s="280"/>
      <c r="BH214" s="280"/>
      <c r="BI214" s="280"/>
      <c r="BJ214" s="280"/>
      <c r="BK214" s="280"/>
    </row>
    <row r="215" spans="1:63" ht="15" hidden="1">
      <c r="A215" s="476"/>
      <c r="B215" s="425"/>
      <c r="C215" s="425"/>
      <c r="D215" s="34"/>
      <c r="E215" s="4" t="s">
        <v>17</v>
      </c>
      <c r="F215" s="383"/>
      <c r="G215" s="280"/>
      <c r="H215" s="286"/>
      <c r="I215" s="318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280"/>
      <c r="AA215" s="280"/>
      <c r="AB215" s="7"/>
      <c r="AC215" s="318"/>
      <c r="AD215" s="280"/>
      <c r="AE215" s="318"/>
      <c r="AF215" s="280"/>
      <c r="AG215" s="318"/>
      <c r="AH215" s="318"/>
      <c r="AI215" s="318"/>
      <c r="AJ215" s="318"/>
      <c r="AK215" s="318"/>
      <c r="AL215" s="318"/>
      <c r="AM215" s="318"/>
      <c r="AN215" s="318"/>
      <c r="AO215" s="318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0"/>
      <c r="BB215" s="280"/>
      <c r="BC215" s="280"/>
      <c r="BD215" s="280"/>
      <c r="BE215" s="280"/>
      <c r="BF215" s="280"/>
      <c r="BG215" s="280"/>
      <c r="BH215" s="280"/>
      <c r="BI215" s="280"/>
      <c r="BJ215" s="280"/>
      <c r="BK215" s="280"/>
    </row>
    <row r="216" spans="1:63" ht="30.75" hidden="1">
      <c r="A216" s="478"/>
      <c r="B216" s="426"/>
      <c r="C216" s="426"/>
      <c r="D216" s="258"/>
      <c r="E216" s="4" t="s">
        <v>18</v>
      </c>
      <c r="F216" s="383"/>
      <c r="G216" s="280"/>
      <c r="H216" s="286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280"/>
      <c r="AA216" s="280"/>
      <c r="AB216" s="7"/>
      <c r="AC216" s="318"/>
      <c r="AD216" s="280"/>
      <c r="AE216" s="318"/>
      <c r="AF216" s="280"/>
      <c r="AG216" s="318"/>
      <c r="AH216" s="318"/>
      <c r="AI216" s="318"/>
      <c r="AJ216" s="318"/>
      <c r="AK216" s="318"/>
      <c r="AL216" s="318"/>
      <c r="AM216" s="318"/>
      <c r="AN216" s="318"/>
      <c r="AO216" s="318"/>
      <c r="AP216" s="280"/>
      <c r="AQ216" s="280"/>
      <c r="AR216" s="280"/>
      <c r="AS216" s="280"/>
      <c r="AT216" s="280"/>
      <c r="AU216" s="280"/>
      <c r="AV216" s="280"/>
      <c r="AW216" s="280"/>
      <c r="AX216" s="280"/>
      <c r="AY216" s="280"/>
      <c r="AZ216" s="280"/>
      <c r="BA216" s="280"/>
      <c r="BB216" s="280"/>
      <c r="BC216" s="280"/>
      <c r="BD216" s="280"/>
      <c r="BE216" s="280"/>
      <c r="BF216" s="280"/>
      <c r="BG216" s="280"/>
      <c r="BH216" s="280"/>
      <c r="BI216" s="280"/>
      <c r="BJ216" s="280"/>
      <c r="BK216" s="280"/>
    </row>
    <row r="217" spans="1:63" ht="15" hidden="1">
      <c r="A217" s="429" t="s">
        <v>352</v>
      </c>
      <c r="B217" s="424" t="s">
        <v>124</v>
      </c>
      <c r="C217" s="424" t="s">
        <v>30</v>
      </c>
      <c r="D217" s="33"/>
      <c r="E217" s="271" t="s">
        <v>21</v>
      </c>
      <c r="F217" s="388"/>
      <c r="G217" s="280"/>
      <c r="H217" s="310"/>
      <c r="I217" s="318"/>
      <c r="J217" s="318"/>
      <c r="K217" s="318"/>
      <c r="L217" s="318"/>
      <c r="M217" s="318"/>
      <c r="N217" s="318"/>
      <c r="O217" s="180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280"/>
      <c r="AA217" s="280"/>
      <c r="AB217" s="7"/>
      <c r="AC217" s="318"/>
      <c r="AD217" s="280"/>
      <c r="AE217" s="318"/>
      <c r="AF217" s="280"/>
      <c r="AG217" s="318"/>
      <c r="AH217" s="318"/>
      <c r="AI217" s="318"/>
      <c r="AJ217" s="318"/>
      <c r="AK217" s="318"/>
      <c r="AL217" s="318"/>
      <c r="AM217" s="318"/>
      <c r="AN217" s="318"/>
      <c r="AO217" s="318"/>
      <c r="AP217" s="280"/>
      <c r="AQ217" s="280"/>
      <c r="AR217" s="280"/>
      <c r="AS217" s="280"/>
      <c r="AT217" s="280"/>
      <c r="AU217" s="280"/>
      <c r="AV217" s="280"/>
      <c r="AW217" s="280"/>
      <c r="AX217" s="280"/>
      <c r="AY217" s="280"/>
      <c r="AZ217" s="280"/>
      <c r="BA217" s="280"/>
      <c r="BB217" s="280"/>
      <c r="BC217" s="280"/>
      <c r="BD217" s="280"/>
      <c r="BE217" s="280"/>
      <c r="BF217" s="280"/>
      <c r="BG217" s="280"/>
      <c r="BH217" s="280"/>
      <c r="BI217" s="280"/>
      <c r="BJ217" s="280"/>
      <c r="BK217" s="280"/>
    </row>
    <row r="218" spans="1:63" ht="140.25" hidden="1">
      <c r="A218" s="438"/>
      <c r="B218" s="438"/>
      <c r="C218" s="438"/>
      <c r="D218" s="265"/>
      <c r="E218" s="4" t="s">
        <v>375</v>
      </c>
      <c r="F218" s="388"/>
      <c r="G218" s="280"/>
      <c r="H218" s="310"/>
      <c r="I218" s="318"/>
      <c r="J218" s="318"/>
      <c r="K218" s="318"/>
      <c r="L218" s="318"/>
      <c r="M218" s="318"/>
      <c r="N218" s="318"/>
      <c r="O218" s="180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280"/>
      <c r="AA218" s="280"/>
      <c r="AB218" s="7"/>
      <c r="AC218" s="318"/>
      <c r="AD218" s="280"/>
      <c r="AE218" s="318"/>
      <c r="AF218" s="280"/>
      <c r="AG218" s="318"/>
      <c r="AH218" s="318"/>
      <c r="AI218" s="318"/>
      <c r="AJ218" s="318"/>
      <c r="AK218" s="318"/>
      <c r="AL218" s="318"/>
      <c r="AM218" s="318"/>
      <c r="AN218" s="318"/>
      <c r="AO218" s="318"/>
      <c r="AP218" s="280"/>
      <c r="AQ218" s="280"/>
      <c r="AR218" s="280"/>
      <c r="AS218" s="280"/>
      <c r="AT218" s="280"/>
      <c r="AU218" s="280"/>
      <c r="AV218" s="280"/>
      <c r="AW218" s="280"/>
      <c r="AX218" s="280"/>
      <c r="AY218" s="280"/>
      <c r="AZ218" s="280"/>
      <c r="BA218" s="280"/>
      <c r="BB218" s="280"/>
      <c r="BC218" s="280"/>
      <c r="BD218" s="280"/>
      <c r="BE218" s="280"/>
      <c r="BF218" s="280"/>
      <c r="BG218" s="280"/>
      <c r="BH218" s="280"/>
      <c r="BI218" s="280"/>
      <c r="BJ218" s="280"/>
      <c r="BK218" s="280"/>
    </row>
    <row r="219" spans="1:63" ht="30.75" hidden="1">
      <c r="A219" s="438"/>
      <c r="B219" s="438"/>
      <c r="C219" s="438"/>
      <c r="D219" s="265"/>
      <c r="E219" s="4" t="s">
        <v>14</v>
      </c>
      <c r="F219" s="388"/>
      <c r="G219" s="280"/>
      <c r="H219" s="310"/>
      <c r="I219" s="318"/>
      <c r="J219" s="318"/>
      <c r="K219" s="318"/>
      <c r="L219" s="318"/>
      <c r="M219" s="318"/>
      <c r="N219" s="318"/>
      <c r="O219" s="180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280"/>
      <c r="AA219" s="280"/>
      <c r="AB219" s="7"/>
      <c r="AC219" s="318"/>
      <c r="AD219" s="280"/>
      <c r="AE219" s="318"/>
      <c r="AF219" s="280"/>
      <c r="AG219" s="318"/>
      <c r="AH219" s="318"/>
      <c r="AI219" s="318"/>
      <c r="AJ219" s="318"/>
      <c r="AK219" s="318"/>
      <c r="AL219" s="318"/>
      <c r="AM219" s="318"/>
      <c r="AN219" s="318"/>
      <c r="AO219" s="318"/>
      <c r="AP219" s="280"/>
      <c r="AQ219" s="280"/>
      <c r="AR219" s="280"/>
      <c r="AS219" s="280"/>
      <c r="AT219" s="280"/>
      <c r="AU219" s="280"/>
      <c r="AV219" s="280"/>
      <c r="AW219" s="280"/>
      <c r="AX219" s="280"/>
      <c r="AY219" s="280"/>
      <c r="AZ219" s="280"/>
      <c r="BA219" s="280"/>
      <c r="BB219" s="280"/>
      <c r="BC219" s="280"/>
      <c r="BD219" s="280"/>
      <c r="BE219" s="280"/>
      <c r="BF219" s="280"/>
      <c r="BG219" s="280"/>
      <c r="BH219" s="280"/>
      <c r="BI219" s="280"/>
      <c r="BJ219" s="280"/>
      <c r="BK219" s="280"/>
    </row>
    <row r="220" spans="1:63" ht="30.75" hidden="1">
      <c r="A220" s="438"/>
      <c r="B220" s="438"/>
      <c r="C220" s="438"/>
      <c r="D220" s="273" t="s">
        <v>405</v>
      </c>
      <c r="E220" s="4" t="s">
        <v>15</v>
      </c>
      <c r="F220" s="388"/>
      <c r="G220" s="280"/>
      <c r="H220" s="310"/>
      <c r="I220" s="318"/>
      <c r="J220" s="318"/>
      <c r="K220" s="318"/>
      <c r="L220" s="318"/>
      <c r="M220" s="318"/>
      <c r="N220" s="318"/>
      <c r="O220" s="180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280"/>
      <c r="AA220" s="280"/>
      <c r="AB220" s="7"/>
      <c r="AC220" s="318"/>
      <c r="AD220" s="280"/>
      <c r="AE220" s="318"/>
      <c r="AF220" s="280"/>
      <c r="AG220" s="318"/>
      <c r="AH220" s="318"/>
      <c r="AI220" s="318"/>
      <c r="AJ220" s="318"/>
      <c r="AK220" s="318"/>
      <c r="AL220" s="318"/>
      <c r="AM220" s="318"/>
      <c r="AN220" s="318"/>
      <c r="AO220" s="318"/>
      <c r="AP220" s="280"/>
      <c r="AQ220" s="280"/>
      <c r="AR220" s="280"/>
      <c r="AS220" s="280"/>
      <c r="AT220" s="280"/>
      <c r="AU220" s="280"/>
      <c r="AV220" s="280"/>
      <c r="AW220" s="280"/>
      <c r="AX220" s="280"/>
      <c r="AY220" s="280"/>
      <c r="AZ220" s="280"/>
      <c r="BA220" s="280"/>
      <c r="BB220" s="280"/>
      <c r="BC220" s="280"/>
      <c r="BD220" s="280"/>
      <c r="BE220" s="280"/>
      <c r="BF220" s="280"/>
      <c r="BG220" s="280"/>
      <c r="BH220" s="280"/>
      <c r="BI220" s="280"/>
      <c r="BJ220" s="280"/>
      <c r="BK220" s="280"/>
    </row>
    <row r="221" spans="1:63" ht="93" hidden="1">
      <c r="A221" s="438"/>
      <c r="B221" s="438"/>
      <c r="C221" s="438"/>
      <c r="D221" s="265"/>
      <c r="E221" s="4" t="s">
        <v>165</v>
      </c>
      <c r="F221" s="388"/>
      <c r="G221" s="280"/>
      <c r="H221" s="310"/>
      <c r="I221" s="318"/>
      <c r="J221" s="318"/>
      <c r="K221" s="318"/>
      <c r="L221" s="318"/>
      <c r="M221" s="318"/>
      <c r="N221" s="318"/>
      <c r="O221" s="180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280"/>
      <c r="AA221" s="280"/>
      <c r="AB221" s="7"/>
      <c r="AC221" s="318"/>
      <c r="AD221" s="280"/>
      <c r="AE221" s="318"/>
      <c r="AF221" s="280"/>
      <c r="AG221" s="318"/>
      <c r="AH221" s="318"/>
      <c r="AI221" s="318"/>
      <c r="AJ221" s="318"/>
      <c r="AK221" s="318"/>
      <c r="AL221" s="318"/>
      <c r="AM221" s="318"/>
      <c r="AN221" s="318"/>
      <c r="AO221" s="318"/>
      <c r="AP221" s="280"/>
      <c r="AQ221" s="280"/>
      <c r="AR221" s="280"/>
      <c r="AS221" s="280"/>
      <c r="AT221" s="280"/>
      <c r="AU221" s="280"/>
      <c r="AV221" s="280"/>
      <c r="AW221" s="280"/>
      <c r="AX221" s="280"/>
      <c r="AY221" s="280"/>
      <c r="AZ221" s="280"/>
      <c r="BA221" s="280"/>
      <c r="BB221" s="280"/>
      <c r="BC221" s="280"/>
      <c r="BD221" s="280"/>
      <c r="BE221" s="280"/>
      <c r="BF221" s="280"/>
      <c r="BG221" s="280"/>
      <c r="BH221" s="280"/>
      <c r="BI221" s="280"/>
      <c r="BJ221" s="280"/>
      <c r="BK221" s="280"/>
    </row>
    <row r="222" spans="1:63" ht="93" hidden="1">
      <c r="A222" s="438"/>
      <c r="B222" s="438"/>
      <c r="C222" s="438"/>
      <c r="D222" s="273" t="s">
        <v>405</v>
      </c>
      <c r="E222" s="4" t="s">
        <v>376</v>
      </c>
      <c r="F222" s="383"/>
      <c r="G222" s="280"/>
      <c r="H222" s="286"/>
      <c r="I222" s="318"/>
      <c r="J222" s="318"/>
      <c r="K222" s="318"/>
      <c r="L222" s="318"/>
      <c r="M222" s="318"/>
      <c r="N222" s="318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280"/>
      <c r="AA222" s="280"/>
      <c r="AB222" s="7"/>
      <c r="AC222" s="318"/>
      <c r="AD222" s="280"/>
      <c r="AE222" s="318"/>
      <c r="AF222" s="280"/>
      <c r="AG222" s="318"/>
      <c r="AH222" s="318"/>
      <c r="AI222" s="318"/>
      <c r="AJ222" s="318"/>
      <c r="AK222" s="318"/>
      <c r="AL222" s="318"/>
      <c r="AM222" s="318"/>
      <c r="AN222" s="318"/>
      <c r="AO222" s="318"/>
      <c r="AP222" s="280"/>
      <c r="AQ222" s="280"/>
      <c r="AR222" s="280"/>
      <c r="AS222" s="280"/>
      <c r="AT222" s="280"/>
      <c r="AU222" s="280"/>
      <c r="AV222" s="280"/>
      <c r="AW222" s="280"/>
      <c r="AX222" s="280"/>
      <c r="AY222" s="280"/>
      <c r="AZ222" s="280"/>
      <c r="BA222" s="280"/>
      <c r="BB222" s="280"/>
      <c r="BC222" s="280"/>
      <c r="BD222" s="280"/>
      <c r="BE222" s="280"/>
      <c r="BF222" s="280"/>
      <c r="BG222" s="280"/>
      <c r="BH222" s="280"/>
      <c r="BI222" s="280"/>
      <c r="BJ222" s="280"/>
      <c r="BK222" s="280"/>
    </row>
    <row r="223" spans="1:63" ht="15" hidden="1">
      <c r="A223" s="438"/>
      <c r="B223" s="438"/>
      <c r="C223" s="438"/>
      <c r="D223" s="265"/>
      <c r="E223" s="4" t="s">
        <v>17</v>
      </c>
      <c r="F223" s="383"/>
      <c r="G223" s="280"/>
      <c r="H223" s="286"/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280"/>
      <c r="AA223" s="280"/>
      <c r="AB223" s="7"/>
      <c r="AC223" s="318"/>
      <c r="AD223" s="280"/>
      <c r="AE223" s="318"/>
      <c r="AF223" s="280"/>
      <c r="AG223" s="318"/>
      <c r="AH223" s="318"/>
      <c r="AI223" s="318"/>
      <c r="AJ223" s="318"/>
      <c r="AK223" s="318"/>
      <c r="AL223" s="318"/>
      <c r="AM223" s="318"/>
      <c r="AN223" s="318"/>
      <c r="AO223" s="318"/>
      <c r="AP223" s="280"/>
      <c r="AQ223" s="280"/>
      <c r="AR223" s="280"/>
      <c r="AS223" s="280"/>
      <c r="AT223" s="280"/>
      <c r="AU223" s="280"/>
      <c r="AV223" s="280"/>
      <c r="AW223" s="280"/>
      <c r="AX223" s="280"/>
      <c r="AY223" s="280"/>
      <c r="AZ223" s="280"/>
      <c r="BA223" s="280"/>
      <c r="BB223" s="280"/>
      <c r="BC223" s="280"/>
      <c r="BD223" s="280"/>
      <c r="BE223" s="280"/>
      <c r="BF223" s="280"/>
      <c r="BG223" s="280"/>
      <c r="BH223" s="280"/>
      <c r="BI223" s="280"/>
      <c r="BJ223" s="280"/>
      <c r="BK223" s="280"/>
    </row>
    <row r="224" spans="1:63" ht="30.75" hidden="1">
      <c r="A224" s="438"/>
      <c r="B224" s="438"/>
      <c r="C224" s="439"/>
      <c r="D224" s="266"/>
      <c r="E224" s="4" t="s">
        <v>18</v>
      </c>
      <c r="F224" s="383"/>
      <c r="G224" s="280"/>
      <c r="H224" s="286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280"/>
      <c r="AA224" s="280"/>
      <c r="AB224" s="7"/>
      <c r="AC224" s="318"/>
      <c r="AD224" s="280"/>
      <c r="AE224" s="318"/>
      <c r="AF224" s="280"/>
      <c r="AG224" s="318"/>
      <c r="AH224" s="318"/>
      <c r="AI224" s="318"/>
      <c r="AJ224" s="318"/>
      <c r="AK224" s="318"/>
      <c r="AL224" s="318"/>
      <c r="AM224" s="318"/>
      <c r="AN224" s="318"/>
      <c r="AO224" s="318"/>
      <c r="AP224" s="280"/>
      <c r="AQ224" s="280"/>
      <c r="AR224" s="280"/>
      <c r="AS224" s="280"/>
      <c r="AT224" s="280"/>
      <c r="AU224" s="280"/>
      <c r="AV224" s="280"/>
      <c r="AW224" s="280"/>
      <c r="AX224" s="280"/>
      <c r="AY224" s="280"/>
      <c r="AZ224" s="280"/>
      <c r="BA224" s="280"/>
      <c r="BB224" s="280"/>
      <c r="BC224" s="280"/>
      <c r="BD224" s="280"/>
      <c r="BE224" s="280"/>
      <c r="BF224" s="280"/>
      <c r="BG224" s="280"/>
      <c r="BH224" s="280"/>
      <c r="BI224" s="280"/>
      <c r="BJ224" s="280"/>
      <c r="BK224" s="280"/>
    </row>
    <row r="225" spans="1:63" ht="46.5" hidden="1">
      <c r="A225" s="438"/>
      <c r="B225" s="438"/>
      <c r="C225" s="41" t="s">
        <v>217</v>
      </c>
      <c r="D225" s="273" t="s">
        <v>405</v>
      </c>
      <c r="E225" s="4" t="s">
        <v>176</v>
      </c>
      <c r="F225" s="383"/>
      <c r="G225" s="280"/>
      <c r="H225" s="286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280"/>
      <c r="AA225" s="280"/>
      <c r="AB225" s="7"/>
      <c r="AC225" s="318"/>
      <c r="AD225" s="280"/>
      <c r="AE225" s="318"/>
      <c r="AF225" s="280"/>
      <c r="AG225" s="318"/>
      <c r="AH225" s="318"/>
      <c r="AI225" s="318"/>
      <c r="AJ225" s="318"/>
      <c r="AK225" s="318"/>
      <c r="AL225" s="318"/>
      <c r="AM225" s="318"/>
      <c r="AN225" s="318"/>
      <c r="AO225" s="318"/>
      <c r="AP225" s="280"/>
      <c r="AQ225" s="280"/>
      <c r="AR225" s="280"/>
      <c r="AS225" s="280"/>
      <c r="AT225" s="280"/>
      <c r="AU225" s="280"/>
      <c r="AV225" s="280"/>
      <c r="AW225" s="280"/>
      <c r="AX225" s="280"/>
      <c r="AY225" s="280"/>
      <c r="AZ225" s="280"/>
      <c r="BA225" s="280"/>
      <c r="BB225" s="280"/>
      <c r="BC225" s="280"/>
      <c r="BD225" s="280"/>
      <c r="BE225" s="280"/>
      <c r="BF225" s="280"/>
      <c r="BG225" s="280"/>
      <c r="BH225" s="280"/>
      <c r="BI225" s="280"/>
      <c r="BJ225" s="280"/>
      <c r="BK225" s="280"/>
    </row>
    <row r="226" spans="1:63" ht="93" hidden="1">
      <c r="A226" s="438"/>
      <c r="B226" s="438"/>
      <c r="C226" s="41" t="s">
        <v>218</v>
      </c>
      <c r="D226" s="273" t="s">
        <v>405</v>
      </c>
      <c r="E226" s="4" t="s">
        <v>176</v>
      </c>
      <c r="F226" s="383"/>
      <c r="G226" s="280"/>
      <c r="H226" s="286"/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280"/>
      <c r="AA226" s="280"/>
      <c r="AB226" s="7"/>
      <c r="AC226" s="318"/>
      <c r="AD226" s="280"/>
      <c r="AE226" s="318"/>
      <c r="AF226" s="280"/>
      <c r="AG226" s="318"/>
      <c r="AH226" s="318"/>
      <c r="AI226" s="318"/>
      <c r="AJ226" s="318"/>
      <c r="AK226" s="318"/>
      <c r="AL226" s="318"/>
      <c r="AM226" s="318"/>
      <c r="AN226" s="318"/>
      <c r="AO226" s="318"/>
      <c r="AP226" s="280"/>
      <c r="AQ226" s="280"/>
      <c r="AR226" s="280"/>
      <c r="AS226" s="280"/>
      <c r="AT226" s="280"/>
      <c r="AU226" s="280"/>
      <c r="AV226" s="280"/>
      <c r="AW226" s="280"/>
      <c r="AX226" s="280"/>
      <c r="AY226" s="280"/>
      <c r="AZ226" s="280"/>
      <c r="BA226" s="280"/>
      <c r="BB226" s="280"/>
      <c r="BC226" s="280"/>
      <c r="BD226" s="280"/>
      <c r="BE226" s="280"/>
      <c r="BF226" s="280"/>
      <c r="BG226" s="280"/>
      <c r="BH226" s="280"/>
      <c r="BI226" s="280"/>
      <c r="BJ226" s="280"/>
      <c r="BK226" s="280"/>
    </row>
    <row r="227" spans="1:63" ht="62.25" hidden="1">
      <c r="A227" s="438"/>
      <c r="B227" s="438"/>
      <c r="C227" s="41" t="s">
        <v>219</v>
      </c>
      <c r="D227" s="273" t="s">
        <v>405</v>
      </c>
      <c r="E227" s="4" t="s">
        <v>176</v>
      </c>
      <c r="F227" s="383"/>
      <c r="G227" s="280"/>
      <c r="H227" s="286"/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280"/>
      <c r="AA227" s="280"/>
      <c r="AB227" s="7"/>
      <c r="AC227" s="318"/>
      <c r="AD227" s="280"/>
      <c r="AE227" s="318"/>
      <c r="AF227" s="280"/>
      <c r="AG227" s="318"/>
      <c r="AH227" s="318"/>
      <c r="AI227" s="318"/>
      <c r="AJ227" s="318"/>
      <c r="AK227" s="318"/>
      <c r="AL227" s="318"/>
      <c r="AM227" s="318"/>
      <c r="AN227" s="318"/>
      <c r="AO227" s="318"/>
      <c r="AP227" s="280"/>
      <c r="AQ227" s="280"/>
      <c r="AR227" s="280"/>
      <c r="AS227" s="280"/>
      <c r="AT227" s="280"/>
      <c r="AU227" s="280"/>
      <c r="AV227" s="280"/>
      <c r="AW227" s="280"/>
      <c r="AX227" s="280"/>
      <c r="AY227" s="280"/>
      <c r="AZ227" s="280"/>
      <c r="BA227" s="280"/>
      <c r="BB227" s="280"/>
      <c r="BC227" s="280"/>
      <c r="BD227" s="280"/>
      <c r="BE227" s="280"/>
      <c r="BF227" s="280"/>
      <c r="BG227" s="280"/>
      <c r="BH227" s="280"/>
      <c r="BI227" s="280"/>
      <c r="BJ227" s="280"/>
      <c r="BK227" s="280"/>
    </row>
    <row r="228" spans="1:63" ht="46.5" hidden="1">
      <c r="A228" s="439"/>
      <c r="B228" s="439"/>
      <c r="C228" s="41" t="s">
        <v>206</v>
      </c>
      <c r="D228" s="273" t="s">
        <v>405</v>
      </c>
      <c r="E228" s="4" t="s">
        <v>176</v>
      </c>
      <c r="F228" s="383"/>
      <c r="G228" s="280"/>
      <c r="H228" s="286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280"/>
      <c r="AA228" s="280"/>
      <c r="AB228" s="7"/>
      <c r="AC228" s="318"/>
      <c r="AD228" s="280"/>
      <c r="AE228" s="318"/>
      <c r="AF228" s="280"/>
      <c r="AG228" s="318"/>
      <c r="AH228" s="318"/>
      <c r="AI228" s="318"/>
      <c r="AJ228" s="318"/>
      <c r="AK228" s="318"/>
      <c r="AL228" s="318"/>
      <c r="AM228" s="318"/>
      <c r="AN228" s="318"/>
      <c r="AO228" s="318"/>
      <c r="AP228" s="280"/>
      <c r="AQ228" s="280"/>
      <c r="AR228" s="280"/>
      <c r="AS228" s="280"/>
      <c r="AT228" s="280"/>
      <c r="AU228" s="280"/>
      <c r="AV228" s="280"/>
      <c r="AW228" s="280"/>
      <c r="AX228" s="280"/>
      <c r="AY228" s="280"/>
      <c r="AZ228" s="280"/>
      <c r="BA228" s="280"/>
      <c r="BB228" s="280"/>
      <c r="BC228" s="280"/>
      <c r="BD228" s="280"/>
      <c r="BE228" s="280"/>
      <c r="BF228" s="280"/>
      <c r="BG228" s="280"/>
      <c r="BH228" s="280"/>
      <c r="BI228" s="280"/>
      <c r="BJ228" s="280"/>
      <c r="BK228" s="280"/>
    </row>
    <row r="229" spans="1:63" ht="15" hidden="1">
      <c r="A229" s="429" t="s">
        <v>353</v>
      </c>
      <c r="B229" s="424" t="s">
        <v>52</v>
      </c>
      <c r="C229" s="424" t="s">
        <v>30</v>
      </c>
      <c r="D229" s="33"/>
      <c r="E229" s="271" t="s">
        <v>21</v>
      </c>
      <c r="F229" s="383"/>
      <c r="G229" s="280"/>
      <c r="H229" s="286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280"/>
      <c r="AA229" s="280"/>
      <c r="AB229" s="7"/>
      <c r="AC229" s="318"/>
      <c r="AD229" s="280"/>
      <c r="AE229" s="318"/>
      <c r="AF229" s="280"/>
      <c r="AG229" s="318"/>
      <c r="AH229" s="318"/>
      <c r="AI229" s="318"/>
      <c r="AJ229" s="318"/>
      <c r="AK229" s="318"/>
      <c r="AL229" s="318"/>
      <c r="AM229" s="318"/>
      <c r="AN229" s="318"/>
      <c r="AO229" s="318"/>
      <c r="AP229" s="280"/>
      <c r="AQ229" s="280"/>
      <c r="AR229" s="280"/>
      <c r="AS229" s="280"/>
      <c r="AT229" s="280"/>
      <c r="AU229" s="280"/>
      <c r="AV229" s="280"/>
      <c r="AW229" s="280"/>
      <c r="AX229" s="280"/>
      <c r="AY229" s="280"/>
      <c r="AZ229" s="280"/>
      <c r="BA229" s="280"/>
      <c r="BB229" s="280"/>
      <c r="BC229" s="280"/>
      <c r="BD229" s="280"/>
      <c r="BE229" s="280"/>
      <c r="BF229" s="280"/>
      <c r="BG229" s="280"/>
      <c r="BH229" s="280"/>
      <c r="BI229" s="280"/>
      <c r="BJ229" s="280"/>
      <c r="BK229" s="280"/>
    </row>
    <row r="230" spans="1:63" ht="140.25" hidden="1">
      <c r="A230" s="438"/>
      <c r="B230" s="438"/>
      <c r="C230" s="438"/>
      <c r="D230" s="265"/>
      <c r="E230" s="4" t="s">
        <v>375</v>
      </c>
      <c r="F230" s="383"/>
      <c r="G230" s="280"/>
      <c r="H230" s="286"/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280"/>
      <c r="AA230" s="280"/>
      <c r="AB230" s="7"/>
      <c r="AC230" s="318"/>
      <c r="AD230" s="280"/>
      <c r="AE230" s="318"/>
      <c r="AF230" s="280"/>
      <c r="AG230" s="318"/>
      <c r="AH230" s="318"/>
      <c r="AI230" s="318"/>
      <c r="AJ230" s="318"/>
      <c r="AK230" s="318"/>
      <c r="AL230" s="318"/>
      <c r="AM230" s="318"/>
      <c r="AN230" s="318"/>
      <c r="AO230" s="318"/>
      <c r="AP230" s="280"/>
      <c r="AQ230" s="280"/>
      <c r="AR230" s="280"/>
      <c r="AS230" s="280"/>
      <c r="AT230" s="280"/>
      <c r="AU230" s="280"/>
      <c r="AV230" s="280"/>
      <c r="AW230" s="280"/>
      <c r="AX230" s="280"/>
      <c r="AY230" s="280"/>
      <c r="AZ230" s="280"/>
      <c r="BA230" s="280"/>
      <c r="BB230" s="280"/>
      <c r="BC230" s="280"/>
      <c r="BD230" s="280"/>
      <c r="BE230" s="280"/>
      <c r="BF230" s="280"/>
      <c r="BG230" s="280"/>
      <c r="BH230" s="280"/>
      <c r="BI230" s="280"/>
      <c r="BJ230" s="280"/>
      <c r="BK230" s="280"/>
    </row>
    <row r="231" spans="1:63" ht="30.75" hidden="1">
      <c r="A231" s="438"/>
      <c r="B231" s="438"/>
      <c r="C231" s="438"/>
      <c r="D231" s="265"/>
      <c r="E231" s="4" t="s">
        <v>14</v>
      </c>
      <c r="F231" s="383"/>
      <c r="G231" s="280"/>
      <c r="H231" s="286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280"/>
      <c r="AA231" s="280"/>
      <c r="AB231" s="7"/>
      <c r="AC231" s="318"/>
      <c r="AD231" s="280"/>
      <c r="AE231" s="318"/>
      <c r="AF231" s="280"/>
      <c r="AG231" s="318"/>
      <c r="AH231" s="318"/>
      <c r="AI231" s="318"/>
      <c r="AJ231" s="318"/>
      <c r="AK231" s="318"/>
      <c r="AL231" s="318"/>
      <c r="AM231" s="318"/>
      <c r="AN231" s="318"/>
      <c r="AO231" s="318"/>
      <c r="AP231" s="280"/>
      <c r="AQ231" s="280"/>
      <c r="AR231" s="280"/>
      <c r="AS231" s="280"/>
      <c r="AT231" s="280"/>
      <c r="AU231" s="280"/>
      <c r="AV231" s="280"/>
      <c r="AW231" s="280"/>
      <c r="AX231" s="280"/>
      <c r="AY231" s="280"/>
      <c r="AZ231" s="280"/>
      <c r="BA231" s="280"/>
      <c r="BB231" s="280"/>
      <c r="BC231" s="280"/>
      <c r="BD231" s="280"/>
      <c r="BE231" s="280"/>
      <c r="BF231" s="280"/>
      <c r="BG231" s="280"/>
      <c r="BH231" s="280"/>
      <c r="BI231" s="280"/>
      <c r="BJ231" s="280"/>
      <c r="BK231" s="280"/>
    </row>
    <row r="232" spans="1:63" ht="30.75" hidden="1">
      <c r="A232" s="438"/>
      <c r="B232" s="438"/>
      <c r="C232" s="438"/>
      <c r="D232" s="273" t="s">
        <v>405</v>
      </c>
      <c r="E232" s="4" t="s">
        <v>15</v>
      </c>
      <c r="F232" s="383"/>
      <c r="G232" s="280"/>
      <c r="H232" s="286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280"/>
      <c r="AA232" s="280"/>
      <c r="AB232" s="7"/>
      <c r="AC232" s="318"/>
      <c r="AD232" s="280"/>
      <c r="AE232" s="318"/>
      <c r="AF232" s="280"/>
      <c r="AG232" s="318"/>
      <c r="AH232" s="318"/>
      <c r="AI232" s="318"/>
      <c r="AJ232" s="318"/>
      <c r="AK232" s="318"/>
      <c r="AL232" s="318"/>
      <c r="AM232" s="318"/>
      <c r="AN232" s="318"/>
      <c r="AO232" s="318"/>
      <c r="AP232" s="280"/>
      <c r="AQ232" s="280"/>
      <c r="AR232" s="280"/>
      <c r="AS232" s="280"/>
      <c r="AT232" s="280"/>
      <c r="AU232" s="280"/>
      <c r="AV232" s="280"/>
      <c r="AW232" s="280"/>
      <c r="AX232" s="280"/>
      <c r="AY232" s="280"/>
      <c r="AZ232" s="280"/>
      <c r="BA232" s="280"/>
      <c r="BB232" s="280"/>
      <c r="BC232" s="280"/>
      <c r="BD232" s="280"/>
      <c r="BE232" s="280"/>
      <c r="BF232" s="280"/>
      <c r="BG232" s="280"/>
      <c r="BH232" s="280"/>
      <c r="BI232" s="280"/>
      <c r="BJ232" s="280"/>
      <c r="BK232" s="280"/>
    </row>
    <row r="233" spans="1:63" ht="93" hidden="1">
      <c r="A233" s="438"/>
      <c r="B233" s="438"/>
      <c r="C233" s="438"/>
      <c r="D233" s="265"/>
      <c r="E233" s="4" t="s">
        <v>165</v>
      </c>
      <c r="F233" s="383"/>
      <c r="G233" s="280"/>
      <c r="H233" s="286"/>
      <c r="I233" s="318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280"/>
      <c r="AA233" s="280"/>
      <c r="AB233" s="7"/>
      <c r="AC233" s="318"/>
      <c r="AD233" s="280"/>
      <c r="AE233" s="318"/>
      <c r="AF233" s="280"/>
      <c r="AG233" s="318"/>
      <c r="AH233" s="318"/>
      <c r="AI233" s="318"/>
      <c r="AJ233" s="318"/>
      <c r="AK233" s="318"/>
      <c r="AL233" s="318"/>
      <c r="AM233" s="318"/>
      <c r="AN233" s="318"/>
      <c r="AO233" s="318"/>
      <c r="AP233" s="280"/>
      <c r="AQ233" s="280"/>
      <c r="AR233" s="280"/>
      <c r="AS233" s="280"/>
      <c r="AT233" s="280"/>
      <c r="AU233" s="280"/>
      <c r="AV233" s="280"/>
      <c r="AW233" s="280"/>
      <c r="AX233" s="280"/>
      <c r="AY233" s="280"/>
      <c r="AZ233" s="280"/>
      <c r="BA233" s="280"/>
      <c r="BB233" s="280"/>
      <c r="BC233" s="280"/>
      <c r="BD233" s="280"/>
      <c r="BE233" s="280"/>
      <c r="BF233" s="280"/>
      <c r="BG233" s="280"/>
      <c r="BH233" s="280"/>
      <c r="BI233" s="280"/>
      <c r="BJ233" s="280"/>
      <c r="BK233" s="280"/>
    </row>
    <row r="234" spans="1:63" ht="15" hidden="1">
      <c r="A234" s="438"/>
      <c r="B234" s="438"/>
      <c r="C234" s="438"/>
      <c r="D234" s="265"/>
      <c r="E234" s="4" t="s">
        <v>17</v>
      </c>
      <c r="F234" s="384"/>
      <c r="G234" s="280"/>
      <c r="H234" s="286"/>
      <c r="I234" s="318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280"/>
      <c r="AA234" s="280"/>
      <c r="AB234" s="7"/>
      <c r="AC234" s="318"/>
      <c r="AD234" s="280"/>
      <c r="AE234" s="318"/>
      <c r="AF234" s="280"/>
      <c r="AG234" s="318"/>
      <c r="AH234" s="318"/>
      <c r="AI234" s="318"/>
      <c r="AJ234" s="318"/>
      <c r="AK234" s="318"/>
      <c r="AL234" s="318"/>
      <c r="AM234" s="318"/>
      <c r="AN234" s="318"/>
      <c r="AO234" s="318"/>
      <c r="AP234" s="280"/>
      <c r="AQ234" s="280"/>
      <c r="AR234" s="280"/>
      <c r="AS234" s="280"/>
      <c r="AT234" s="280"/>
      <c r="AU234" s="280"/>
      <c r="AV234" s="280"/>
      <c r="AW234" s="280"/>
      <c r="AX234" s="280"/>
      <c r="AY234" s="280"/>
      <c r="AZ234" s="280"/>
      <c r="BA234" s="280"/>
      <c r="BB234" s="280"/>
      <c r="BC234" s="280"/>
      <c r="BD234" s="280"/>
      <c r="BE234" s="280"/>
      <c r="BF234" s="280"/>
      <c r="BG234" s="280"/>
      <c r="BH234" s="280"/>
      <c r="BI234" s="280"/>
      <c r="BJ234" s="280"/>
      <c r="BK234" s="280"/>
    </row>
    <row r="235" spans="1:63" ht="30.75" hidden="1">
      <c r="A235" s="438"/>
      <c r="B235" s="438"/>
      <c r="C235" s="439"/>
      <c r="D235" s="266"/>
      <c r="E235" s="4" t="s">
        <v>18</v>
      </c>
      <c r="F235" s="384"/>
      <c r="G235" s="280"/>
      <c r="H235" s="286"/>
      <c r="I235" s="318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280"/>
      <c r="AA235" s="280"/>
      <c r="AB235" s="7"/>
      <c r="AC235" s="318"/>
      <c r="AD235" s="280"/>
      <c r="AE235" s="318"/>
      <c r="AF235" s="280"/>
      <c r="AG235" s="318"/>
      <c r="AH235" s="318"/>
      <c r="AI235" s="318"/>
      <c r="AJ235" s="318"/>
      <c r="AK235" s="318"/>
      <c r="AL235" s="318"/>
      <c r="AM235" s="318"/>
      <c r="AN235" s="318"/>
      <c r="AO235" s="318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280"/>
      <c r="BB235" s="280"/>
      <c r="BC235" s="280"/>
      <c r="BD235" s="280"/>
      <c r="BE235" s="280"/>
      <c r="BF235" s="280"/>
      <c r="BG235" s="280"/>
      <c r="BH235" s="280"/>
      <c r="BI235" s="280"/>
      <c r="BJ235" s="280"/>
      <c r="BK235" s="280"/>
    </row>
    <row r="236" spans="1:63" ht="46.5" hidden="1">
      <c r="A236" s="438"/>
      <c r="B236" s="438"/>
      <c r="C236" s="41" t="s">
        <v>217</v>
      </c>
      <c r="D236" s="273" t="s">
        <v>405</v>
      </c>
      <c r="E236" s="4" t="s">
        <v>176</v>
      </c>
      <c r="F236" s="384"/>
      <c r="G236" s="280"/>
      <c r="H236" s="286"/>
      <c r="I236" s="318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280"/>
      <c r="AA236" s="280"/>
      <c r="AB236" s="7"/>
      <c r="AC236" s="318"/>
      <c r="AD236" s="280"/>
      <c r="AE236" s="318"/>
      <c r="AF236" s="280"/>
      <c r="AG236" s="318"/>
      <c r="AH236" s="318"/>
      <c r="AI236" s="318"/>
      <c r="AJ236" s="318"/>
      <c r="AK236" s="318"/>
      <c r="AL236" s="318"/>
      <c r="AM236" s="318"/>
      <c r="AN236" s="318"/>
      <c r="AO236" s="318"/>
      <c r="AP236" s="280"/>
      <c r="AQ236" s="280"/>
      <c r="AR236" s="280"/>
      <c r="AS236" s="280"/>
      <c r="AT236" s="280"/>
      <c r="AU236" s="280"/>
      <c r="AV236" s="280"/>
      <c r="AW236" s="280"/>
      <c r="AX236" s="280"/>
      <c r="AY236" s="280"/>
      <c r="AZ236" s="280"/>
      <c r="BA236" s="280"/>
      <c r="BB236" s="280"/>
      <c r="BC236" s="280"/>
      <c r="BD236" s="280"/>
      <c r="BE236" s="280"/>
      <c r="BF236" s="280"/>
      <c r="BG236" s="280"/>
      <c r="BH236" s="280"/>
      <c r="BI236" s="280"/>
      <c r="BJ236" s="280"/>
      <c r="BK236" s="280"/>
    </row>
    <row r="237" spans="1:63" ht="78" hidden="1">
      <c r="A237" s="439"/>
      <c r="B237" s="439"/>
      <c r="C237" s="41" t="s">
        <v>220</v>
      </c>
      <c r="D237" s="41"/>
      <c r="E237" s="4" t="s">
        <v>176</v>
      </c>
      <c r="F237" s="384"/>
      <c r="G237" s="280"/>
      <c r="H237" s="286"/>
      <c r="I237" s="318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280"/>
      <c r="AA237" s="280"/>
      <c r="AB237" s="7"/>
      <c r="AC237" s="318"/>
      <c r="AD237" s="280"/>
      <c r="AE237" s="318"/>
      <c r="AF237" s="280"/>
      <c r="AG237" s="318"/>
      <c r="AH237" s="318"/>
      <c r="AI237" s="318"/>
      <c r="AJ237" s="318"/>
      <c r="AK237" s="318"/>
      <c r="AL237" s="318"/>
      <c r="AM237" s="318"/>
      <c r="AN237" s="318"/>
      <c r="AO237" s="318"/>
      <c r="AP237" s="280"/>
      <c r="AQ237" s="280"/>
      <c r="AR237" s="280"/>
      <c r="AS237" s="280"/>
      <c r="AT237" s="280"/>
      <c r="AU237" s="280"/>
      <c r="AV237" s="280"/>
      <c r="AW237" s="280"/>
      <c r="AX237" s="280"/>
      <c r="AY237" s="280"/>
      <c r="AZ237" s="280"/>
      <c r="BA237" s="280"/>
      <c r="BB237" s="280"/>
      <c r="BC237" s="280"/>
      <c r="BD237" s="280"/>
      <c r="BE237" s="280"/>
      <c r="BF237" s="280"/>
      <c r="BG237" s="280"/>
      <c r="BH237" s="280"/>
      <c r="BI237" s="280"/>
      <c r="BJ237" s="280"/>
      <c r="BK237" s="280"/>
    </row>
    <row r="238" spans="1:63" ht="15" hidden="1">
      <c r="A238" s="714" t="s">
        <v>354</v>
      </c>
      <c r="B238" s="424" t="s">
        <v>53</v>
      </c>
      <c r="C238" s="424" t="s">
        <v>30</v>
      </c>
      <c r="D238" s="33"/>
      <c r="E238" s="271" t="s">
        <v>21</v>
      </c>
      <c r="F238" s="383"/>
      <c r="G238" s="280"/>
      <c r="H238" s="286"/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280"/>
      <c r="AA238" s="280"/>
      <c r="AB238" s="7"/>
      <c r="AC238" s="318"/>
      <c r="AD238" s="280"/>
      <c r="AE238" s="318"/>
      <c r="AF238" s="280"/>
      <c r="AG238" s="318"/>
      <c r="AH238" s="318"/>
      <c r="AI238" s="318"/>
      <c r="AJ238" s="318"/>
      <c r="AK238" s="318"/>
      <c r="AL238" s="318"/>
      <c r="AM238" s="318"/>
      <c r="AN238" s="318"/>
      <c r="AO238" s="318"/>
      <c r="AP238" s="280"/>
      <c r="AQ238" s="280"/>
      <c r="AR238" s="280"/>
      <c r="AS238" s="280"/>
      <c r="AT238" s="280"/>
      <c r="AU238" s="280"/>
      <c r="AV238" s="280"/>
      <c r="AW238" s="280"/>
      <c r="AX238" s="280"/>
      <c r="AY238" s="280"/>
      <c r="AZ238" s="280"/>
      <c r="BA238" s="280"/>
      <c r="BB238" s="280"/>
      <c r="BC238" s="280"/>
      <c r="BD238" s="280"/>
      <c r="BE238" s="280"/>
      <c r="BF238" s="280"/>
      <c r="BG238" s="280"/>
      <c r="BH238" s="280"/>
      <c r="BI238" s="280"/>
      <c r="BJ238" s="280"/>
      <c r="BK238" s="280"/>
    </row>
    <row r="239" spans="1:63" ht="30.75" hidden="1">
      <c r="A239" s="715"/>
      <c r="B239" s="425"/>
      <c r="C239" s="425"/>
      <c r="D239" s="34"/>
      <c r="E239" s="4" t="s">
        <v>14</v>
      </c>
      <c r="F239" s="383"/>
      <c r="G239" s="280"/>
      <c r="H239" s="286"/>
      <c r="I239" s="318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280"/>
      <c r="AA239" s="280"/>
      <c r="AB239" s="7"/>
      <c r="AC239" s="318"/>
      <c r="AD239" s="280"/>
      <c r="AE239" s="318"/>
      <c r="AF239" s="280"/>
      <c r="AG239" s="318"/>
      <c r="AH239" s="318"/>
      <c r="AI239" s="318"/>
      <c r="AJ239" s="318"/>
      <c r="AK239" s="318"/>
      <c r="AL239" s="318"/>
      <c r="AM239" s="318"/>
      <c r="AN239" s="318"/>
      <c r="AO239" s="318"/>
      <c r="AP239" s="280"/>
      <c r="AQ239" s="280"/>
      <c r="AR239" s="280"/>
      <c r="AS239" s="280"/>
      <c r="AT239" s="280"/>
      <c r="AU239" s="280"/>
      <c r="AV239" s="280"/>
      <c r="AW239" s="280"/>
      <c r="AX239" s="280"/>
      <c r="AY239" s="280"/>
      <c r="AZ239" s="280"/>
      <c r="BA239" s="280"/>
      <c r="BB239" s="280"/>
      <c r="BC239" s="280"/>
      <c r="BD239" s="280"/>
      <c r="BE239" s="280"/>
      <c r="BF239" s="280"/>
      <c r="BG239" s="280"/>
      <c r="BH239" s="280"/>
      <c r="BI239" s="280"/>
      <c r="BJ239" s="280"/>
      <c r="BK239" s="280"/>
    </row>
    <row r="240" spans="1:63" ht="30.75" hidden="1">
      <c r="A240" s="715"/>
      <c r="B240" s="425"/>
      <c r="C240" s="425"/>
      <c r="D240" s="273" t="s">
        <v>405</v>
      </c>
      <c r="E240" s="4" t="s">
        <v>15</v>
      </c>
      <c r="F240" s="383"/>
      <c r="G240" s="280"/>
      <c r="H240" s="286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280"/>
      <c r="AA240" s="280"/>
      <c r="AB240" s="7"/>
      <c r="AC240" s="318"/>
      <c r="AD240" s="280"/>
      <c r="AE240" s="318"/>
      <c r="AF240" s="280"/>
      <c r="AG240" s="318"/>
      <c r="AH240" s="318"/>
      <c r="AI240" s="318"/>
      <c r="AJ240" s="318"/>
      <c r="AK240" s="318"/>
      <c r="AL240" s="318"/>
      <c r="AM240" s="318"/>
      <c r="AN240" s="318"/>
      <c r="AO240" s="318"/>
      <c r="AP240" s="280"/>
      <c r="AQ240" s="280"/>
      <c r="AR240" s="280"/>
      <c r="AS240" s="280"/>
      <c r="AT240" s="280"/>
      <c r="AU240" s="280"/>
      <c r="AV240" s="280"/>
      <c r="AW240" s="280"/>
      <c r="AX240" s="280"/>
      <c r="AY240" s="280"/>
      <c r="AZ240" s="280"/>
      <c r="BA240" s="280"/>
      <c r="BB240" s="280"/>
      <c r="BC240" s="280"/>
      <c r="BD240" s="280"/>
      <c r="BE240" s="280"/>
      <c r="BF240" s="280"/>
      <c r="BG240" s="280"/>
      <c r="BH240" s="280"/>
      <c r="BI240" s="280"/>
      <c r="BJ240" s="280"/>
      <c r="BK240" s="280"/>
    </row>
    <row r="241" spans="1:63" ht="15" hidden="1">
      <c r="A241" s="715"/>
      <c r="B241" s="425"/>
      <c r="C241" s="425"/>
      <c r="D241" s="34"/>
      <c r="E241" s="4" t="s">
        <v>16</v>
      </c>
      <c r="F241" s="383"/>
      <c r="G241" s="280"/>
      <c r="H241" s="286"/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280"/>
      <c r="AA241" s="280"/>
      <c r="AB241" s="7"/>
      <c r="AC241" s="318"/>
      <c r="AD241" s="280"/>
      <c r="AE241" s="318"/>
      <c r="AF241" s="280"/>
      <c r="AG241" s="318"/>
      <c r="AH241" s="318"/>
      <c r="AI241" s="318"/>
      <c r="AJ241" s="318"/>
      <c r="AK241" s="318"/>
      <c r="AL241" s="318"/>
      <c r="AM241" s="318"/>
      <c r="AN241" s="318"/>
      <c r="AO241" s="318"/>
      <c r="AP241" s="280"/>
      <c r="AQ241" s="280"/>
      <c r="AR241" s="280"/>
      <c r="AS241" s="280"/>
      <c r="AT241" s="280"/>
      <c r="AU241" s="280"/>
      <c r="AV241" s="280"/>
      <c r="AW241" s="280"/>
      <c r="AX241" s="280"/>
      <c r="AY241" s="280"/>
      <c r="AZ241" s="280"/>
      <c r="BA241" s="280"/>
      <c r="BB241" s="280"/>
      <c r="BC241" s="280"/>
      <c r="BD241" s="280"/>
      <c r="BE241" s="280"/>
      <c r="BF241" s="280"/>
      <c r="BG241" s="280"/>
      <c r="BH241" s="280"/>
      <c r="BI241" s="280"/>
      <c r="BJ241" s="280"/>
      <c r="BK241" s="280"/>
    </row>
    <row r="242" spans="1:63" ht="15" hidden="1">
      <c r="A242" s="715"/>
      <c r="B242" s="425"/>
      <c r="C242" s="425"/>
      <c r="D242" s="34"/>
      <c r="E242" s="4" t="s">
        <v>17</v>
      </c>
      <c r="F242" s="384"/>
      <c r="G242" s="280"/>
      <c r="H242" s="286"/>
      <c r="I242" s="318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280"/>
      <c r="AA242" s="280"/>
      <c r="AB242" s="7"/>
      <c r="AC242" s="318"/>
      <c r="AD242" s="280"/>
      <c r="AE242" s="318"/>
      <c r="AF242" s="280"/>
      <c r="AG242" s="318"/>
      <c r="AH242" s="318"/>
      <c r="AI242" s="318"/>
      <c r="AJ242" s="318"/>
      <c r="AK242" s="318"/>
      <c r="AL242" s="318"/>
      <c r="AM242" s="318"/>
      <c r="AN242" s="318"/>
      <c r="AO242" s="318"/>
      <c r="AP242" s="280"/>
      <c r="AQ242" s="280"/>
      <c r="AR242" s="280"/>
      <c r="AS242" s="280"/>
      <c r="AT242" s="280"/>
      <c r="AU242" s="280"/>
      <c r="AV242" s="280"/>
      <c r="AW242" s="280"/>
      <c r="AX242" s="280"/>
      <c r="AY242" s="280"/>
      <c r="AZ242" s="280"/>
      <c r="BA242" s="280"/>
      <c r="BB242" s="280"/>
      <c r="BC242" s="280"/>
      <c r="BD242" s="280"/>
      <c r="BE242" s="280"/>
      <c r="BF242" s="280"/>
      <c r="BG242" s="280"/>
      <c r="BH242" s="280"/>
      <c r="BI242" s="280"/>
      <c r="BJ242" s="280"/>
      <c r="BK242" s="280"/>
    </row>
    <row r="243" spans="1:63" ht="30.75" hidden="1">
      <c r="A243" s="716"/>
      <c r="B243" s="426"/>
      <c r="C243" s="426"/>
      <c r="D243" s="258"/>
      <c r="E243" s="4" t="s">
        <v>18</v>
      </c>
      <c r="F243" s="384"/>
      <c r="G243" s="280"/>
      <c r="H243" s="286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280"/>
      <c r="AA243" s="280"/>
      <c r="AB243" s="7"/>
      <c r="AC243" s="318"/>
      <c r="AD243" s="280"/>
      <c r="AE243" s="318"/>
      <c r="AF243" s="280"/>
      <c r="AG243" s="318"/>
      <c r="AH243" s="318"/>
      <c r="AI243" s="318"/>
      <c r="AJ243" s="318"/>
      <c r="AK243" s="318"/>
      <c r="AL243" s="318"/>
      <c r="AM243" s="318"/>
      <c r="AN243" s="318"/>
      <c r="AO243" s="318"/>
      <c r="AP243" s="280"/>
      <c r="AQ243" s="280"/>
      <c r="AR243" s="280"/>
      <c r="AS243" s="280"/>
      <c r="AT243" s="280"/>
      <c r="AU243" s="280"/>
      <c r="AV243" s="280"/>
      <c r="AW243" s="280"/>
      <c r="AX243" s="280"/>
      <c r="AY243" s="280"/>
      <c r="AZ243" s="280"/>
      <c r="BA243" s="280"/>
      <c r="BB243" s="280"/>
      <c r="BC243" s="280"/>
      <c r="BD243" s="280"/>
      <c r="BE243" s="280"/>
      <c r="BF243" s="280"/>
      <c r="BG243" s="280"/>
      <c r="BH243" s="280"/>
      <c r="BI243" s="280"/>
      <c r="BJ243" s="280"/>
      <c r="BK243" s="280"/>
    </row>
    <row r="244" spans="1:63" ht="15" hidden="1">
      <c r="A244" s="429" t="s">
        <v>355</v>
      </c>
      <c r="B244" s="424" t="s">
        <v>113</v>
      </c>
      <c r="C244" s="424" t="s">
        <v>20</v>
      </c>
      <c r="D244" s="33"/>
      <c r="E244" s="271" t="s">
        <v>21</v>
      </c>
      <c r="F244" s="385"/>
      <c r="G244" s="280"/>
      <c r="H244" s="286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280"/>
      <c r="AA244" s="280"/>
      <c r="AB244" s="7"/>
      <c r="AC244" s="318"/>
      <c r="AD244" s="280"/>
      <c r="AE244" s="318"/>
      <c r="AF244" s="280"/>
      <c r="AG244" s="318"/>
      <c r="AH244" s="318"/>
      <c r="AI244" s="318"/>
      <c r="AJ244" s="318"/>
      <c r="AK244" s="318"/>
      <c r="AL244" s="318"/>
      <c r="AM244" s="318"/>
      <c r="AN244" s="318"/>
      <c r="AO244" s="318"/>
      <c r="AP244" s="280"/>
      <c r="AQ244" s="280"/>
      <c r="AR244" s="280"/>
      <c r="AS244" s="280"/>
      <c r="AT244" s="280"/>
      <c r="AU244" s="280"/>
      <c r="AV244" s="280"/>
      <c r="AW244" s="280"/>
      <c r="AX244" s="280"/>
      <c r="AY244" s="280"/>
      <c r="AZ244" s="280"/>
      <c r="BA244" s="280"/>
      <c r="BB244" s="280"/>
      <c r="BC244" s="280"/>
      <c r="BD244" s="280"/>
      <c r="BE244" s="280"/>
      <c r="BF244" s="280"/>
      <c r="BG244" s="280"/>
      <c r="BH244" s="280"/>
      <c r="BI244" s="280"/>
      <c r="BJ244" s="280"/>
      <c r="BK244" s="280"/>
    </row>
    <row r="245" spans="1:63" ht="30.75" hidden="1">
      <c r="A245" s="430"/>
      <c r="B245" s="425"/>
      <c r="C245" s="433"/>
      <c r="D245" s="263"/>
      <c r="E245" s="4" t="s">
        <v>14</v>
      </c>
      <c r="F245" s="386"/>
      <c r="G245" s="280"/>
      <c r="H245" s="286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280"/>
      <c r="AA245" s="280"/>
      <c r="AB245" s="7"/>
      <c r="AC245" s="318"/>
      <c r="AD245" s="280"/>
      <c r="AE245" s="318"/>
      <c r="AF245" s="280"/>
      <c r="AG245" s="318"/>
      <c r="AH245" s="318"/>
      <c r="AI245" s="318"/>
      <c r="AJ245" s="318"/>
      <c r="AK245" s="318"/>
      <c r="AL245" s="318"/>
      <c r="AM245" s="318"/>
      <c r="AN245" s="318"/>
      <c r="AO245" s="318"/>
      <c r="AP245" s="280"/>
      <c r="AQ245" s="280"/>
      <c r="AR245" s="280"/>
      <c r="AS245" s="280"/>
      <c r="AT245" s="280"/>
      <c r="AU245" s="280"/>
      <c r="AV245" s="280"/>
      <c r="AW245" s="280"/>
      <c r="AX245" s="280"/>
      <c r="AY245" s="280"/>
      <c r="AZ245" s="280"/>
      <c r="BA245" s="280"/>
      <c r="BB245" s="280"/>
      <c r="BC245" s="280"/>
      <c r="BD245" s="280"/>
      <c r="BE245" s="280"/>
      <c r="BF245" s="280"/>
      <c r="BG245" s="280"/>
      <c r="BH245" s="280"/>
      <c r="BI245" s="280"/>
      <c r="BJ245" s="280"/>
      <c r="BK245" s="280"/>
    </row>
    <row r="246" spans="1:63" ht="30.75" hidden="1">
      <c r="A246" s="430"/>
      <c r="B246" s="425"/>
      <c r="C246" s="433"/>
      <c r="D246" s="273" t="s">
        <v>405</v>
      </c>
      <c r="E246" s="4" t="s">
        <v>15</v>
      </c>
      <c r="F246" s="386"/>
      <c r="G246" s="280"/>
      <c r="H246" s="286"/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280"/>
      <c r="AA246" s="280"/>
      <c r="AB246" s="7"/>
      <c r="AC246" s="318"/>
      <c r="AD246" s="280"/>
      <c r="AE246" s="318"/>
      <c r="AF246" s="280"/>
      <c r="AG246" s="318"/>
      <c r="AH246" s="318"/>
      <c r="AI246" s="318"/>
      <c r="AJ246" s="318"/>
      <c r="AK246" s="318"/>
      <c r="AL246" s="318"/>
      <c r="AM246" s="318"/>
      <c r="AN246" s="318"/>
      <c r="AO246" s="318"/>
      <c r="AP246" s="280"/>
      <c r="AQ246" s="280"/>
      <c r="AR246" s="280"/>
      <c r="AS246" s="280"/>
      <c r="AT246" s="280"/>
      <c r="AU246" s="280"/>
      <c r="AV246" s="280"/>
      <c r="AW246" s="280"/>
      <c r="AX246" s="280"/>
      <c r="AY246" s="280"/>
      <c r="AZ246" s="280"/>
      <c r="BA246" s="280"/>
      <c r="BB246" s="280"/>
      <c r="BC246" s="280"/>
      <c r="BD246" s="280"/>
      <c r="BE246" s="280"/>
      <c r="BF246" s="280"/>
      <c r="BG246" s="280"/>
      <c r="BH246" s="280"/>
      <c r="BI246" s="280"/>
      <c r="BJ246" s="280"/>
      <c r="BK246" s="280"/>
    </row>
    <row r="247" spans="1:63" ht="15" hidden="1">
      <c r="A247" s="430"/>
      <c r="B247" s="425"/>
      <c r="C247" s="433"/>
      <c r="D247" s="263"/>
      <c r="E247" s="4" t="s">
        <v>16</v>
      </c>
      <c r="F247" s="386"/>
      <c r="G247" s="280"/>
      <c r="H247" s="286"/>
      <c r="I247" s="318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280"/>
      <c r="AA247" s="280"/>
      <c r="AB247" s="7"/>
      <c r="AC247" s="318"/>
      <c r="AD247" s="280"/>
      <c r="AE247" s="318"/>
      <c r="AF247" s="280"/>
      <c r="AG247" s="318"/>
      <c r="AH247" s="318"/>
      <c r="AI247" s="318"/>
      <c r="AJ247" s="318"/>
      <c r="AK247" s="318"/>
      <c r="AL247" s="318"/>
      <c r="AM247" s="318"/>
      <c r="AN247" s="318"/>
      <c r="AO247" s="318"/>
      <c r="AP247" s="280"/>
      <c r="AQ247" s="280"/>
      <c r="AR247" s="280"/>
      <c r="AS247" s="280"/>
      <c r="AT247" s="280"/>
      <c r="AU247" s="280"/>
      <c r="AV247" s="280"/>
      <c r="AW247" s="280"/>
      <c r="AX247" s="280"/>
      <c r="AY247" s="280"/>
      <c r="AZ247" s="280"/>
      <c r="BA247" s="280"/>
      <c r="BB247" s="280"/>
      <c r="BC247" s="280"/>
      <c r="BD247" s="280"/>
      <c r="BE247" s="280"/>
      <c r="BF247" s="280"/>
      <c r="BG247" s="280"/>
      <c r="BH247" s="280"/>
      <c r="BI247" s="280"/>
      <c r="BJ247" s="280"/>
      <c r="BK247" s="280"/>
    </row>
    <row r="248" spans="1:63" ht="15" hidden="1">
      <c r="A248" s="430"/>
      <c r="B248" s="425"/>
      <c r="C248" s="433"/>
      <c r="D248" s="263"/>
      <c r="E248" s="4" t="s">
        <v>17</v>
      </c>
      <c r="F248" s="386"/>
      <c r="G248" s="280"/>
      <c r="H248" s="286"/>
      <c r="I248" s="318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280"/>
      <c r="AA248" s="280"/>
      <c r="AB248" s="7"/>
      <c r="AC248" s="318"/>
      <c r="AD248" s="280"/>
      <c r="AE248" s="318"/>
      <c r="AF248" s="280"/>
      <c r="AG248" s="318"/>
      <c r="AH248" s="318"/>
      <c r="AI248" s="318"/>
      <c r="AJ248" s="318"/>
      <c r="AK248" s="318"/>
      <c r="AL248" s="318"/>
      <c r="AM248" s="318"/>
      <c r="AN248" s="318"/>
      <c r="AO248" s="318"/>
      <c r="AP248" s="280"/>
      <c r="AQ248" s="280"/>
      <c r="AR248" s="280"/>
      <c r="AS248" s="280"/>
      <c r="AT248" s="280"/>
      <c r="AU248" s="280"/>
      <c r="AV248" s="280"/>
      <c r="AW248" s="280"/>
      <c r="AX248" s="280"/>
      <c r="AY248" s="280"/>
      <c r="AZ248" s="280"/>
      <c r="BA248" s="280"/>
      <c r="BB248" s="280"/>
      <c r="BC248" s="280"/>
      <c r="BD248" s="280"/>
      <c r="BE248" s="280"/>
      <c r="BF248" s="280"/>
      <c r="BG248" s="280"/>
      <c r="BH248" s="280"/>
      <c r="BI248" s="280"/>
      <c r="BJ248" s="280"/>
      <c r="BK248" s="280"/>
    </row>
    <row r="249" spans="1:63" ht="30.75" hidden="1">
      <c r="A249" s="431"/>
      <c r="B249" s="426"/>
      <c r="C249" s="434"/>
      <c r="D249" s="264"/>
      <c r="E249" s="4" t="s">
        <v>18</v>
      </c>
      <c r="F249" s="386"/>
      <c r="G249" s="280"/>
      <c r="H249" s="286"/>
      <c r="I249" s="318"/>
      <c r="J249" s="318"/>
      <c r="K249" s="318"/>
      <c r="L249" s="31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280"/>
      <c r="AA249" s="280"/>
      <c r="AB249" s="7"/>
      <c r="AC249" s="318"/>
      <c r="AD249" s="280"/>
      <c r="AE249" s="318"/>
      <c r="AF249" s="280"/>
      <c r="AG249" s="318"/>
      <c r="AH249" s="318"/>
      <c r="AI249" s="318"/>
      <c r="AJ249" s="318"/>
      <c r="AK249" s="318"/>
      <c r="AL249" s="318"/>
      <c r="AM249" s="318"/>
      <c r="AN249" s="318"/>
      <c r="AO249" s="318"/>
      <c r="AP249" s="280"/>
      <c r="AQ249" s="280"/>
      <c r="AR249" s="280"/>
      <c r="AS249" s="280"/>
      <c r="AT249" s="280"/>
      <c r="AU249" s="280"/>
      <c r="AV249" s="280"/>
      <c r="AW249" s="280"/>
      <c r="AX249" s="280"/>
      <c r="AY249" s="280"/>
      <c r="AZ249" s="280"/>
      <c r="BA249" s="280"/>
      <c r="BB249" s="280"/>
      <c r="BC249" s="280"/>
      <c r="BD249" s="280"/>
      <c r="BE249" s="280"/>
      <c r="BF249" s="280"/>
      <c r="BG249" s="280"/>
      <c r="BH249" s="280"/>
      <c r="BI249" s="280"/>
      <c r="BJ249" s="280"/>
      <c r="BK249" s="280"/>
    </row>
    <row r="250" spans="1:63" ht="15" hidden="1">
      <c r="A250" s="429" t="s">
        <v>356</v>
      </c>
      <c r="B250" s="424" t="s">
        <v>109</v>
      </c>
      <c r="C250" s="424" t="s">
        <v>114</v>
      </c>
      <c r="D250" s="33"/>
      <c r="E250" s="271" t="s">
        <v>21</v>
      </c>
      <c r="F250" s="385"/>
      <c r="G250" s="280"/>
      <c r="H250" s="286"/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280"/>
      <c r="AA250" s="280"/>
      <c r="AB250" s="7"/>
      <c r="AC250" s="318"/>
      <c r="AD250" s="280"/>
      <c r="AE250" s="318"/>
      <c r="AF250" s="280"/>
      <c r="AG250" s="318"/>
      <c r="AH250" s="318"/>
      <c r="AI250" s="318"/>
      <c r="AJ250" s="318"/>
      <c r="AK250" s="318"/>
      <c r="AL250" s="318"/>
      <c r="AM250" s="318"/>
      <c r="AN250" s="318"/>
      <c r="AO250" s="318"/>
      <c r="AP250" s="280"/>
      <c r="AQ250" s="280"/>
      <c r="AR250" s="280"/>
      <c r="AS250" s="280"/>
      <c r="AT250" s="280"/>
      <c r="AU250" s="280"/>
      <c r="AV250" s="280"/>
      <c r="AW250" s="280"/>
      <c r="AX250" s="280"/>
      <c r="AY250" s="280"/>
      <c r="AZ250" s="280"/>
      <c r="BA250" s="280"/>
      <c r="BB250" s="280"/>
      <c r="BC250" s="280"/>
      <c r="BD250" s="280"/>
      <c r="BE250" s="280"/>
      <c r="BF250" s="280"/>
      <c r="BG250" s="280"/>
      <c r="BH250" s="280"/>
      <c r="BI250" s="280"/>
      <c r="BJ250" s="280"/>
      <c r="BK250" s="280"/>
    </row>
    <row r="251" spans="1:63" ht="30.75" hidden="1">
      <c r="A251" s="430"/>
      <c r="B251" s="425"/>
      <c r="C251" s="433"/>
      <c r="D251" s="263"/>
      <c r="E251" s="4" t="s">
        <v>14</v>
      </c>
      <c r="F251" s="384"/>
      <c r="G251" s="280"/>
      <c r="H251" s="286"/>
      <c r="I251" s="318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280"/>
      <c r="AA251" s="280"/>
      <c r="AB251" s="7"/>
      <c r="AC251" s="318"/>
      <c r="AD251" s="280"/>
      <c r="AE251" s="318"/>
      <c r="AF251" s="280"/>
      <c r="AG251" s="318"/>
      <c r="AH251" s="318"/>
      <c r="AI251" s="318"/>
      <c r="AJ251" s="318"/>
      <c r="AK251" s="318"/>
      <c r="AL251" s="318"/>
      <c r="AM251" s="318"/>
      <c r="AN251" s="318"/>
      <c r="AO251" s="318"/>
      <c r="AP251" s="280"/>
      <c r="AQ251" s="280"/>
      <c r="AR251" s="280"/>
      <c r="AS251" s="280"/>
      <c r="AT251" s="280"/>
      <c r="AU251" s="280"/>
      <c r="AV251" s="280"/>
      <c r="AW251" s="280"/>
      <c r="AX251" s="280"/>
      <c r="AY251" s="280"/>
      <c r="AZ251" s="280"/>
      <c r="BA251" s="280"/>
      <c r="BB251" s="280"/>
      <c r="BC251" s="280"/>
      <c r="BD251" s="280"/>
      <c r="BE251" s="280"/>
      <c r="BF251" s="280"/>
      <c r="BG251" s="280"/>
      <c r="BH251" s="280"/>
      <c r="BI251" s="280"/>
      <c r="BJ251" s="280"/>
      <c r="BK251" s="280"/>
    </row>
    <row r="252" spans="1:63" ht="30.75" hidden="1">
      <c r="A252" s="430"/>
      <c r="B252" s="425"/>
      <c r="C252" s="433"/>
      <c r="D252" s="273" t="s">
        <v>405</v>
      </c>
      <c r="E252" s="4" t="s">
        <v>15</v>
      </c>
      <c r="F252" s="384"/>
      <c r="G252" s="280"/>
      <c r="H252" s="286"/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280"/>
      <c r="AA252" s="280"/>
      <c r="AB252" s="7"/>
      <c r="AC252" s="318"/>
      <c r="AD252" s="280"/>
      <c r="AE252" s="318"/>
      <c r="AF252" s="280"/>
      <c r="AG252" s="318"/>
      <c r="AH252" s="318"/>
      <c r="AI252" s="318"/>
      <c r="AJ252" s="318"/>
      <c r="AK252" s="318"/>
      <c r="AL252" s="318"/>
      <c r="AM252" s="318"/>
      <c r="AN252" s="318"/>
      <c r="AO252" s="318"/>
      <c r="AP252" s="280"/>
      <c r="AQ252" s="280"/>
      <c r="AR252" s="280"/>
      <c r="AS252" s="280"/>
      <c r="AT252" s="280"/>
      <c r="AU252" s="280"/>
      <c r="AV252" s="280"/>
      <c r="AW252" s="280"/>
      <c r="AX252" s="280"/>
      <c r="AY252" s="280"/>
      <c r="AZ252" s="280"/>
      <c r="BA252" s="280"/>
      <c r="BB252" s="280"/>
      <c r="BC252" s="280"/>
      <c r="BD252" s="280"/>
      <c r="BE252" s="280"/>
      <c r="BF252" s="280"/>
      <c r="BG252" s="280"/>
      <c r="BH252" s="280"/>
      <c r="BI252" s="280"/>
      <c r="BJ252" s="280"/>
      <c r="BK252" s="280"/>
    </row>
    <row r="253" spans="1:63" ht="15" hidden="1">
      <c r="A253" s="430"/>
      <c r="B253" s="425"/>
      <c r="C253" s="433"/>
      <c r="D253" s="263"/>
      <c r="E253" s="4" t="s">
        <v>16</v>
      </c>
      <c r="F253" s="384"/>
      <c r="G253" s="280"/>
      <c r="H253" s="286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280"/>
      <c r="AA253" s="280"/>
      <c r="AB253" s="7"/>
      <c r="AC253" s="318"/>
      <c r="AD253" s="280"/>
      <c r="AE253" s="318"/>
      <c r="AF253" s="280"/>
      <c r="AG253" s="318"/>
      <c r="AH253" s="318"/>
      <c r="AI253" s="318"/>
      <c r="AJ253" s="318"/>
      <c r="AK253" s="318"/>
      <c r="AL253" s="318"/>
      <c r="AM253" s="318"/>
      <c r="AN253" s="318"/>
      <c r="AO253" s="318"/>
      <c r="AP253" s="280"/>
      <c r="AQ253" s="280"/>
      <c r="AR253" s="280"/>
      <c r="AS253" s="280"/>
      <c r="AT253" s="280"/>
      <c r="AU253" s="280"/>
      <c r="AV253" s="280"/>
      <c r="AW253" s="280"/>
      <c r="AX253" s="280"/>
      <c r="AY253" s="280"/>
      <c r="AZ253" s="280"/>
      <c r="BA253" s="280"/>
      <c r="BB253" s="280"/>
      <c r="BC253" s="280"/>
      <c r="BD253" s="280"/>
      <c r="BE253" s="280"/>
      <c r="BF253" s="280"/>
      <c r="BG253" s="280"/>
      <c r="BH253" s="280"/>
      <c r="BI253" s="280"/>
      <c r="BJ253" s="280"/>
      <c r="BK253" s="280"/>
    </row>
    <row r="254" spans="1:63" ht="15" hidden="1">
      <c r="A254" s="430"/>
      <c r="B254" s="425"/>
      <c r="C254" s="433"/>
      <c r="D254" s="263"/>
      <c r="E254" s="4" t="s">
        <v>17</v>
      </c>
      <c r="F254" s="384"/>
      <c r="G254" s="280"/>
      <c r="H254" s="286"/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280"/>
      <c r="AA254" s="280"/>
      <c r="AB254" s="7"/>
      <c r="AC254" s="318"/>
      <c r="AD254" s="280"/>
      <c r="AE254" s="318"/>
      <c r="AF254" s="280"/>
      <c r="AG254" s="318"/>
      <c r="AH254" s="318"/>
      <c r="AI254" s="318"/>
      <c r="AJ254" s="318"/>
      <c r="AK254" s="318"/>
      <c r="AL254" s="318"/>
      <c r="AM254" s="318"/>
      <c r="AN254" s="318"/>
      <c r="AO254" s="318"/>
      <c r="AP254" s="280"/>
      <c r="AQ254" s="280"/>
      <c r="AR254" s="280"/>
      <c r="AS254" s="280"/>
      <c r="AT254" s="280"/>
      <c r="AU254" s="280"/>
      <c r="AV254" s="280"/>
      <c r="AW254" s="280"/>
      <c r="AX254" s="280"/>
      <c r="AY254" s="280"/>
      <c r="AZ254" s="280"/>
      <c r="BA254" s="280"/>
      <c r="BB254" s="280"/>
      <c r="BC254" s="280"/>
      <c r="BD254" s="280"/>
      <c r="BE254" s="280"/>
      <c r="BF254" s="280"/>
      <c r="BG254" s="280"/>
      <c r="BH254" s="280"/>
      <c r="BI254" s="280"/>
      <c r="BJ254" s="280"/>
      <c r="BK254" s="280"/>
    </row>
    <row r="255" spans="1:63" ht="30.75" hidden="1">
      <c r="A255" s="431"/>
      <c r="B255" s="426"/>
      <c r="C255" s="434"/>
      <c r="D255" s="264"/>
      <c r="E255" s="4" t="s">
        <v>18</v>
      </c>
      <c r="F255" s="384"/>
      <c r="G255" s="280"/>
      <c r="H255" s="286"/>
      <c r="I255" s="318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280"/>
      <c r="AA255" s="280"/>
      <c r="AB255" s="7"/>
      <c r="AC255" s="318"/>
      <c r="AD255" s="280"/>
      <c r="AE255" s="318"/>
      <c r="AF255" s="280"/>
      <c r="AG255" s="318"/>
      <c r="AH255" s="318"/>
      <c r="AI255" s="318"/>
      <c r="AJ255" s="318"/>
      <c r="AK255" s="318"/>
      <c r="AL255" s="318"/>
      <c r="AM255" s="318"/>
      <c r="AN255" s="318"/>
      <c r="AO255" s="318"/>
      <c r="AP255" s="280"/>
      <c r="AQ255" s="280"/>
      <c r="AR255" s="280"/>
      <c r="AS255" s="280"/>
      <c r="AT255" s="280"/>
      <c r="AU255" s="280"/>
      <c r="AV255" s="280"/>
      <c r="AW255" s="280"/>
      <c r="AX255" s="280"/>
      <c r="AY255" s="280"/>
      <c r="AZ255" s="280"/>
      <c r="BA255" s="280"/>
      <c r="BB255" s="280"/>
      <c r="BC255" s="280"/>
      <c r="BD255" s="280"/>
      <c r="BE255" s="280"/>
      <c r="BF255" s="280"/>
      <c r="BG255" s="280"/>
      <c r="BH255" s="280"/>
      <c r="BI255" s="280"/>
      <c r="BJ255" s="280"/>
      <c r="BK255" s="280"/>
    </row>
    <row r="256" spans="1:63" ht="15" hidden="1">
      <c r="A256" s="429" t="s">
        <v>357</v>
      </c>
      <c r="B256" s="424" t="s">
        <v>110</v>
      </c>
      <c r="C256" s="424" t="s">
        <v>114</v>
      </c>
      <c r="D256" s="33"/>
      <c r="E256" s="271" t="s">
        <v>21</v>
      </c>
      <c r="F256" s="385"/>
      <c r="G256" s="280"/>
      <c r="H256" s="286"/>
      <c r="I256" s="318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280"/>
      <c r="AA256" s="280"/>
      <c r="AB256" s="7"/>
      <c r="AC256" s="318"/>
      <c r="AD256" s="280"/>
      <c r="AE256" s="318"/>
      <c r="AF256" s="280"/>
      <c r="AG256" s="318"/>
      <c r="AH256" s="318"/>
      <c r="AI256" s="318"/>
      <c r="AJ256" s="318"/>
      <c r="AK256" s="318"/>
      <c r="AL256" s="318"/>
      <c r="AM256" s="318"/>
      <c r="AN256" s="318"/>
      <c r="AO256" s="318"/>
      <c r="AP256" s="280"/>
      <c r="AQ256" s="280"/>
      <c r="AR256" s="280"/>
      <c r="AS256" s="280"/>
      <c r="AT256" s="280"/>
      <c r="AU256" s="280"/>
      <c r="AV256" s="280"/>
      <c r="AW256" s="280"/>
      <c r="AX256" s="280"/>
      <c r="AY256" s="280"/>
      <c r="AZ256" s="280"/>
      <c r="BA256" s="280"/>
      <c r="BB256" s="280"/>
      <c r="BC256" s="280"/>
      <c r="BD256" s="280"/>
      <c r="BE256" s="280"/>
      <c r="BF256" s="280"/>
      <c r="BG256" s="280"/>
      <c r="BH256" s="280"/>
      <c r="BI256" s="280"/>
      <c r="BJ256" s="280"/>
      <c r="BK256" s="280"/>
    </row>
    <row r="257" spans="1:63" ht="30.75" hidden="1">
      <c r="A257" s="430"/>
      <c r="B257" s="425"/>
      <c r="C257" s="433"/>
      <c r="D257" s="263"/>
      <c r="E257" s="4" t="s">
        <v>14</v>
      </c>
      <c r="F257" s="384"/>
      <c r="G257" s="280"/>
      <c r="H257" s="286"/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280"/>
      <c r="AA257" s="280"/>
      <c r="AB257" s="7"/>
      <c r="AC257" s="318"/>
      <c r="AD257" s="280"/>
      <c r="AE257" s="318"/>
      <c r="AF257" s="280"/>
      <c r="AG257" s="318"/>
      <c r="AH257" s="318"/>
      <c r="AI257" s="318"/>
      <c r="AJ257" s="318"/>
      <c r="AK257" s="318"/>
      <c r="AL257" s="318"/>
      <c r="AM257" s="318"/>
      <c r="AN257" s="318"/>
      <c r="AO257" s="318"/>
      <c r="AP257" s="280"/>
      <c r="AQ257" s="280"/>
      <c r="AR257" s="280"/>
      <c r="AS257" s="280"/>
      <c r="AT257" s="280"/>
      <c r="AU257" s="280"/>
      <c r="AV257" s="280"/>
      <c r="AW257" s="280"/>
      <c r="AX257" s="280"/>
      <c r="AY257" s="280"/>
      <c r="AZ257" s="280"/>
      <c r="BA257" s="280"/>
      <c r="BB257" s="280"/>
      <c r="BC257" s="280"/>
      <c r="BD257" s="280"/>
      <c r="BE257" s="280"/>
      <c r="BF257" s="280"/>
      <c r="BG257" s="280"/>
      <c r="BH257" s="280"/>
      <c r="BI257" s="280"/>
      <c r="BJ257" s="280"/>
      <c r="BK257" s="280"/>
    </row>
    <row r="258" spans="1:63" ht="30.75" hidden="1">
      <c r="A258" s="430"/>
      <c r="B258" s="425"/>
      <c r="C258" s="433"/>
      <c r="D258" s="273" t="s">
        <v>405</v>
      </c>
      <c r="E258" s="4" t="s">
        <v>15</v>
      </c>
      <c r="F258" s="384"/>
      <c r="G258" s="280"/>
      <c r="H258" s="286"/>
      <c r="I258" s="318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280"/>
      <c r="AA258" s="280"/>
      <c r="AB258" s="7"/>
      <c r="AC258" s="318"/>
      <c r="AD258" s="280"/>
      <c r="AE258" s="318"/>
      <c r="AF258" s="280"/>
      <c r="AG258" s="318"/>
      <c r="AH258" s="318"/>
      <c r="AI258" s="318"/>
      <c r="AJ258" s="318"/>
      <c r="AK258" s="318"/>
      <c r="AL258" s="318"/>
      <c r="AM258" s="318"/>
      <c r="AN258" s="318"/>
      <c r="AO258" s="318"/>
      <c r="AP258" s="280"/>
      <c r="AQ258" s="280"/>
      <c r="AR258" s="280"/>
      <c r="AS258" s="280"/>
      <c r="AT258" s="280"/>
      <c r="AU258" s="280"/>
      <c r="AV258" s="280"/>
      <c r="AW258" s="280"/>
      <c r="AX258" s="280"/>
      <c r="AY258" s="280"/>
      <c r="AZ258" s="280"/>
      <c r="BA258" s="280"/>
      <c r="BB258" s="280"/>
      <c r="BC258" s="280"/>
      <c r="BD258" s="280"/>
      <c r="BE258" s="280"/>
      <c r="BF258" s="280"/>
      <c r="BG258" s="280"/>
      <c r="BH258" s="280"/>
      <c r="BI258" s="280"/>
      <c r="BJ258" s="280"/>
      <c r="BK258" s="280"/>
    </row>
    <row r="259" spans="1:63" ht="15" hidden="1">
      <c r="A259" s="430"/>
      <c r="B259" s="425"/>
      <c r="C259" s="433"/>
      <c r="D259" s="263"/>
      <c r="E259" s="4" t="s">
        <v>16</v>
      </c>
      <c r="F259" s="384"/>
      <c r="G259" s="280"/>
      <c r="H259" s="286"/>
      <c r="I259" s="318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280"/>
      <c r="AA259" s="280"/>
      <c r="AB259" s="7"/>
      <c r="AC259" s="318"/>
      <c r="AD259" s="280"/>
      <c r="AE259" s="318"/>
      <c r="AF259" s="280"/>
      <c r="AG259" s="318"/>
      <c r="AH259" s="318"/>
      <c r="AI259" s="318"/>
      <c r="AJ259" s="318"/>
      <c r="AK259" s="318"/>
      <c r="AL259" s="318"/>
      <c r="AM259" s="318"/>
      <c r="AN259" s="318"/>
      <c r="AO259" s="318"/>
      <c r="AP259" s="280"/>
      <c r="AQ259" s="280"/>
      <c r="AR259" s="280"/>
      <c r="AS259" s="280"/>
      <c r="AT259" s="280"/>
      <c r="AU259" s="280"/>
      <c r="AV259" s="280"/>
      <c r="AW259" s="280"/>
      <c r="AX259" s="280"/>
      <c r="AY259" s="280"/>
      <c r="AZ259" s="280"/>
      <c r="BA259" s="280"/>
      <c r="BB259" s="280"/>
      <c r="BC259" s="280"/>
      <c r="BD259" s="280"/>
      <c r="BE259" s="280"/>
      <c r="BF259" s="280"/>
      <c r="BG259" s="280"/>
      <c r="BH259" s="280"/>
      <c r="BI259" s="280"/>
      <c r="BJ259" s="280"/>
      <c r="BK259" s="280"/>
    </row>
    <row r="260" spans="1:63" ht="15" hidden="1">
      <c r="A260" s="430"/>
      <c r="B260" s="425"/>
      <c r="C260" s="433"/>
      <c r="D260" s="263"/>
      <c r="E260" s="4" t="s">
        <v>17</v>
      </c>
      <c r="F260" s="384"/>
      <c r="G260" s="280"/>
      <c r="H260" s="286"/>
      <c r="I260" s="318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280"/>
      <c r="AA260" s="280"/>
      <c r="AB260" s="7"/>
      <c r="AC260" s="318"/>
      <c r="AD260" s="280"/>
      <c r="AE260" s="318"/>
      <c r="AF260" s="280"/>
      <c r="AG260" s="318"/>
      <c r="AH260" s="318"/>
      <c r="AI260" s="318"/>
      <c r="AJ260" s="318"/>
      <c r="AK260" s="318"/>
      <c r="AL260" s="318"/>
      <c r="AM260" s="318"/>
      <c r="AN260" s="318"/>
      <c r="AO260" s="318"/>
      <c r="AP260" s="280"/>
      <c r="AQ260" s="280"/>
      <c r="AR260" s="280"/>
      <c r="AS260" s="280"/>
      <c r="AT260" s="280"/>
      <c r="AU260" s="280"/>
      <c r="AV260" s="280"/>
      <c r="AW260" s="280"/>
      <c r="AX260" s="280"/>
      <c r="AY260" s="280"/>
      <c r="AZ260" s="280"/>
      <c r="BA260" s="280"/>
      <c r="BB260" s="280"/>
      <c r="BC260" s="280"/>
      <c r="BD260" s="280"/>
      <c r="BE260" s="280"/>
      <c r="BF260" s="280"/>
      <c r="BG260" s="280"/>
      <c r="BH260" s="280"/>
      <c r="BI260" s="280"/>
      <c r="BJ260" s="280"/>
      <c r="BK260" s="280"/>
    </row>
    <row r="261" spans="1:63" ht="30.75" hidden="1">
      <c r="A261" s="431"/>
      <c r="B261" s="426"/>
      <c r="C261" s="434"/>
      <c r="D261" s="264"/>
      <c r="E261" s="4" t="s">
        <v>18</v>
      </c>
      <c r="F261" s="384"/>
      <c r="G261" s="280"/>
      <c r="H261" s="286"/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280"/>
      <c r="AA261" s="280"/>
      <c r="AB261" s="7"/>
      <c r="AC261" s="318"/>
      <c r="AD261" s="280"/>
      <c r="AE261" s="318"/>
      <c r="AF261" s="280"/>
      <c r="AG261" s="318"/>
      <c r="AH261" s="318"/>
      <c r="AI261" s="318"/>
      <c r="AJ261" s="318"/>
      <c r="AK261" s="318"/>
      <c r="AL261" s="318"/>
      <c r="AM261" s="318"/>
      <c r="AN261" s="318"/>
      <c r="AO261" s="318"/>
      <c r="AP261" s="280"/>
      <c r="AQ261" s="280"/>
      <c r="AR261" s="280"/>
      <c r="AS261" s="280"/>
      <c r="AT261" s="280"/>
      <c r="AU261" s="280"/>
      <c r="AV261" s="280"/>
      <c r="AW261" s="280"/>
      <c r="AX261" s="280"/>
      <c r="AY261" s="280"/>
      <c r="AZ261" s="280"/>
      <c r="BA261" s="280"/>
      <c r="BB261" s="280"/>
      <c r="BC261" s="280"/>
      <c r="BD261" s="280"/>
      <c r="BE261" s="280"/>
      <c r="BF261" s="280"/>
      <c r="BG261" s="280"/>
      <c r="BH261" s="280"/>
      <c r="BI261" s="280"/>
      <c r="BJ261" s="280"/>
      <c r="BK261" s="280"/>
    </row>
    <row r="262" spans="1:63" ht="15" hidden="1">
      <c r="A262" s="429" t="s">
        <v>359</v>
      </c>
      <c r="B262" s="424" t="s">
        <v>358</v>
      </c>
      <c r="C262" s="424" t="s">
        <v>20</v>
      </c>
      <c r="D262" s="33"/>
      <c r="E262" s="271" t="s">
        <v>21</v>
      </c>
      <c r="F262" s="385"/>
      <c r="G262" s="280"/>
      <c r="H262" s="286"/>
      <c r="I262" s="318"/>
      <c r="J262" s="318"/>
      <c r="K262" s="318"/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280"/>
      <c r="AA262" s="280"/>
      <c r="AB262" s="7"/>
      <c r="AC262" s="318"/>
      <c r="AD262" s="280"/>
      <c r="AE262" s="318"/>
      <c r="AF262" s="280"/>
      <c r="AG262" s="318"/>
      <c r="AH262" s="318"/>
      <c r="AI262" s="318"/>
      <c r="AJ262" s="318"/>
      <c r="AK262" s="318"/>
      <c r="AL262" s="318"/>
      <c r="AM262" s="318"/>
      <c r="AN262" s="318"/>
      <c r="AO262" s="318"/>
      <c r="AP262" s="280"/>
      <c r="AQ262" s="280"/>
      <c r="AR262" s="280"/>
      <c r="AS262" s="280"/>
      <c r="AT262" s="280"/>
      <c r="AU262" s="280"/>
      <c r="AV262" s="280"/>
      <c r="AW262" s="280"/>
      <c r="AX262" s="280"/>
      <c r="AY262" s="280"/>
      <c r="AZ262" s="280"/>
      <c r="BA262" s="280"/>
      <c r="BB262" s="280"/>
      <c r="BC262" s="280"/>
      <c r="BD262" s="280"/>
      <c r="BE262" s="280"/>
      <c r="BF262" s="280"/>
      <c r="BG262" s="280"/>
      <c r="BH262" s="280"/>
      <c r="BI262" s="280"/>
      <c r="BJ262" s="280"/>
      <c r="BK262" s="280"/>
    </row>
    <row r="263" spans="1:63" ht="30.75" hidden="1">
      <c r="A263" s="430"/>
      <c r="B263" s="425"/>
      <c r="C263" s="433"/>
      <c r="D263" s="273" t="s">
        <v>405</v>
      </c>
      <c r="E263" s="4" t="s">
        <v>14</v>
      </c>
      <c r="F263" s="386"/>
      <c r="G263" s="280"/>
      <c r="H263" s="286"/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280"/>
      <c r="AA263" s="280"/>
      <c r="AB263" s="7"/>
      <c r="AC263" s="318"/>
      <c r="AD263" s="280"/>
      <c r="AE263" s="318"/>
      <c r="AF263" s="280"/>
      <c r="AG263" s="318"/>
      <c r="AH263" s="318"/>
      <c r="AI263" s="318"/>
      <c r="AJ263" s="318"/>
      <c r="AK263" s="318"/>
      <c r="AL263" s="318"/>
      <c r="AM263" s="318"/>
      <c r="AN263" s="318"/>
      <c r="AO263" s="318"/>
      <c r="AP263" s="280"/>
      <c r="AQ263" s="280"/>
      <c r="AR263" s="280"/>
      <c r="AS263" s="280"/>
      <c r="AT263" s="280"/>
      <c r="AU263" s="280"/>
      <c r="AV263" s="280"/>
      <c r="AW263" s="280"/>
      <c r="AX263" s="280"/>
      <c r="AY263" s="280"/>
      <c r="AZ263" s="280"/>
      <c r="BA263" s="280"/>
      <c r="BB263" s="280"/>
      <c r="BC263" s="280"/>
      <c r="BD263" s="280"/>
      <c r="BE263" s="280"/>
      <c r="BF263" s="280"/>
      <c r="BG263" s="280"/>
      <c r="BH263" s="280"/>
      <c r="BI263" s="280"/>
      <c r="BJ263" s="280"/>
      <c r="BK263" s="280"/>
    </row>
    <row r="264" spans="1:63" ht="30.75" hidden="1">
      <c r="A264" s="430"/>
      <c r="B264" s="425"/>
      <c r="C264" s="433"/>
      <c r="D264" s="263"/>
      <c r="E264" s="4" t="s">
        <v>15</v>
      </c>
      <c r="F264" s="386"/>
      <c r="G264" s="280"/>
      <c r="H264" s="286"/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280"/>
      <c r="AA264" s="280"/>
      <c r="AB264" s="7"/>
      <c r="AC264" s="318"/>
      <c r="AD264" s="280"/>
      <c r="AE264" s="318"/>
      <c r="AF264" s="280"/>
      <c r="AG264" s="318"/>
      <c r="AH264" s="318"/>
      <c r="AI264" s="318"/>
      <c r="AJ264" s="318"/>
      <c r="AK264" s="318"/>
      <c r="AL264" s="318"/>
      <c r="AM264" s="318"/>
      <c r="AN264" s="318"/>
      <c r="AO264" s="318"/>
      <c r="AP264" s="280"/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280"/>
      <c r="BA264" s="280"/>
      <c r="BB264" s="280"/>
      <c r="BC264" s="280"/>
      <c r="BD264" s="280"/>
      <c r="BE264" s="280"/>
      <c r="BF264" s="280"/>
      <c r="BG264" s="280"/>
      <c r="BH264" s="280"/>
      <c r="BI264" s="280"/>
      <c r="BJ264" s="280"/>
      <c r="BK264" s="280"/>
    </row>
    <row r="265" spans="1:63" ht="15" hidden="1">
      <c r="A265" s="430"/>
      <c r="B265" s="425"/>
      <c r="C265" s="433"/>
      <c r="D265" s="263"/>
      <c r="E265" s="4" t="s">
        <v>16</v>
      </c>
      <c r="F265" s="386"/>
      <c r="G265" s="280"/>
      <c r="H265" s="286"/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280"/>
      <c r="AA265" s="280"/>
      <c r="AB265" s="7"/>
      <c r="AC265" s="318"/>
      <c r="AD265" s="280"/>
      <c r="AE265" s="318"/>
      <c r="AF265" s="280"/>
      <c r="AG265" s="318"/>
      <c r="AH265" s="318"/>
      <c r="AI265" s="318"/>
      <c r="AJ265" s="318"/>
      <c r="AK265" s="318"/>
      <c r="AL265" s="318"/>
      <c r="AM265" s="318"/>
      <c r="AN265" s="318"/>
      <c r="AO265" s="318"/>
      <c r="AP265" s="280"/>
      <c r="AQ265" s="280"/>
      <c r="AR265" s="280"/>
      <c r="AS265" s="280"/>
      <c r="AT265" s="280"/>
      <c r="AU265" s="280"/>
      <c r="AV265" s="280"/>
      <c r="AW265" s="280"/>
      <c r="AX265" s="280"/>
      <c r="AY265" s="280"/>
      <c r="AZ265" s="280"/>
      <c r="BA265" s="280"/>
      <c r="BB265" s="280"/>
      <c r="BC265" s="280"/>
      <c r="BD265" s="280"/>
      <c r="BE265" s="280"/>
      <c r="BF265" s="280"/>
      <c r="BG265" s="280"/>
      <c r="BH265" s="280"/>
      <c r="BI265" s="280"/>
      <c r="BJ265" s="280"/>
      <c r="BK265" s="280"/>
    </row>
    <row r="266" spans="1:63" ht="15" hidden="1">
      <c r="A266" s="430"/>
      <c r="B266" s="425"/>
      <c r="C266" s="433"/>
      <c r="D266" s="263"/>
      <c r="E266" s="4" t="s">
        <v>17</v>
      </c>
      <c r="F266" s="386"/>
      <c r="G266" s="280"/>
      <c r="H266" s="286"/>
      <c r="I266" s="318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280"/>
      <c r="AA266" s="280"/>
      <c r="AB266" s="7"/>
      <c r="AC266" s="318"/>
      <c r="AD266" s="280"/>
      <c r="AE266" s="318"/>
      <c r="AF266" s="280"/>
      <c r="AG266" s="318"/>
      <c r="AH266" s="318"/>
      <c r="AI266" s="318"/>
      <c r="AJ266" s="318"/>
      <c r="AK266" s="318"/>
      <c r="AL266" s="318"/>
      <c r="AM266" s="318"/>
      <c r="AN266" s="318"/>
      <c r="AO266" s="318"/>
      <c r="AP266" s="280"/>
      <c r="AQ266" s="280"/>
      <c r="AR266" s="280"/>
      <c r="AS266" s="280"/>
      <c r="AT266" s="280"/>
      <c r="AU266" s="280"/>
      <c r="AV266" s="280"/>
      <c r="AW266" s="280"/>
      <c r="AX266" s="280"/>
      <c r="AY266" s="280"/>
      <c r="AZ266" s="280"/>
      <c r="BA266" s="280"/>
      <c r="BB266" s="280"/>
      <c r="BC266" s="280"/>
      <c r="BD266" s="280"/>
      <c r="BE266" s="280"/>
      <c r="BF266" s="280"/>
      <c r="BG266" s="280"/>
      <c r="BH266" s="280"/>
      <c r="BI266" s="280"/>
      <c r="BJ266" s="280"/>
      <c r="BK266" s="280"/>
    </row>
    <row r="267" spans="1:63" ht="30.75" hidden="1">
      <c r="A267" s="431"/>
      <c r="B267" s="426"/>
      <c r="C267" s="434"/>
      <c r="D267" s="264"/>
      <c r="E267" s="4" t="s">
        <v>18</v>
      </c>
      <c r="F267" s="386"/>
      <c r="G267" s="280"/>
      <c r="H267" s="286"/>
      <c r="I267" s="318"/>
      <c r="J267" s="318"/>
      <c r="K267" s="318"/>
      <c r="L267" s="318"/>
      <c r="M267" s="318"/>
      <c r="N267" s="318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280"/>
      <c r="AA267" s="280"/>
      <c r="AB267" s="7"/>
      <c r="AC267" s="318"/>
      <c r="AD267" s="280"/>
      <c r="AE267" s="318"/>
      <c r="AF267" s="280"/>
      <c r="AG267" s="318"/>
      <c r="AH267" s="318"/>
      <c r="AI267" s="318"/>
      <c r="AJ267" s="318"/>
      <c r="AK267" s="318"/>
      <c r="AL267" s="318"/>
      <c r="AM267" s="318"/>
      <c r="AN267" s="318"/>
      <c r="AO267" s="318"/>
      <c r="AP267" s="280"/>
      <c r="AQ267" s="280"/>
      <c r="AR267" s="280"/>
      <c r="AS267" s="280"/>
      <c r="AT267" s="280"/>
      <c r="AU267" s="280"/>
      <c r="AV267" s="280"/>
      <c r="AW267" s="280"/>
      <c r="AX267" s="280"/>
      <c r="AY267" s="280"/>
      <c r="AZ267" s="280"/>
      <c r="BA267" s="280"/>
      <c r="BB267" s="280"/>
      <c r="BC267" s="280"/>
      <c r="BD267" s="280"/>
      <c r="BE267" s="280"/>
      <c r="BF267" s="280"/>
      <c r="BG267" s="280"/>
      <c r="BH267" s="280"/>
      <c r="BI267" s="280"/>
      <c r="BJ267" s="280"/>
      <c r="BK267" s="280"/>
    </row>
    <row r="268" spans="1:63" ht="15" hidden="1">
      <c r="A268" s="429" t="s">
        <v>361</v>
      </c>
      <c r="B268" s="424" t="s">
        <v>360</v>
      </c>
      <c r="C268" s="424" t="s">
        <v>20</v>
      </c>
      <c r="D268" s="33"/>
      <c r="E268" s="271" t="s">
        <v>21</v>
      </c>
      <c r="F268" s="385"/>
      <c r="G268" s="280"/>
      <c r="H268" s="286"/>
      <c r="I268" s="318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280"/>
      <c r="AA268" s="280"/>
      <c r="AB268" s="7"/>
      <c r="AC268" s="318"/>
      <c r="AD268" s="280"/>
      <c r="AE268" s="318"/>
      <c r="AF268" s="280"/>
      <c r="AG268" s="318"/>
      <c r="AH268" s="318"/>
      <c r="AI268" s="318"/>
      <c r="AJ268" s="318"/>
      <c r="AK268" s="318"/>
      <c r="AL268" s="318"/>
      <c r="AM268" s="318"/>
      <c r="AN268" s="318"/>
      <c r="AO268" s="318"/>
      <c r="AP268" s="280"/>
      <c r="AQ268" s="280"/>
      <c r="AR268" s="280"/>
      <c r="AS268" s="280"/>
      <c r="AT268" s="280"/>
      <c r="AU268" s="280"/>
      <c r="AV268" s="280"/>
      <c r="AW268" s="280"/>
      <c r="AX268" s="280"/>
      <c r="AY268" s="280"/>
      <c r="AZ268" s="280"/>
      <c r="BA268" s="280"/>
      <c r="BB268" s="280"/>
      <c r="BC268" s="280"/>
      <c r="BD268" s="280"/>
      <c r="BE268" s="280"/>
      <c r="BF268" s="280"/>
      <c r="BG268" s="280"/>
      <c r="BH268" s="280"/>
      <c r="BI268" s="280"/>
      <c r="BJ268" s="280"/>
      <c r="BK268" s="280"/>
    </row>
    <row r="269" spans="1:63" ht="30.75" hidden="1">
      <c r="A269" s="430"/>
      <c r="B269" s="425"/>
      <c r="C269" s="433"/>
      <c r="D269" s="263"/>
      <c r="E269" s="4" t="s">
        <v>14</v>
      </c>
      <c r="F269" s="386"/>
      <c r="G269" s="280"/>
      <c r="H269" s="286"/>
      <c r="I269" s="318"/>
      <c r="J269" s="318"/>
      <c r="K269" s="318"/>
      <c r="L269" s="318"/>
      <c r="M269" s="318"/>
      <c r="N269" s="318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280"/>
      <c r="AA269" s="280"/>
      <c r="AB269" s="7"/>
      <c r="AC269" s="318"/>
      <c r="AD269" s="280"/>
      <c r="AE269" s="318"/>
      <c r="AF269" s="280"/>
      <c r="AG269" s="318"/>
      <c r="AH269" s="318"/>
      <c r="AI269" s="318"/>
      <c r="AJ269" s="318"/>
      <c r="AK269" s="318"/>
      <c r="AL269" s="318"/>
      <c r="AM269" s="318"/>
      <c r="AN269" s="318"/>
      <c r="AO269" s="318"/>
      <c r="AP269" s="280"/>
      <c r="AQ269" s="280"/>
      <c r="AR269" s="280"/>
      <c r="AS269" s="280"/>
      <c r="AT269" s="280"/>
      <c r="AU269" s="280"/>
      <c r="AV269" s="280"/>
      <c r="AW269" s="280"/>
      <c r="AX269" s="280"/>
      <c r="AY269" s="280"/>
      <c r="AZ269" s="280"/>
      <c r="BA269" s="280"/>
      <c r="BB269" s="280"/>
      <c r="BC269" s="280"/>
      <c r="BD269" s="280"/>
      <c r="BE269" s="280"/>
      <c r="BF269" s="280"/>
      <c r="BG269" s="280"/>
      <c r="BH269" s="280"/>
      <c r="BI269" s="280"/>
      <c r="BJ269" s="280"/>
      <c r="BK269" s="280"/>
    </row>
    <row r="270" spans="1:63" ht="30.75" hidden="1">
      <c r="A270" s="430"/>
      <c r="B270" s="425"/>
      <c r="C270" s="433"/>
      <c r="D270" s="273" t="s">
        <v>405</v>
      </c>
      <c r="E270" s="4" t="s">
        <v>15</v>
      </c>
      <c r="F270" s="386"/>
      <c r="G270" s="280"/>
      <c r="H270" s="286"/>
      <c r="I270" s="318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280"/>
      <c r="AA270" s="280"/>
      <c r="AB270" s="7"/>
      <c r="AC270" s="318"/>
      <c r="AD270" s="280"/>
      <c r="AE270" s="318"/>
      <c r="AF270" s="280"/>
      <c r="AG270" s="318"/>
      <c r="AH270" s="318"/>
      <c r="AI270" s="318"/>
      <c r="AJ270" s="318"/>
      <c r="AK270" s="318"/>
      <c r="AL270" s="318"/>
      <c r="AM270" s="318"/>
      <c r="AN270" s="318"/>
      <c r="AO270" s="318"/>
      <c r="AP270" s="280"/>
      <c r="AQ270" s="280"/>
      <c r="AR270" s="280"/>
      <c r="AS270" s="280"/>
      <c r="AT270" s="280"/>
      <c r="AU270" s="280"/>
      <c r="AV270" s="280"/>
      <c r="AW270" s="280"/>
      <c r="AX270" s="280"/>
      <c r="AY270" s="280"/>
      <c r="AZ270" s="280"/>
      <c r="BA270" s="280"/>
      <c r="BB270" s="280"/>
      <c r="BC270" s="280"/>
      <c r="BD270" s="280"/>
      <c r="BE270" s="280"/>
      <c r="BF270" s="280"/>
      <c r="BG270" s="280"/>
      <c r="BH270" s="280"/>
      <c r="BI270" s="280"/>
      <c r="BJ270" s="280"/>
      <c r="BK270" s="280"/>
    </row>
    <row r="271" spans="1:63" ht="15" hidden="1">
      <c r="A271" s="430"/>
      <c r="B271" s="425"/>
      <c r="C271" s="433"/>
      <c r="D271" s="263"/>
      <c r="E271" s="4" t="s">
        <v>16</v>
      </c>
      <c r="F271" s="386"/>
      <c r="G271" s="280"/>
      <c r="H271" s="286"/>
      <c r="I271" s="318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280"/>
      <c r="AA271" s="280"/>
      <c r="AB271" s="7"/>
      <c r="AC271" s="318"/>
      <c r="AD271" s="280"/>
      <c r="AE271" s="318"/>
      <c r="AF271" s="280"/>
      <c r="AG271" s="318"/>
      <c r="AH271" s="318"/>
      <c r="AI271" s="318"/>
      <c r="AJ271" s="318"/>
      <c r="AK271" s="318"/>
      <c r="AL271" s="318"/>
      <c r="AM271" s="318"/>
      <c r="AN271" s="318"/>
      <c r="AO271" s="318"/>
      <c r="AP271" s="280"/>
      <c r="AQ271" s="280"/>
      <c r="AR271" s="280"/>
      <c r="AS271" s="280"/>
      <c r="AT271" s="280"/>
      <c r="AU271" s="280"/>
      <c r="AV271" s="280"/>
      <c r="AW271" s="280"/>
      <c r="AX271" s="280"/>
      <c r="AY271" s="280"/>
      <c r="AZ271" s="280"/>
      <c r="BA271" s="280"/>
      <c r="BB271" s="280"/>
      <c r="BC271" s="280"/>
      <c r="BD271" s="280"/>
      <c r="BE271" s="280"/>
      <c r="BF271" s="280"/>
      <c r="BG271" s="280"/>
      <c r="BH271" s="280"/>
      <c r="BI271" s="280"/>
      <c r="BJ271" s="280"/>
      <c r="BK271" s="280"/>
    </row>
    <row r="272" spans="1:63" ht="15" hidden="1">
      <c r="A272" s="430"/>
      <c r="B272" s="425"/>
      <c r="C272" s="433"/>
      <c r="D272" s="263"/>
      <c r="E272" s="4" t="s">
        <v>17</v>
      </c>
      <c r="F272" s="386"/>
      <c r="G272" s="280"/>
      <c r="H272" s="286"/>
      <c r="I272" s="318"/>
      <c r="J272" s="318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280"/>
      <c r="AA272" s="280"/>
      <c r="AB272" s="7"/>
      <c r="AC272" s="318"/>
      <c r="AD272" s="280"/>
      <c r="AE272" s="318"/>
      <c r="AF272" s="280"/>
      <c r="AG272" s="318"/>
      <c r="AH272" s="318"/>
      <c r="AI272" s="318"/>
      <c r="AJ272" s="318"/>
      <c r="AK272" s="318"/>
      <c r="AL272" s="318"/>
      <c r="AM272" s="318"/>
      <c r="AN272" s="318"/>
      <c r="AO272" s="318"/>
      <c r="AP272" s="280"/>
      <c r="AQ272" s="280"/>
      <c r="AR272" s="280"/>
      <c r="AS272" s="280"/>
      <c r="AT272" s="280"/>
      <c r="AU272" s="280"/>
      <c r="AV272" s="280"/>
      <c r="AW272" s="280"/>
      <c r="AX272" s="280"/>
      <c r="AY272" s="280"/>
      <c r="AZ272" s="280"/>
      <c r="BA272" s="280"/>
      <c r="BB272" s="280"/>
      <c r="BC272" s="280"/>
      <c r="BD272" s="280"/>
      <c r="BE272" s="280"/>
      <c r="BF272" s="280"/>
      <c r="BG272" s="280"/>
      <c r="BH272" s="280"/>
      <c r="BI272" s="280"/>
      <c r="BJ272" s="280"/>
      <c r="BK272" s="280"/>
    </row>
    <row r="273" spans="1:63" ht="30.75" hidden="1">
      <c r="A273" s="431"/>
      <c r="B273" s="426"/>
      <c r="C273" s="434"/>
      <c r="D273" s="264"/>
      <c r="E273" s="4" t="s">
        <v>18</v>
      </c>
      <c r="F273" s="386"/>
      <c r="G273" s="280"/>
      <c r="H273" s="286"/>
      <c r="I273" s="318"/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280"/>
      <c r="AA273" s="280"/>
      <c r="AB273" s="7"/>
      <c r="AC273" s="318"/>
      <c r="AD273" s="280"/>
      <c r="AE273" s="318"/>
      <c r="AF273" s="280"/>
      <c r="AG273" s="318"/>
      <c r="AH273" s="318"/>
      <c r="AI273" s="318"/>
      <c r="AJ273" s="318"/>
      <c r="AK273" s="318"/>
      <c r="AL273" s="318"/>
      <c r="AM273" s="318"/>
      <c r="AN273" s="318"/>
      <c r="AO273" s="318"/>
      <c r="AP273" s="280"/>
      <c r="AQ273" s="280"/>
      <c r="AR273" s="280"/>
      <c r="AS273" s="280"/>
      <c r="AT273" s="280"/>
      <c r="AU273" s="280"/>
      <c r="AV273" s="280"/>
      <c r="AW273" s="280"/>
      <c r="AX273" s="280"/>
      <c r="AY273" s="280"/>
      <c r="AZ273" s="280"/>
      <c r="BA273" s="280"/>
      <c r="BB273" s="280"/>
      <c r="BC273" s="280"/>
      <c r="BD273" s="280"/>
      <c r="BE273" s="280"/>
      <c r="BF273" s="280"/>
      <c r="BG273" s="280"/>
      <c r="BH273" s="280"/>
      <c r="BI273" s="280"/>
      <c r="BJ273" s="280"/>
      <c r="BK273" s="280"/>
    </row>
    <row r="274" spans="1:63" ht="15" hidden="1">
      <c r="A274" s="440" t="s">
        <v>362</v>
      </c>
      <c r="B274" s="424" t="s">
        <v>299</v>
      </c>
      <c r="C274" s="432" t="s">
        <v>302</v>
      </c>
      <c r="D274" s="262"/>
      <c r="E274" s="271" t="s">
        <v>21</v>
      </c>
      <c r="F274" s="385"/>
      <c r="G274" s="280"/>
      <c r="H274" s="286"/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280"/>
      <c r="AA274" s="280"/>
      <c r="AB274" s="7"/>
      <c r="AC274" s="318"/>
      <c r="AD274" s="280"/>
      <c r="AE274" s="318"/>
      <c r="AF274" s="280"/>
      <c r="AG274" s="318"/>
      <c r="AH274" s="318"/>
      <c r="AI274" s="318"/>
      <c r="AJ274" s="318"/>
      <c r="AK274" s="318"/>
      <c r="AL274" s="318"/>
      <c r="AM274" s="318"/>
      <c r="AN274" s="318"/>
      <c r="AO274" s="318"/>
      <c r="AP274" s="280"/>
      <c r="AQ274" s="280"/>
      <c r="AR274" s="280"/>
      <c r="AS274" s="280"/>
      <c r="AT274" s="280"/>
      <c r="AU274" s="280"/>
      <c r="AV274" s="280"/>
      <c r="AW274" s="280"/>
      <c r="AX274" s="280"/>
      <c r="AY274" s="280"/>
      <c r="AZ274" s="280"/>
      <c r="BA274" s="280"/>
      <c r="BB274" s="280"/>
      <c r="BC274" s="280"/>
      <c r="BD274" s="280"/>
      <c r="BE274" s="280"/>
      <c r="BF274" s="280"/>
      <c r="BG274" s="280"/>
      <c r="BH274" s="280"/>
      <c r="BI274" s="280"/>
      <c r="BJ274" s="280"/>
      <c r="BK274" s="280"/>
    </row>
    <row r="275" spans="1:63" ht="30.75" hidden="1">
      <c r="A275" s="441"/>
      <c r="B275" s="425"/>
      <c r="C275" s="433"/>
      <c r="D275" s="273" t="s">
        <v>405</v>
      </c>
      <c r="E275" s="4" t="s">
        <v>377</v>
      </c>
      <c r="F275" s="383"/>
      <c r="G275" s="280"/>
      <c r="H275" s="286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280"/>
      <c r="AA275" s="280"/>
      <c r="AB275" s="7"/>
      <c r="AC275" s="318"/>
      <c r="AD275" s="280"/>
      <c r="AE275" s="318"/>
      <c r="AF275" s="280"/>
      <c r="AG275" s="318"/>
      <c r="AH275" s="318"/>
      <c r="AI275" s="318"/>
      <c r="AJ275" s="318"/>
      <c r="AK275" s="318"/>
      <c r="AL275" s="318"/>
      <c r="AM275" s="318"/>
      <c r="AN275" s="318"/>
      <c r="AO275" s="318"/>
      <c r="AP275" s="280"/>
      <c r="AQ275" s="280"/>
      <c r="AR275" s="280"/>
      <c r="AS275" s="280"/>
      <c r="AT275" s="280"/>
      <c r="AU275" s="280"/>
      <c r="AV275" s="280"/>
      <c r="AW275" s="280"/>
      <c r="AX275" s="280"/>
      <c r="AY275" s="280"/>
      <c r="AZ275" s="280"/>
      <c r="BA275" s="280"/>
      <c r="BB275" s="280"/>
      <c r="BC275" s="280"/>
      <c r="BD275" s="280"/>
      <c r="BE275" s="280"/>
      <c r="BF275" s="280"/>
      <c r="BG275" s="280"/>
      <c r="BH275" s="280"/>
      <c r="BI275" s="280"/>
      <c r="BJ275" s="280"/>
      <c r="BK275" s="280"/>
    </row>
    <row r="276" spans="1:63" ht="30.75" hidden="1">
      <c r="A276" s="441"/>
      <c r="B276" s="425"/>
      <c r="C276" s="433"/>
      <c r="D276" s="263"/>
      <c r="E276" s="4" t="s">
        <v>15</v>
      </c>
      <c r="F276" s="383"/>
      <c r="G276" s="280"/>
      <c r="H276" s="286"/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280"/>
      <c r="AA276" s="280"/>
      <c r="AB276" s="7"/>
      <c r="AC276" s="318"/>
      <c r="AD276" s="280"/>
      <c r="AE276" s="318"/>
      <c r="AF276" s="280"/>
      <c r="AG276" s="318"/>
      <c r="AH276" s="318"/>
      <c r="AI276" s="318"/>
      <c r="AJ276" s="318"/>
      <c r="AK276" s="318"/>
      <c r="AL276" s="318"/>
      <c r="AM276" s="318"/>
      <c r="AN276" s="318"/>
      <c r="AO276" s="318"/>
      <c r="AP276" s="280"/>
      <c r="AQ276" s="280"/>
      <c r="AR276" s="280"/>
      <c r="AS276" s="280"/>
      <c r="AT276" s="280"/>
      <c r="AU276" s="280"/>
      <c r="AV276" s="280"/>
      <c r="AW276" s="280"/>
      <c r="AX276" s="280"/>
      <c r="AY276" s="280"/>
      <c r="AZ276" s="280"/>
      <c r="BA276" s="280"/>
      <c r="BB276" s="280"/>
      <c r="BC276" s="280"/>
      <c r="BD276" s="280"/>
      <c r="BE276" s="280"/>
      <c r="BF276" s="280"/>
      <c r="BG276" s="280"/>
      <c r="BH276" s="280"/>
      <c r="BI276" s="280"/>
      <c r="BJ276" s="280"/>
      <c r="BK276" s="280"/>
    </row>
    <row r="277" spans="1:63" ht="15" hidden="1">
      <c r="A277" s="441"/>
      <c r="B277" s="425"/>
      <c r="C277" s="433"/>
      <c r="D277" s="263"/>
      <c r="E277" s="4" t="s">
        <v>16</v>
      </c>
      <c r="F277" s="383"/>
      <c r="G277" s="280"/>
      <c r="H277" s="286"/>
      <c r="I277" s="318"/>
      <c r="J277" s="318"/>
      <c r="K277" s="318"/>
      <c r="L277" s="318"/>
      <c r="M277" s="318"/>
      <c r="N277" s="318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280"/>
      <c r="AA277" s="280"/>
      <c r="AB277" s="7"/>
      <c r="AC277" s="318"/>
      <c r="AD277" s="280"/>
      <c r="AE277" s="318"/>
      <c r="AF277" s="280"/>
      <c r="AG277" s="318"/>
      <c r="AH277" s="318"/>
      <c r="AI277" s="318"/>
      <c r="AJ277" s="318"/>
      <c r="AK277" s="318"/>
      <c r="AL277" s="318"/>
      <c r="AM277" s="318"/>
      <c r="AN277" s="318"/>
      <c r="AO277" s="318"/>
      <c r="AP277" s="280"/>
      <c r="AQ277" s="280"/>
      <c r="AR277" s="280"/>
      <c r="AS277" s="280"/>
      <c r="AT277" s="280"/>
      <c r="AU277" s="280"/>
      <c r="AV277" s="280"/>
      <c r="AW277" s="280"/>
      <c r="AX277" s="280"/>
      <c r="AY277" s="280"/>
      <c r="AZ277" s="280"/>
      <c r="BA277" s="280"/>
      <c r="BB277" s="280"/>
      <c r="BC277" s="280"/>
      <c r="BD277" s="280"/>
      <c r="BE277" s="280"/>
      <c r="BF277" s="280"/>
      <c r="BG277" s="280"/>
      <c r="BH277" s="280"/>
      <c r="BI277" s="280"/>
      <c r="BJ277" s="280"/>
      <c r="BK277" s="280"/>
    </row>
    <row r="278" spans="1:63" ht="15" hidden="1">
      <c r="A278" s="441"/>
      <c r="B278" s="425"/>
      <c r="C278" s="433"/>
      <c r="D278" s="263"/>
      <c r="E278" s="4" t="s">
        <v>17</v>
      </c>
      <c r="F278" s="383"/>
      <c r="G278" s="280"/>
      <c r="H278" s="286"/>
      <c r="I278" s="318"/>
      <c r="J278" s="318"/>
      <c r="K278" s="318"/>
      <c r="L278" s="3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280"/>
      <c r="AA278" s="280"/>
      <c r="AB278" s="7"/>
      <c r="AC278" s="318"/>
      <c r="AD278" s="280"/>
      <c r="AE278" s="318"/>
      <c r="AF278" s="280"/>
      <c r="AG278" s="318"/>
      <c r="AH278" s="318"/>
      <c r="AI278" s="318"/>
      <c r="AJ278" s="318"/>
      <c r="AK278" s="318"/>
      <c r="AL278" s="318"/>
      <c r="AM278" s="318"/>
      <c r="AN278" s="318"/>
      <c r="AO278" s="318"/>
      <c r="AP278" s="280"/>
      <c r="AQ278" s="280"/>
      <c r="AR278" s="280"/>
      <c r="AS278" s="280"/>
      <c r="AT278" s="280"/>
      <c r="AU278" s="280"/>
      <c r="AV278" s="280"/>
      <c r="AW278" s="280"/>
      <c r="AX278" s="280"/>
      <c r="AY278" s="280"/>
      <c r="AZ278" s="280"/>
      <c r="BA278" s="280"/>
      <c r="BB278" s="280"/>
      <c r="BC278" s="280"/>
      <c r="BD278" s="280"/>
      <c r="BE278" s="280"/>
      <c r="BF278" s="280"/>
      <c r="BG278" s="280"/>
      <c r="BH278" s="280"/>
      <c r="BI278" s="280"/>
      <c r="BJ278" s="280"/>
      <c r="BK278" s="280"/>
    </row>
    <row r="279" spans="1:63" ht="30.75" hidden="1">
      <c r="A279" s="441"/>
      <c r="B279" s="425"/>
      <c r="C279" s="434"/>
      <c r="D279" s="273" t="s">
        <v>405</v>
      </c>
      <c r="E279" s="4" t="s">
        <v>18</v>
      </c>
      <c r="F279" s="383"/>
      <c r="G279" s="280"/>
      <c r="H279" s="286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280"/>
      <c r="AA279" s="280"/>
      <c r="AB279" s="7"/>
      <c r="AC279" s="318"/>
      <c r="AD279" s="280"/>
      <c r="AE279" s="318"/>
      <c r="AF279" s="280"/>
      <c r="AG279" s="318"/>
      <c r="AH279" s="318"/>
      <c r="AI279" s="318"/>
      <c r="AJ279" s="318"/>
      <c r="AK279" s="318"/>
      <c r="AL279" s="318"/>
      <c r="AM279" s="318"/>
      <c r="AN279" s="318"/>
      <c r="AO279" s="318"/>
      <c r="AP279" s="280"/>
      <c r="AQ279" s="280"/>
      <c r="AR279" s="280"/>
      <c r="AS279" s="280"/>
      <c r="AT279" s="280"/>
      <c r="AU279" s="280"/>
      <c r="AV279" s="280"/>
      <c r="AW279" s="280"/>
      <c r="AX279" s="280"/>
      <c r="AY279" s="280"/>
      <c r="AZ279" s="280"/>
      <c r="BA279" s="280"/>
      <c r="BB279" s="280"/>
      <c r="BC279" s="280"/>
      <c r="BD279" s="280"/>
      <c r="BE279" s="280"/>
      <c r="BF279" s="280"/>
      <c r="BG279" s="280"/>
      <c r="BH279" s="280"/>
      <c r="BI279" s="280"/>
      <c r="BJ279" s="280"/>
      <c r="BK279" s="280"/>
    </row>
    <row r="280" spans="1:63" ht="30.75" hidden="1">
      <c r="A280" s="430"/>
      <c r="B280" s="430"/>
      <c r="C280" s="46" t="s">
        <v>300</v>
      </c>
      <c r="D280" s="46"/>
      <c r="E280" s="4" t="s">
        <v>378</v>
      </c>
      <c r="F280" s="383"/>
      <c r="G280" s="280"/>
      <c r="H280" s="286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280"/>
      <c r="AA280" s="280"/>
      <c r="AB280" s="7"/>
      <c r="AC280" s="318"/>
      <c r="AD280" s="280"/>
      <c r="AE280" s="318"/>
      <c r="AF280" s="280"/>
      <c r="AG280" s="318"/>
      <c r="AH280" s="318"/>
      <c r="AI280" s="318"/>
      <c r="AJ280" s="318"/>
      <c r="AK280" s="318"/>
      <c r="AL280" s="318"/>
      <c r="AM280" s="318"/>
      <c r="AN280" s="318"/>
      <c r="AO280" s="318"/>
      <c r="AP280" s="280"/>
      <c r="AQ280" s="280"/>
      <c r="AR280" s="280"/>
      <c r="AS280" s="280"/>
      <c r="AT280" s="280"/>
      <c r="AU280" s="280"/>
      <c r="AV280" s="280"/>
      <c r="AW280" s="280"/>
      <c r="AX280" s="280"/>
      <c r="AY280" s="280"/>
      <c r="AZ280" s="280"/>
      <c r="BA280" s="280"/>
      <c r="BB280" s="280"/>
      <c r="BC280" s="280"/>
      <c r="BD280" s="280"/>
      <c r="BE280" s="280"/>
      <c r="BF280" s="280"/>
      <c r="BG280" s="280"/>
      <c r="BH280" s="280"/>
      <c r="BI280" s="280"/>
      <c r="BJ280" s="280"/>
      <c r="BK280" s="280"/>
    </row>
    <row r="281" spans="1:63" ht="30.75" hidden="1">
      <c r="A281" s="430"/>
      <c r="B281" s="430"/>
      <c r="C281" s="46" t="s">
        <v>301</v>
      </c>
      <c r="D281" s="46"/>
      <c r="E281" s="4" t="s">
        <v>378</v>
      </c>
      <c r="F281" s="383"/>
      <c r="G281" s="280"/>
      <c r="H281" s="286"/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280"/>
      <c r="AA281" s="280"/>
      <c r="AB281" s="7"/>
      <c r="AC281" s="318"/>
      <c r="AD281" s="280"/>
      <c r="AE281" s="318"/>
      <c r="AF281" s="280"/>
      <c r="AG281" s="318"/>
      <c r="AH281" s="318"/>
      <c r="AI281" s="318"/>
      <c r="AJ281" s="318"/>
      <c r="AK281" s="318"/>
      <c r="AL281" s="318"/>
      <c r="AM281" s="318"/>
      <c r="AN281" s="318"/>
      <c r="AO281" s="318"/>
      <c r="AP281" s="280"/>
      <c r="AQ281" s="280"/>
      <c r="AR281" s="280"/>
      <c r="AS281" s="280"/>
      <c r="AT281" s="280"/>
      <c r="AU281" s="280"/>
      <c r="AV281" s="280"/>
      <c r="AW281" s="280"/>
      <c r="AX281" s="280"/>
      <c r="AY281" s="280"/>
      <c r="AZ281" s="280"/>
      <c r="BA281" s="280"/>
      <c r="BB281" s="280"/>
      <c r="BC281" s="280"/>
      <c r="BD281" s="280"/>
      <c r="BE281" s="280"/>
      <c r="BF281" s="280"/>
      <c r="BG281" s="280"/>
      <c r="BH281" s="280"/>
      <c r="BI281" s="280"/>
      <c r="BJ281" s="280"/>
      <c r="BK281" s="280"/>
    </row>
    <row r="282" spans="1:63" ht="69" hidden="1">
      <c r="A282" s="431"/>
      <c r="B282" s="431"/>
      <c r="C282" s="46" t="s">
        <v>303</v>
      </c>
      <c r="D282" s="46"/>
      <c r="E282" s="4" t="s">
        <v>378</v>
      </c>
      <c r="F282" s="383"/>
      <c r="G282" s="280"/>
      <c r="H282" s="286"/>
      <c r="I282" s="318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280"/>
      <c r="AA282" s="280"/>
      <c r="AB282" s="7"/>
      <c r="AC282" s="318"/>
      <c r="AD282" s="280"/>
      <c r="AE282" s="318"/>
      <c r="AF282" s="280"/>
      <c r="AG282" s="318"/>
      <c r="AH282" s="318"/>
      <c r="AI282" s="318"/>
      <c r="AJ282" s="318"/>
      <c r="AK282" s="318"/>
      <c r="AL282" s="318"/>
      <c r="AM282" s="318"/>
      <c r="AN282" s="318"/>
      <c r="AO282" s="318"/>
      <c r="AP282" s="280"/>
      <c r="AQ282" s="280"/>
      <c r="AR282" s="280"/>
      <c r="AS282" s="280"/>
      <c r="AT282" s="280"/>
      <c r="AU282" s="280"/>
      <c r="AV282" s="280"/>
      <c r="AW282" s="280"/>
      <c r="AX282" s="280"/>
      <c r="AY282" s="280"/>
      <c r="AZ282" s="280"/>
      <c r="BA282" s="280"/>
      <c r="BB282" s="280"/>
      <c r="BC282" s="280"/>
      <c r="BD282" s="280"/>
      <c r="BE282" s="280"/>
      <c r="BF282" s="280"/>
      <c r="BG282" s="280"/>
      <c r="BH282" s="280"/>
      <c r="BI282" s="280"/>
      <c r="BJ282" s="280"/>
      <c r="BK282" s="280"/>
    </row>
    <row r="283" spans="1:63" ht="15" hidden="1">
      <c r="A283" s="717" t="s">
        <v>551</v>
      </c>
      <c r="B283" s="429" t="s">
        <v>546</v>
      </c>
      <c r="C283" s="432" t="s">
        <v>547</v>
      </c>
      <c r="D283" s="262"/>
      <c r="E283" s="271" t="s">
        <v>21</v>
      </c>
      <c r="F283" s="383"/>
      <c r="G283" s="280"/>
      <c r="H283" s="286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280"/>
      <c r="AA283" s="280"/>
      <c r="AB283" s="7"/>
      <c r="AC283" s="318"/>
      <c r="AD283" s="280"/>
      <c r="AE283" s="318"/>
      <c r="AF283" s="280"/>
      <c r="AG283" s="318"/>
      <c r="AH283" s="318"/>
      <c r="AI283" s="318"/>
      <c r="AJ283" s="318"/>
      <c r="AK283" s="318"/>
      <c r="AL283" s="318"/>
      <c r="AM283" s="318"/>
      <c r="AN283" s="318"/>
      <c r="AO283" s="318"/>
      <c r="AP283" s="180"/>
      <c r="AQ283" s="280"/>
      <c r="AR283" s="280"/>
      <c r="AS283" s="280"/>
      <c r="AT283" s="280"/>
      <c r="AU283" s="280"/>
      <c r="AV283" s="280"/>
      <c r="AW283" s="280"/>
      <c r="AX283" s="280"/>
      <c r="AY283" s="280"/>
      <c r="AZ283" s="280"/>
      <c r="BA283" s="280"/>
      <c r="BB283" s="280"/>
      <c r="BC283" s="280"/>
      <c r="BD283" s="280"/>
      <c r="BE283" s="280"/>
      <c r="BF283" s="280"/>
      <c r="BG283" s="280"/>
      <c r="BH283" s="280"/>
      <c r="BI283" s="280"/>
      <c r="BJ283" s="280"/>
      <c r="BK283" s="280"/>
    </row>
    <row r="284" spans="1:63" ht="30.75" hidden="1">
      <c r="A284" s="718"/>
      <c r="B284" s="430"/>
      <c r="C284" s="433"/>
      <c r="D284" s="262"/>
      <c r="E284" s="4" t="s">
        <v>14</v>
      </c>
      <c r="F284" s="383"/>
      <c r="G284" s="280"/>
      <c r="H284" s="286"/>
      <c r="I284" s="318"/>
      <c r="J284" s="318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280"/>
      <c r="AA284" s="280"/>
      <c r="AB284" s="7"/>
      <c r="AC284" s="318"/>
      <c r="AD284" s="280"/>
      <c r="AE284" s="318"/>
      <c r="AF284" s="280"/>
      <c r="AG284" s="318"/>
      <c r="AH284" s="318"/>
      <c r="AI284" s="318"/>
      <c r="AJ284" s="318"/>
      <c r="AK284" s="318"/>
      <c r="AL284" s="318"/>
      <c r="AM284" s="318"/>
      <c r="AN284" s="318"/>
      <c r="AO284" s="318"/>
      <c r="AP284" s="180"/>
      <c r="AQ284" s="280"/>
      <c r="AR284" s="280"/>
      <c r="AS284" s="280"/>
      <c r="AT284" s="280"/>
      <c r="AU284" s="280"/>
      <c r="AV284" s="280"/>
      <c r="AW284" s="280"/>
      <c r="AX284" s="280"/>
      <c r="AY284" s="280"/>
      <c r="AZ284" s="280"/>
      <c r="BA284" s="280"/>
      <c r="BB284" s="280"/>
      <c r="BC284" s="280"/>
      <c r="BD284" s="280"/>
      <c r="BE284" s="280"/>
      <c r="BF284" s="280"/>
      <c r="BG284" s="280"/>
      <c r="BH284" s="280"/>
      <c r="BI284" s="280"/>
      <c r="BJ284" s="280"/>
      <c r="BK284" s="280"/>
    </row>
    <row r="285" spans="1:63" ht="30.75" hidden="1">
      <c r="A285" s="718"/>
      <c r="B285" s="430"/>
      <c r="C285" s="433"/>
      <c r="D285" s="262"/>
      <c r="E285" s="4" t="s">
        <v>15</v>
      </c>
      <c r="F285" s="383"/>
      <c r="G285" s="280"/>
      <c r="H285" s="286"/>
      <c r="I285" s="318"/>
      <c r="J285" s="318"/>
      <c r="K285" s="318"/>
      <c r="L285" s="318"/>
      <c r="M285" s="318"/>
      <c r="N285" s="318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280"/>
      <c r="AA285" s="280"/>
      <c r="AB285" s="7"/>
      <c r="AC285" s="318"/>
      <c r="AD285" s="280"/>
      <c r="AE285" s="318"/>
      <c r="AF285" s="280"/>
      <c r="AG285" s="318"/>
      <c r="AH285" s="318"/>
      <c r="AI285" s="318"/>
      <c r="AJ285" s="318"/>
      <c r="AK285" s="318"/>
      <c r="AL285" s="318"/>
      <c r="AM285" s="318"/>
      <c r="AN285" s="318"/>
      <c r="AO285" s="318"/>
      <c r="AP285" s="180"/>
      <c r="AQ285" s="280"/>
      <c r="AR285" s="280"/>
      <c r="AS285" s="280"/>
      <c r="AT285" s="280"/>
      <c r="AU285" s="280"/>
      <c r="AV285" s="280"/>
      <c r="AW285" s="280"/>
      <c r="AX285" s="280"/>
      <c r="AY285" s="280"/>
      <c r="AZ285" s="280"/>
      <c r="BA285" s="280"/>
      <c r="BB285" s="280"/>
      <c r="BC285" s="280"/>
      <c r="BD285" s="280"/>
      <c r="BE285" s="280"/>
      <c r="BF285" s="280"/>
      <c r="BG285" s="280"/>
      <c r="BH285" s="280"/>
      <c r="BI285" s="280"/>
      <c r="BJ285" s="280"/>
      <c r="BK285" s="280"/>
    </row>
    <row r="286" spans="1:63" ht="15" hidden="1">
      <c r="A286" s="718"/>
      <c r="B286" s="430"/>
      <c r="C286" s="433"/>
      <c r="D286" s="262"/>
      <c r="E286" s="4" t="s">
        <v>16</v>
      </c>
      <c r="F286" s="383"/>
      <c r="G286" s="280"/>
      <c r="H286" s="286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280"/>
      <c r="AA286" s="280"/>
      <c r="AB286" s="7"/>
      <c r="AC286" s="318"/>
      <c r="AD286" s="280"/>
      <c r="AE286" s="318"/>
      <c r="AF286" s="280"/>
      <c r="AG286" s="318"/>
      <c r="AH286" s="318"/>
      <c r="AI286" s="318"/>
      <c r="AJ286" s="318"/>
      <c r="AK286" s="318"/>
      <c r="AL286" s="318"/>
      <c r="AM286" s="318"/>
      <c r="AN286" s="318"/>
      <c r="AO286" s="318"/>
      <c r="AP286" s="1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280"/>
      <c r="BD286" s="280"/>
      <c r="BE286" s="280"/>
      <c r="BF286" s="280"/>
      <c r="BG286" s="280"/>
      <c r="BH286" s="280"/>
      <c r="BI286" s="280"/>
      <c r="BJ286" s="280"/>
      <c r="BK286" s="280"/>
    </row>
    <row r="287" spans="1:63" ht="15" hidden="1">
      <c r="A287" s="718"/>
      <c r="B287" s="430"/>
      <c r="C287" s="433"/>
      <c r="D287" s="262"/>
      <c r="E287" s="4" t="s">
        <v>17</v>
      </c>
      <c r="F287" s="383"/>
      <c r="G287" s="280"/>
      <c r="H287" s="286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280"/>
      <c r="AA287" s="280"/>
      <c r="AB287" s="7"/>
      <c r="AC287" s="318"/>
      <c r="AD287" s="280"/>
      <c r="AE287" s="318"/>
      <c r="AF287" s="280"/>
      <c r="AG287" s="318"/>
      <c r="AH287" s="318"/>
      <c r="AI287" s="318"/>
      <c r="AJ287" s="318"/>
      <c r="AK287" s="318"/>
      <c r="AL287" s="318"/>
      <c r="AM287" s="318"/>
      <c r="AN287" s="318"/>
      <c r="AO287" s="318"/>
      <c r="AP287" s="180"/>
      <c r="AQ287" s="280"/>
      <c r="AR287" s="280"/>
      <c r="AS287" s="280"/>
      <c r="AT287" s="280"/>
      <c r="AU287" s="280"/>
      <c r="AV287" s="280"/>
      <c r="AW287" s="280"/>
      <c r="AX287" s="280"/>
      <c r="AY287" s="280"/>
      <c r="AZ287" s="280"/>
      <c r="BA287" s="280"/>
      <c r="BB287" s="280"/>
      <c r="BC287" s="280"/>
      <c r="BD287" s="280"/>
      <c r="BE287" s="280"/>
      <c r="BF287" s="280"/>
      <c r="BG287" s="280"/>
      <c r="BH287" s="280"/>
      <c r="BI287" s="280"/>
      <c r="BJ287" s="280"/>
      <c r="BK287" s="280"/>
    </row>
    <row r="288" spans="1:63" ht="30.75" hidden="1">
      <c r="A288" s="718"/>
      <c r="B288" s="430"/>
      <c r="C288" s="434"/>
      <c r="D288" s="262"/>
      <c r="E288" s="4" t="s">
        <v>18</v>
      </c>
      <c r="F288" s="383"/>
      <c r="G288" s="280"/>
      <c r="H288" s="286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280"/>
      <c r="AA288" s="280"/>
      <c r="AB288" s="7"/>
      <c r="AC288" s="318"/>
      <c r="AD288" s="280"/>
      <c r="AE288" s="318"/>
      <c r="AF288" s="280"/>
      <c r="AG288" s="318"/>
      <c r="AH288" s="318"/>
      <c r="AI288" s="318"/>
      <c r="AJ288" s="318"/>
      <c r="AK288" s="318"/>
      <c r="AL288" s="318"/>
      <c r="AM288" s="318"/>
      <c r="AN288" s="318"/>
      <c r="AO288" s="318"/>
      <c r="AP288" s="180"/>
      <c r="AQ288" s="280"/>
      <c r="AR288" s="280"/>
      <c r="AS288" s="280"/>
      <c r="AT288" s="280"/>
      <c r="AU288" s="280"/>
      <c r="AV288" s="280"/>
      <c r="AW288" s="280"/>
      <c r="AX288" s="280"/>
      <c r="AY288" s="280"/>
      <c r="AZ288" s="280"/>
      <c r="BA288" s="280"/>
      <c r="BB288" s="280"/>
      <c r="BC288" s="280"/>
      <c r="BD288" s="280"/>
      <c r="BE288" s="280"/>
      <c r="BF288" s="280"/>
      <c r="BG288" s="280"/>
      <c r="BH288" s="280"/>
      <c r="BI288" s="280"/>
      <c r="BJ288" s="280"/>
      <c r="BK288" s="280"/>
    </row>
    <row r="289" spans="1:63" ht="54.75" hidden="1">
      <c r="A289" s="808"/>
      <c r="B289" s="513"/>
      <c r="C289" s="46" t="s">
        <v>548</v>
      </c>
      <c r="D289" s="262"/>
      <c r="E289" s="4" t="s">
        <v>14</v>
      </c>
      <c r="F289" s="383"/>
      <c r="G289" s="280"/>
      <c r="H289" s="286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280"/>
      <c r="AA289" s="280"/>
      <c r="AB289" s="7"/>
      <c r="AC289" s="318"/>
      <c r="AD289" s="280"/>
      <c r="AE289" s="318"/>
      <c r="AF289" s="280"/>
      <c r="AG289" s="318"/>
      <c r="AH289" s="318"/>
      <c r="AI289" s="318"/>
      <c r="AJ289" s="318"/>
      <c r="AK289" s="318"/>
      <c r="AL289" s="318"/>
      <c r="AM289" s="318"/>
      <c r="AN289" s="318"/>
      <c r="AO289" s="318"/>
      <c r="AP289" s="180"/>
      <c r="AQ289" s="280"/>
      <c r="AR289" s="280"/>
      <c r="AS289" s="280"/>
      <c r="AT289" s="280"/>
      <c r="AU289" s="280"/>
      <c r="AV289" s="280"/>
      <c r="AW289" s="280"/>
      <c r="AX289" s="280"/>
      <c r="AY289" s="280"/>
      <c r="AZ289" s="280"/>
      <c r="BA289" s="280"/>
      <c r="BB289" s="280"/>
      <c r="BC289" s="280"/>
      <c r="BD289" s="280"/>
      <c r="BE289" s="280"/>
      <c r="BF289" s="280"/>
      <c r="BG289" s="280"/>
      <c r="BH289" s="280"/>
      <c r="BI289" s="280"/>
      <c r="BJ289" s="280"/>
      <c r="BK289" s="280"/>
    </row>
    <row r="290" spans="1:63" ht="54" customHeight="1" hidden="1">
      <c r="A290" s="809"/>
      <c r="B290" s="514"/>
      <c r="C290" s="46" t="s">
        <v>549</v>
      </c>
      <c r="D290" s="262"/>
      <c r="E290" s="4" t="s">
        <v>14</v>
      </c>
      <c r="F290" s="383"/>
      <c r="G290" s="280"/>
      <c r="H290" s="286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280"/>
      <c r="AA290" s="280"/>
      <c r="AB290" s="7"/>
      <c r="AC290" s="318"/>
      <c r="AD290" s="280"/>
      <c r="AE290" s="318"/>
      <c r="AF290" s="280"/>
      <c r="AG290" s="318"/>
      <c r="AH290" s="318"/>
      <c r="AI290" s="318"/>
      <c r="AJ290" s="318"/>
      <c r="AK290" s="318"/>
      <c r="AL290" s="318"/>
      <c r="AM290" s="318"/>
      <c r="AN290" s="318"/>
      <c r="AO290" s="318"/>
      <c r="AP290" s="180"/>
      <c r="AQ290" s="280"/>
      <c r="AR290" s="280"/>
      <c r="AS290" s="280"/>
      <c r="AT290" s="280"/>
      <c r="AU290" s="280"/>
      <c r="AV290" s="280"/>
      <c r="AW290" s="280"/>
      <c r="AX290" s="280"/>
      <c r="AY290" s="280"/>
      <c r="AZ290" s="280"/>
      <c r="BA290" s="280"/>
      <c r="BB290" s="280"/>
      <c r="BC290" s="280"/>
      <c r="BD290" s="280"/>
      <c r="BE290" s="280"/>
      <c r="BF290" s="280"/>
      <c r="BG290" s="280"/>
      <c r="BH290" s="280"/>
      <c r="BI290" s="280"/>
      <c r="BJ290" s="280"/>
      <c r="BK290" s="280"/>
    </row>
    <row r="291" spans="1:63" ht="15.75" customHeight="1">
      <c r="A291" s="429" t="s">
        <v>363</v>
      </c>
      <c r="B291" s="424" t="s">
        <v>309</v>
      </c>
      <c r="C291" s="424" t="s">
        <v>131</v>
      </c>
      <c r="D291" s="33"/>
      <c r="E291" s="271" t="s">
        <v>433</v>
      </c>
      <c r="F291" s="382">
        <f>F292+F293+F294+F296+F297+F298</f>
        <v>50</v>
      </c>
      <c r="G291" s="382">
        <f aca="true" t="shared" si="23" ref="G291:AS291">G292+G293+G294+G296+G297+G298</f>
        <v>0</v>
      </c>
      <c r="H291" s="383">
        <f>G291/F291*100</f>
        <v>0</v>
      </c>
      <c r="I291" s="382">
        <f t="shared" si="23"/>
        <v>0</v>
      </c>
      <c r="J291" s="382">
        <f t="shared" si="23"/>
        <v>0</v>
      </c>
      <c r="K291" s="382">
        <f t="shared" si="23"/>
        <v>0</v>
      </c>
      <c r="L291" s="382">
        <f t="shared" si="23"/>
        <v>0</v>
      </c>
      <c r="M291" s="382">
        <f t="shared" si="23"/>
        <v>0</v>
      </c>
      <c r="N291" s="382">
        <f t="shared" si="23"/>
        <v>0</v>
      </c>
      <c r="O291" s="382">
        <f t="shared" si="23"/>
        <v>0</v>
      </c>
      <c r="P291" s="382">
        <f t="shared" si="23"/>
        <v>0</v>
      </c>
      <c r="Q291" s="382">
        <f t="shared" si="23"/>
        <v>0</v>
      </c>
      <c r="R291" s="382">
        <f t="shared" si="23"/>
        <v>0</v>
      </c>
      <c r="S291" s="382">
        <f t="shared" si="23"/>
        <v>0</v>
      </c>
      <c r="T291" s="382">
        <f t="shared" si="23"/>
        <v>0</v>
      </c>
      <c r="U291" s="382">
        <f t="shared" si="23"/>
        <v>0</v>
      </c>
      <c r="V291" s="382">
        <f t="shared" si="23"/>
        <v>0</v>
      </c>
      <c r="W291" s="382">
        <f t="shared" si="23"/>
        <v>0</v>
      </c>
      <c r="X291" s="382">
        <f t="shared" si="23"/>
        <v>0</v>
      </c>
      <c r="Y291" s="382">
        <f t="shared" si="23"/>
        <v>0</v>
      </c>
      <c r="Z291" s="382">
        <f t="shared" si="23"/>
        <v>0</v>
      </c>
      <c r="AA291" s="382">
        <f t="shared" si="23"/>
        <v>0</v>
      </c>
      <c r="AB291" s="382">
        <f t="shared" si="23"/>
        <v>0</v>
      </c>
      <c r="AC291" s="382">
        <f t="shared" si="23"/>
        <v>0</v>
      </c>
      <c r="AD291" s="382">
        <f t="shared" si="23"/>
        <v>0</v>
      </c>
      <c r="AE291" s="382">
        <f t="shared" si="23"/>
        <v>0</v>
      </c>
      <c r="AF291" s="382">
        <f t="shared" si="23"/>
        <v>0</v>
      </c>
      <c r="AG291" s="382">
        <f t="shared" si="23"/>
        <v>0</v>
      </c>
      <c r="AH291" s="382">
        <f t="shared" si="23"/>
        <v>0</v>
      </c>
      <c r="AI291" s="382">
        <f t="shared" si="23"/>
        <v>0</v>
      </c>
      <c r="AJ291" s="382">
        <f t="shared" si="23"/>
        <v>50</v>
      </c>
      <c r="AK291" s="383"/>
      <c r="AL291" s="383">
        <f>AK291/AJ291*100</f>
        <v>0</v>
      </c>
      <c r="AM291" s="382">
        <f t="shared" si="23"/>
        <v>0</v>
      </c>
      <c r="AN291" s="382">
        <f t="shared" si="23"/>
        <v>0</v>
      </c>
      <c r="AO291" s="382">
        <f t="shared" si="23"/>
        <v>0</v>
      </c>
      <c r="AP291" s="382">
        <f t="shared" si="23"/>
        <v>0</v>
      </c>
      <c r="AQ291" s="382">
        <f t="shared" si="23"/>
        <v>0</v>
      </c>
      <c r="AR291" s="382">
        <f t="shared" si="23"/>
        <v>0</v>
      </c>
      <c r="AS291" s="382">
        <f t="shared" si="23"/>
        <v>0</v>
      </c>
      <c r="AT291" s="280"/>
      <c r="AU291" s="280"/>
      <c r="AV291" s="280"/>
      <c r="AW291" s="280"/>
      <c r="AX291" s="280"/>
      <c r="AY291" s="280"/>
      <c r="AZ291" s="280"/>
      <c r="BA291" s="280"/>
      <c r="BB291" s="280"/>
      <c r="BC291" s="280"/>
      <c r="BD291" s="280"/>
      <c r="BE291" s="280"/>
      <c r="BF291" s="280"/>
      <c r="BG291" s="280"/>
      <c r="BH291" s="280"/>
      <c r="BI291" s="280"/>
      <c r="BJ291" s="280"/>
      <c r="BK291" s="280"/>
    </row>
    <row r="292" spans="1:63" ht="30.75">
      <c r="A292" s="430"/>
      <c r="B292" s="425"/>
      <c r="C292" s="425"/>
      <c r="D292" s="273" t="s">
        <v>405</v>
      </c>
      <c r="E292" s="4" t="s">
        <v>563</v>
      </c>
      <c r="F292" s="389"/>
      <c r="G292" s="280"/>
      <c r="H292" s="318"/>
      <c r="I292" s="318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280"/>
      <c r="AA292" s="280"/>
      <c r="AB292" s="7"/>
      <c r="AC292" s="318"/>
      <c r="AD292" s="280"/>
      <c r="AE292" s="318"/>
      <c r="AF292" s="280"/>
      <c r="AG292" s="318"/>
      <c r="AH292" s="318"/>
      <c r="AI292" s="318"/>
      <c r="AJ292" s="318"/>
      <c r="AK292" s="318"/>
      <c r="AL292" s="318"/>
      <c r="AM292" s="318"/>
      <c r="AN292" s="318"/>
      <c r="AO292" s="318"/>
      <c r="AP292" s="180"/>
      <c r="AQ292" s="280"/>
      <c r="AR292" s="280"/>
      <c r="AS292" s="280"/>
      <c r="AT292" s="280"/>
      <c r="AU292" s="280"/>
      <c r="AV292" s="280"/>
      <c r="AW292" s="280"/>
      <c r="AX292" s="280"/>
      <c r="AY292" s="280"/>
      <c r="AZ292" s="280"/>
      <c r="BA292" s="280"/>
      <c r="BB292" s="280"/>
      <c r="BC292" s="280"/>
      <c r="BD292" s="280"/>
      <c r="BE292" s="280"/>
      <c r="BF292" s="280"/>
      <c r="BG292" s="280"/>
      <c r="BH292" s="280"/>
      <c r="BI292" s="280"/>
      <c r="BJ292" s="280"/>
      <c r="BK292" s="280"/>
    </row>
    <row r="293" spans="1:63" ht="30.75">
      <c r="A293" s="430"/>
      <c r="B293" s="425"/>
      <c r="C293" s="425"/>
      <c r="D293" s="362"/>
      <c r="E293" s="4" t="s">
        <v>564</v>
      </c>
      <c r="F293" s="388"/>
      <c r="G293" s="280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280"/>
      <c r="AA293" s="280"/>
      <c r="AB293" s="7"/>
      <c r="AC293" s="318"/>
      <c r="AD293" s="280"/>
      <c r="AE293" s="318"/>
      <c r="AF293" s="280"/>
      <c r="AG293" s="318"/>
      <c r="AH293" s="318"/>
      <c r="AI293" s="318"/>
      <c r="AJ293" s="318"/>
      <c r="AK293" s="318"/>
      <c r="AL293" s="318"/>
      <c r="AM293" s="318"/>
      <c r="AN293" s="318"/>
      <c r="AO293" s="318"/>
      <c r="AP293" s="180"/>
      <c r="AQ293" s="280"/>
      <c r="AR293" s="280"/>
      <c r="AS293" s="280"/>
      <c r="AT293" s="280"/>
      <c r="AU293" s="280"/>
      <c r="AV293" s="280"/>
      <c r="AW293" s="280"/>
      <c r="AX293" s="280"/>
      <c r="AY293" s="280"/>
      <c r="AZ293" s="280"/>
      <c r="BA293" s="280"/>
      <c r="BB293" s="280"/>
      <c r="BC293" s="280"/>
      <c r="BD293" s="280"/>
      <c r="BE293" s="280"/>
      <c r="BF293" s="280"/>
      <c r="BG293" s="280"/>
      <c r="BH293" s="280"/>
      <c r="BI293" s="280"/>
      <c r="BJ293" s="280"/>
      <c r="BK293" s="280"/>
    </row>
    <row r="294" spans="1:63" ht="21">
      <c r="A294" s="430"/>
      <c r="B294" s="425"/>
      <c r="C294" s="425"/>
      <c r="D294" s="273" t="s">
        <v>405</v>
      </c>
      <c r="E294" s="4" t="s">
        <v>322</v>
      </c>
      <c r="F294" s="406">
        <f>I294+L294+O294+R294+U294+X294+AA294+AD294+AG294+AJ294+AP294+AM294</f>
        <v>50</v>
      </c>
      <c r="G294" s="280"/>
      <c r="H294" s="383">
        <f>G294/F294*100</f>
        <v>0</v>
      </c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280"/>
      <c r="AA294" s="280"/>
      <c r="AB294" s="7"/>
      <c r="AC294" s="318"/>
      <c r="AD294" s="280"/>
      <c r="AE294" s="318"/>
      <c r="AF294" s="280"/>
      <c r="AG294" s="318"/>
      <c r="AH294" s="318"/>
      <c r="AI294" s="318"/>
      <c r="AJ294" s="318">
        <v>50</v>
      </c>
      <c r="AK294" s="383"/>
      <c r="AL294" s="383">
        <f>AK294/AJ294*100</f>
        <v>0</v>
      </c>
      <c r="AM294" s="318"/>
      <c r="AN294" s="318"/>
      <c r="AO294" s="318"/>
      <c r="AP294" s="180"/>
      <c r="AQ294" s="280"/>
      <c r="AR294" s="280"/>
      <c r="AS294" s="280"/>
      <c r="AT294" s="280"/>
      <c r="AU294" s="280"/>
      <c r="AV294" s="280"/>
      <c r="AW294" s="280"/>
      <c r="AX294" s="280"/>
      <c r="AY294" s="280"/>
      <c r="AZ294" s="280"/>
      <c r="BA294" s="280"/>
      <c r="BB294" s="280"/>
      <c r="BC294" s="280"/>
      <c r="BD294" s="280"/>
      <c r="BE294" s="280"/>
      <c r="BF294" s="280"/>
      <c r="BG294" s="280"/>
      <c r="BH294" s="280"/>
      <c r="BI294" s="280"/>
      <c r="BJ294" s="280"/>
      <c r="BK294" s="280"/>
    </row>
    <row r="295" spans="1:63" ht="78">
      <c r="A295" s="430"/>
      <c r="B295" s="425"/>
      <c r="C295" s="425"/>
      <c r="D295" s="273" t="s">
        <v>405</v>
      </c>
      <c r="E295" s="4" t="s">
        <v>314</v>
      </c>
      <c r="F295" s="389"/>
      <c r="G295" s="280"/>
      <c r="H295" s="309"/>
      <c r="I295" s="318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280"/>
      <c r="AA295" s="280"/>
      <c r="AB295" s="7"/>
      <c r="AC295" s="318"/>
      <c r="AD295" s="280"/>
      <c r="AE295" s="318"/>
      <c r="AF295" s="280"/>
      <c r="AG295" s="318"/>
      <c r="AH295" s="318"/>
      <c r="AI295" s="318"/>
      <c r="AJ295" s="318"/>
      <c r="AK295" s="318"/>
      <c r="AL295" s="318"/>
      <c r="AM295" s="318"/>
      <c r="AN295" s="318"/>
      <c r="AO295" s="318"/>
      <c r="AP295" s="180"/>
      <c r="AQ295" s="280"/>
      <c r="AR295" s="280"/>
      <c r="AS295" s="280"/>
      <c r="AT295" s="280"/>
      <c r="AU295" s="280"/>
      <c r="AV295" s="280"/>
      <c r="AW295" s="280"/>
      <c r="AX295" s="280"/>
      <c r="AY295" s="280"/>
      <c r="AZ295" s="280"/>
      <c r="BA295" s="280"/>
      <c r="BB295" s="280"/>
      <c r="BC295" s="280"/>
      <c r="BD295" s="280"/>
      <c r="BE295" s="280"/>
      <c r="BF295" s="280"/>
      <c r="BG295" s="280"/>
      <c r="BH295" s="280"/>
      <c r="BI295" s="280"/>
      <c r="BJ295" s="280"/>
      <c r="BK295" s="280"/>
    </row>
    <row r="296" spans="1:63" ht="21">
      <c r="A296" s="430"/>
      <c r="B296" s="425"/>
      <c r="C296" s="425"/>
      <c r="D296" s="273" t="s">
        <v>405</v>
      </c>
      <c r="E296" s="4" t="s">
        <v>565</v>
      </c>
      <c r="F296" s="383"/>
      <c r="G296" s="280"/>
      <c r="H296" s="286"/>
      <c r="I296" s="318"/>
      <c r="J296" s="318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280"/>
      <c r="AA296" s="280"/>
      <c r="AB296" s="7"/>
      <c r="AC296" s="318"/>
      <c r="AD296" s="280"/>
      <c r="AE296" s="318"/>
      <c r="AF296" s="280"/>
      <c r="AG296" s="318"/>
      <c r="AH296" s="318"/>
      <c r="AI296" s="318"/>
      <c r="AJ296" s="318"/>
      <c r="AK296" s="318"/>
      <c r="AL296" s="318"/>
      <c r="AM296" s="318"/>
      <c r="AN296" s="318"/>
      <c r="AO296" s="318"/>
      <c r="AP296" s="280"/>
      <c r="AQ296" s="280"/>
      <c r="AR296" s="280"/>
      <c r="AS296" s="280"/>
      <c r="AT296" s="280"/>
      <c r="AU296" s="280"/>
      <c r="AV296" s="280"/>
      <c r="AW296" s="280"/>
      <c r="AX296" s="280"/>
      <c r="AY296" s="280"/>
      <c r="AZ296" s="280"/>
      <c r="BA296" s="280"/>
      <c r="BB296" s="280"/>
      <c r="BC296" s="280"/>
      <c r="BD296" s="280"/>
      <c r="BE296" s="280"/>
      <c r="BF296" s="280"/>
      <c r="BG296" s="280"/>
      <c r="BH296" s="280"/>
      <c r="BI296" s="280"/>
      <c r="BJ296" s="280"/>
      <c r="BK296" s="280"/>
    </row>
    <row r="297" spans="1:63" ht="30.75">
      <c r="A297" s="430"/>
      <c r="B297" s="425"/>
      <c r="C297" s="425"/>
      <c r="D297" s="362"/>
      <c r="E297" s="4" t="s">
        <v>562</v>
      </c>
      <c r="F297" s="383"/>
      <c r="G297" s="280"/>
      <c r="H297" s="286"/>
      <c r="I297" s="318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280"/>
      <c r="AA297" s="280"/>
      <c r="AB297" s="7"/>
      <c r="AC297" s="318"/>
      <c r="AD297" s="280"/>
      <c r="AE297" s="318"/>
      <c r="AF297" s="280"/>
      <c r="AG297" s="318"/>
      <c r="AH297" s="318"/>
      <c r="AI297" s="318"/>
      <c r="AJ297" s="318"/>
      <c r="AK297" s="318"/>
      <c r="AL297" s="318"/>
      <c r="AM297" s="318"/>
      <c r="AN297" s="318"/>
      <c r="AO297" s="318"/>
      <c r="AP297" s="280"/>
      <c r="AQ297" s="280"/>
      <c r="AR297" s="280"/>
      <c r="AS297" s="280"/>
      <c r="AT297" s="280"/>
      <c r="AU297" s="280"/>
      <c r="AV297" s="280"/>
      <c r="AW297" s="280"/>
      <c r="AX297" s="280"/>
      <c r="AY297" s="280"/>
      <c r="AZ297" s="280"/>
      <c r="BA297" s="280"/>
      <c r="BB297" s="280"/>
      <c r="BC297" s="280"/>
      <c r="BD297" s="280"/>
      <c r="BE297" s="280"/>
      <c r="BF297" s="280"/>
      <c r="BG297" s="280"/>
      <c r="BH297" s="280"/>
      <c r="BI297" s="280"/>
      <c r="BJ297" s="280"/>
      <c r="BK297" s="280"/>
    </row>
    <row r="298" spans="1:63" ht="30.75" hidden="1">
      <c r="A298" s="430"/>
      <c r="B298" s="425"/>
      <c r="C298" s="426"/>
      <c r="D298" s="363"/>
      <c r="E298" s="4" t="s">
        <v>18</v>
      </c>
      <c r="F298" s="383"/>
      <c r="G298" s="280"/>
      <c r="H298" s="286"/>
      <c r="I298" s="318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280"/>
      <c r="AA298" s="280"/>
      <c r="AB298" s="7"/>
      <c r="AC298" s="318"/>
      <c r="AD298" s="280"/>
      <c r="AE298" s="318"/>
      <c r="AF298" s="280"/>
      <c r="AG298" s="318"/>
      <c r="AH298" s="318"/>
      <c r="AI298" s="318"/>
      <c r="AJ298" s="318"/>
      <c r="AK298" s="318"/>
      <c r="AL298" s="318"/>
      <c r="AM298" s="318"/>
      <c r="AN298" s="318"/>
      <c r="AO298" s="318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</row>
    <row r="299" spans="1:63" ht="78" hidden="1">
      <c r="A299" s="430"/>
      <c r="B299" s="425"/>
      <c r="C299" s="41" t="s">
        <v>204</v>
      </c>
      <c r="D299" s="273" t="s">
        <v>405</v>
      </c>
      <c r="E299" s="4" t="s">
        <v>176</v>
      </c>
      <c r="F299" s="383"/>
      <c r="G299" s="280"/>
      <c r="H299" s="286"/>
      <c r="I299" s="318"/>
      <c r="J299" s="318"/>
      <c r="K299" s="318"/>
      <c r="L299" s="318"/>
      <c r="M299" s="318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280"/>
      <c r="AA299" s="280"/>
      <c r="AB299" s="7"/>
      <c r="AC299" s="318"/>
      <c r="AD299" s="280"/>
      <c r="AE299" s="318"/>
      <c r="AF299" s="280"/>
      <c r="AG299" s="318"/>
      <c r="AH299" s="318"/>
      <c r="AI299" s="318"/>
      <c r="AJ299" s="318"/>
      <c r="AK299" s="318"/>
      <c r="AL299" s="318"/>
      <c r="AM299" s="318"/>
      <c r="AN299" s="318"/>
      <c r="AO299" s="318"/>
      <c r="AP299" s="280"/>
      <c r="AQ299" s="280"/>
      <c r="AR299" s="280"/>
      <c r="AS299" s="280"/>
      <c r="AT299" s="280"/>
      <c r="AU299" s="280"/>
      <c r="AV299" s="280"/>
      <c r="AW299" s="280"/>
      <c r="AX299" s="280"/>
      <c r="AY299" s="280"/>
      <c r="AZ299" s="280"/>
      <c r="BA299" s="280"/>
      <c r="BB299" s="280"/>
      <c r="BC299" s="280"/>
      <c r="BD299" s="280"/>
      <c r="BE299" s="280"/>
      <c r="BF299" s="280"/>
      <c r="BG299" s="280"/>
      <c r="BH299" s="280"/>
      <c r="BI299" s="280"/>
      <c r="BJ299" s="280"/>
      <c r="BK299" s="280"/>
    </row>
    <row r="300" spans="1:63" ht="62.25" hidden="1">
      <c r="A300" s="430"/>
      <c r="B300" s="425"/>
      <c r="C300" s="41" t="s">
        <v>221</v>
      </c>
      <c r="D300" s="273" t="s">
        <v>405</v>
      </c>
      <c r="E300" s="4" t="s">
        <v>176</v>
      </c>
      <c r="F300" s="383"/>
      <c r="G300" s="280"/>
      <c r="H300" s="286"/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280"/>
      <c r="AA300" s="280"/>
      <c r="AB300" s="7"/>
      <c r="AC300" s="318"/>
      <c r="AD300" s="280"/>
      <c r="AE300" s="318"/>
      <c r="AF300" s="280"/>
      <c r="AG300" s="318"/>
      <c r="AH300" s="318"/>
      <c r="AI300" s="318"/>
      <c r="AJ300" s="318"/>
      <c r="AK300" s="318"/>
      <c r="AL300" s="318"/>
      <c r="AM300" s="318"/>
      <c r="AN300" s="318"/>
      <c r="AO300" s="318"/>
      <c r="AP300" s="280"/>
      <c r="AQ300" s="280"/>
      <c r="AR300" s="280"/>
      <c r="AS300" s="280"/>
      <c r="AT300" s="280"/>
      <c r="AU300" s="280"/>
      <c r="AV300" s="280"/>
      <c r="AW300" s="280"/>
      <c r="AX300" s="280"/>
      <c r="AY300" s="280"/>
      <c r="AZ300" s="280"/>
      <c r="BA300" s="280"/>
      <c r="BB300" s="280"/>
      <c r="BC300" s="280"/>
      <c r="BD300" s="280"/>
      <c r="BE300" s="280"/>
      <c r="BF300" s="280"/>
      <c r="BG300" s="280"/>
      <c r="BH300" s="280"/>
      <c r="BI300" s="280"/>
      <c r="BJ300" s="280"/>
      <c r="BK300" s="280"/>
    </row>
    <row r="301" spans="1:63" ht="62.25" hidden="1">
      <c r="A301" s="431"/>
      <c r="B301" s="426"/>
      <c r="C301" s="41" t="s">
        <v>222</v>
      </c>
      <c r="D301" s="273" t="s">
        <v>405</v>
      </c>
      <c r="E301" s="4" t="s">
        <v>176</v>
      </c>
      <c r="F301" s="383"/>
      <c r="G301" s="280"/>
      <c r="H301" s="286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280"/>
      <c r="AA301" s="280"/>
      <c r="AB301" s="7"/>
      <c r="AC301" s="318"/>
      <c r="AD301" s="280"/>
      <c r="AE301" s="318"/>
      <c r="AF301" s="280"/>
      <c r="AG301" s="318"/>
      <c r="AH301" s="318"/>
      <c r="AI301" s="318"/>
      <c r="AJ301" s="318"/>
      <c r="AK301" s="318"/>
      <c r="AL301" s="318"/>
      <c r="AM301" s="318"/>
      <c r="AN301" s="318"/>
      <c r="AO301" s="318"/>
      <c r="AP301" s="280"/>
      <c r="AQ301" s="280"/>
      <c r="AR301" s="280"/>
      <c r="AS301" s="280"/>
      <c r="AT301" s="280"/>
      <c r="AU301" s="280"/>
      <c r="AV301" s="280"/>
      <c r="AW301" s="280"/>
      <c r="AX301" s="280"/>
      <c r="AY301" s="280"/>
      <c r="AZ301" s="280"/>
      <c r="BA301" s="280"/>
      <c r="BB301" s="280"/>
      <c r="BC301" s="280"/>
      <c r="BD301" s="280"/>
      <c r="BE301" s="280"/>
      <c r="BF301" s="280"/>
      <c r="BG301" s="280"/>
      <c r="BH301" s="280"/>
      <c r="BI301" s="280"/>
      <c r="BJ301" s="280"/>
      <c r="BK301" s="280"/>
    </row>
    <row r="302" spans="1:63" ht="15.75" customHeight="1" hidden="1">
      <c r="A302" s="429" t="s">
        <v>364</v>
      </c>
      <c r="B302" s="429" t="s">
        <v>429</v>
      </c>
      <c r="C302" s="424" t="s">
        <v>30</v>
      </c>
      <c r="D302" s="33"/>
      <c r="E302" s="271" t="s">
        <v>21</v>
      </c>
      <c r="F302" s="383"/>
      <c r="G302" s="280"/>
      <c r="H302" s="286"/>
      <c r="I302" s="318"/>
      <c r="J302" s="318"/>
      <c r="K302" s="318"/>
      <c r="L302" s="318"/>
      <c r="M302" s="318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280"/>
      <c r="AA302" s="280"/>
      <c r="AB302" s="7"/>
      <c r="AC302" s="318"/>
      <c r="AD302" s="280"/>
      <c r="AE302" s="318"/>
      <c r="AF302" s="280"/>
      <c r="AG302" s="318"/>
      <c r="AH302" s="318"/>
      <c r="AI302" s="318"/>
      <c r="AJ302" s="318"/>
      <c r="AK302" s="318"/>
      <c r="AL302" s="318"/>
      <c r="AM302" s="318"/>
      <c r="AN302" s="318"/>
      <c r="AO302" s="318"/>
      <c r="AP302" s="280"/>
      <c r="AQ302" s="280"/>
      <c r="AR302" s="280"/>
      <c r="AS302" s="280"/>
      <c r="AT302" s="280"/>
      <c r="AU302" s="280"/>
      <c r="AV302" s="280"/>
      <c r="AW302" s="280"/>
      <c r="AX302" s="280"/>
      <c r="AY302" s="280"/>
      <c r="AZ302" s="280"/>
      <c r="BA302" s="280"/>
      <c r="BB302" s="280"/>
      <c r="BC302" s="280"/>
      <c r="BD302" s="280"/>
      <c r="BE302" s="280"/>
      <c r="BF302" s="280"/>
      <c r="BG302" s="280"/>
      <c r="BH302" s="280"/>
      <c r="BI302" s="280"/>
      <c r="BJ302" s="280"/>
      <c r="BK302" s="280"/>
    </row>
    <row r="303" spans="1:63" ht="31.5" customHeight="1" hidden="1">
      <c r="A303" s="430"/>
      <c r="B303" s="430"/>
      <c r="C303" s="425"/>
      <c r="D303" s="260"/>
      <c r="E303" s="4" t="s">
        <v>14</v>
      </c>
      <c r="F303" s="383"/>
      <c r="G303" s="280"/>
      <c r="H303" s="286"/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280"/>
      <c r="AA303" s="280"/>
      <c r="AB303" s="7"/>
      <c r="AC303" s="318"/>
      <c r="AD303" s="280"/>
      <c r="AE303" s="318"/>
      <c r="AF303" s="280"/>
      <c r="AG303" s="318"/>
      <c r="AH303" s="318"/>
      <c r="AI303" s="318"/>
      <c r="AJ303" s="318"/>
      <c r="AK303" s="318"/>
      <c r="AL303" s="318"/>
      <c r="AM303" s="318"/>
      <c r="AN303" s="318"/>
      <c r="AO303" s="318"/>
      <c r="AP303" s="280"/>
      <c r="AQ303" s="280"/>
      <c r="AR303" s="280"/>
      <c r="AS303" s="280"/>
      <c r="AT303" s="280"/>
      <c r="AU303" s="280"/>
      <c r="AV303" s="280"/>
      <c r="AW303" s="280"/>
      <c r="AX303" s="280"/>
      <c r="AY303" s="280"/>
      <c r="AZ303" s="280"/>
      <c r="BA303" s="280"/>
      <c r="BB303" s="280"/>
      <c r="BC303" s="280"/>
      <c r="BD303" s="280"/>
      <c r="BE303" s="280"/>
      <c r="BF303" s="280"/>
      <c r="BG303" s="280"/>
      <c r="BH303" s="280"/>
      <c r="BI303" s="280"/>
      <c r="BJ303" s="280"/>
      <c r="BK303" s="280"/>
    </row>
    <row r="304" spans="1:63" ht="31.5" customHeight="1" hidden="1">
      <c r="A304" s="430"/>
      <c r="B304" s="430"/>
      <c r="C304" s="425"/>
      <c r="D304" s="273" t="s">
        <v>405</v>
      </c>
      <c r="E304" s="4" t="s">
        <v>15</v>
      </c>
      <c r="F304" s="383"/>
      <c r="G304" s="280"/>
      <c r="H304" s="286"/>
      <c r="I304" s="318"/>
      <c r="J304" s="318"/>
      <c r="K304" s="318"/>
      <c r="L304" s="318"/>
      <c r="M304" s="318"/>
      <c r="N304" s="318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280"/>
      <c r="AA304" s="280"/>
      <c r="AB304" s="7"/>
      <c r="AC304" s="318"/>
      <c r="AD304" s="280"/>
      <c r="AE304" s="318"/>
      <c r="AF304" s="280"/>
      <c r="AG304" s="318"/>
      <c r="AH304" s="318"/>
      <c r="AI304" s="318"/>
      <c r="AJ304" s="318"/>
      <c r="AK304" s="318"/>
      <c r="AL304" s="318"/>
      <c r="AM304" s="318"/>
      <c r="AN304" s="318"/>
      <c r="AO304" s="318"/>
      <c r="AP304" s="280"/>
      <c r="AQ304" s="280"/>
      <c r="AR304" s="280"/>
      <c r="AS304" s="280"/>
      <c r="AT304" s="280"/>
      <c r="AU304" s="280"/>
      <c r="AV304" s="280"/>
      <c r="AW304" s="280"/>
      <c r="AX304" s="280"/>
      <c r="AY304" s="280"/>
      <c r="AZ304" s="280"/>
      <c r="BA304" s="280"/>
      <c r="BB304" s="280"/>
      <c r="BC304" s="280"/>
      <c r="BD304" s="280"/>
      <c r="BE304" s="280"/>
      <c r="BF304" s="280"/>
      <c r="BG304" s="280"/>
      <c r="BH304" s="280"/>
      <c r="BI304" s="280"/>
      <c r="BJ304" s="280"/>
      <c r="BK304" s="280"/>
    </row>
    <row r="305" spans="1:63" ht="15.75" customHeight="1" hidden="1">
      <c r="A305" s="430"/>
      <c r="B305" s="430"/>
      <c r="C305" s="425"/>
      <c r="D305" s="260"/>
      <c r="E305" s="4" t="s">
        <v>16</v>
      </c>
      <c r="F305" s="383"/>
      <c r="G305" s="280"/>
      <c r="H305" s="286"/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280"/>
      <c r="AA305" s="280"/>
      <c r="AB305" s="7"/>
      <c r="AC305" s="318"/>
      <c r="AD305" s="280"/>
      <c r="AE305" s="318"/>
      <c r="AF305" s="280"/>
      <c r="AG305" s="318"/>
      <c r="AH305" s="318"/>
      <c r="AI305" s="318"/>
      <c r="AJ305" s="318"/>
      <c r="AK305" s="318"/>
      <c r="AL305" s="318"/>
      <c r="AM305" s="318"/>
      <c r="AN305" s="318"/>
      <c r="AO305" s="318"/>
      <c r="AP305" s="280"/>
      <c r="AQ305" s="280"/>
      <c r="AR305" s="280"/>
      <c r="AS305" s="280"/>
      <c r="AT305" s="280"/>
      <c r="AU305" s="280"/>
      <c r="AV305" s="280"/>
      <c r="AW305" s="280"/>
      <c r="AX305" s="280"/>
      <c r="AY305" s="280"/>
      <c r="AZ305" s="280"/>
      <c r="BA305" s="280"/>
      <c r="BB305" s="280"/>
      <c r="BC305" s="280"/>
      <c r="BD305" s="280"/>
      <c r="BE305" s="280"/>
      <c r="BF305" s="280"/>
      <c r="BG305" s="280"/>
      <c r="BH305" s="280"/>
      <c r="BI305" s="280"/>
      <c r="BJ305" s="280"/>
      <c r="BK305" s="280"/>
    </row>
    <row r="306" spans="1:63" ht="78.75" customHeight="1" hidden="1">
      <c r="A306" s="430"/>
      <c r="B306" s="430"/>
      <c r="C306" s="425"/>
      <c r="D306" s="273" t="s">
        <v>405</v>
      </c>
      <c r="E306" s="4" t="s">
        <v>314</v>
      </c>
      <c r="F306" s="383"/>
      <c r="G306" s="280"/>
      <c r="H306" s="286"/>
      <c r="I306" s="318"/>
      <c r="J306" s="318"/>
      <c r="K306" s="318"/>
      <c r="L306" s="318"/>
      <c r="M306" s="318"/>
      <c r="N306" s="318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280"/>
      <c r="AA306" s="280"/>
      <c r="AB306" s="7"/>
      <c r="AC306" s="318"/>
      <c r="AD306" s="280"/>
      <c r="AE306" s="318"/>
      <c r="AF306" s="280"/>
      <c r="AG306" s="318"/>
      <c r="AH306" s="318"/>
      <c r="AI306" s="318"/>
      <c r="AJ306" s="318"/>
      <c r="AK306" s="318"/>
      <c r="AL306" s="318"/>
      <c r="AM306" s="318"/>
      <c r="AN306" s="318"/>
      <c r="AO306" s="318"/>
      <c r="AP306" s="280"/>
      <c r="AQ306" s="280"/>
      <c r="AR306" s="280"/>
      <c r="AS306" s="280"/>
      <c r="AT306" s="280"/>
      <c r="AU306" s="280"/>
      <c r="AV306" s="280"/>
      <c r="AW306" s="280"/>
      <c r="AX306" s="280"/>
      <c r="AY306" s="280"/>
      <c r="AZ306" s="280"/>
      <c r="BA306" s="280"/>
      <c r="BB306" s="280"/>
      <c r="BC306" s="280"/>
      <c r="BD306" s="280"/>
      <c r="BE306" s="280"/>
      <c r="BF306" s="280"/>
      <c r="BG306" s="280"/>
      <c r="BH306" s="280"/>
      <c r="BI306" s="280"/>
      <c r="BJ306" s="280"/>
      <c r="BK306" s="280"/>
    </row>
    <row r="307" spans="1:63" ht="15.75" customHeight="1" hidden="1">
      <c r="A307" s="430"/>
      <c r="B307" s="430"/>
      <c r="C307" s="425"/>
      <c r="D307" s="260"/>
      <c r="E307" s="4" t="s">
        <v>17</v>
      </c>
      <c r="F307" s="383"/>
      <c r="G307" s="280"/>
      <c r="H307" s="286"/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280"/>
      <c r="AA307" s="280"/>
      <c r="AB307" s="7"/>
      <c r="AC307" s="318"/>
      <c r="AD307" s="280"/>
      <c r="AE307" s="318"/>
      <c r="AF307" s="280"/>
      <c r="AG307" s="318"/>
      <c r="AH307" s="318"/>
      <c r="AI307" s="318"/>
      <c r="AJ307" s="318"/>
      <c r="AK307" s="318"/>
      <c r="AL307" s="318"/>
      <c r="AM307" s="318"/>
      <c r="AN307" s="318"/>
      <c r="AO307" s="318"/>
      <c r="AP307" s="280"/>
      <c r="AQ307" s="280"/>
      <c r="AR307" s="280"/>
      <c r="AS307" s="280"/>
      <c r="AT307" s="280"/>
      <c r="AU307" s="280"/>
      <c r="AV307" s="280"/>
      <c r="AW307" s="280"/>
      <c r="AX307" s="280"/>
      <c r="AY307" s="280"/>
      <c r="AZ307" s="280"/>
      <c r="BA307" s="280"/>
      <c r="BB307" s="280"/>
      <c r="BC307" s="280"/>
      <c r="BD307" s="280"/>
      <c r="BE307" s="280"/>
      <c r="BF307" s="280"/>
      <c r="BG307" s="280"/>
      <c r="BH307" s="280"/>
      <c r="BI307" s="280"/>
      <c r="BJ307" s="280"/>
      <c r="BK307" s="280"/>
    </row>
    <row r="308" spans="1:63" ht="47.25" customHeight="1" hidden="1">
      <c r="A308" s="431"/>
      <c r="B308" s="431"/>
      <c r="C308" s="426"/>
      <c r="D308" s="261"/>
      <c r="E308" s="4" t="s">
        <v>18</v>
      </c>
      <c r="F308" s="383"/>
      <c r="G308" s="280"/>
      <c r="H308" s="286"/>
      <c r="I308" s="318"/>
      <c r="J308" s="318"/>
      <c r="K308" s="318"/>
      <c r="L308" s="318"/>
      <c r="M308" s="318"/>
      <c r="N308" s="318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280"/>
      <c r="AA308" s="280"/>
      <c r="AB308" s="7"/>
      <c r="AC308" s="318"/>
      <c r="AD308" s="280"/>
      <c r="AE308" s="318"/>
      <c r="AF308" s="280"/>
      <c r="AG308" s="318"/>
      <c r="AH308" s="318"/>
      <c r="AI308" s="318"/>
      <c r="AJ308" s="318"/>
      <c r="AK308" s="318"/>
      <c r="AL308" s="318"/>
      <c r="AM308" s="318"/>
      <c r="AN308" s="318"/>
      <c r="AO308" s="318"/>
      <c r="AP308" s="280"/>
      <c r="AQ308" s="280"/>
      <c r="AR308" s="280"/>
      <c r="AS308" s="280"/>
      <c r="AT308" s="280"/>
      <c r="AU308" s="280"/>
      <c r="AV308" s="280"/>
      <c r="AW308" s="280"/>
      <c r="AX308" s="280"/>
      <c r="AY308" s="280"/>
      <c r="AZ308" s="280"/>
      <c r="BA308" s="280"/>
      <c r="BB308" s="280"/>
      <c r="BC308" s="280"/>
      <c r="BD308" s="280"/>
      <c r="BE308" s="280"/>
      <c r="BF308" s="280"/>
      <c r="BG308" s="280"/>
      <c r="BH308" s="280"/>
      <c r="BI308" s="280"/>
      <c r="BJ308" s="280"/>
      <c r="BK308" s="280"/>
    </row>
    <row r="309" spans="1:63" ht="15.75" customHeight="1" hidden="1">
      <c r="A309" s="429" t="s">
        <v>365</v>
      </c>
      <c r="B309" s="429" t="s">
        <v>245</v>
      </c>
      <c r="C309" s="429" t="s">
        <v>30</v>
      </c>
      <c r="D309" s="259"/>
      <c r="E309" s="271" t="s">
        <v>21</v>
      </c>
      <c r="F309" s="383"/>
      <c r="G309" s="280"/>
      <c r="H309" s="286"/>
      <c r="I309" s="318"/>
      <c r="J309" s="318"/>
      <c r="K309" s="318"/>
      <c r="L309" s="318"/>
      <c r="M309" s="318"/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280"/>
      <c r="AA309" s="280"/>
      <c r="AB309" s="7"/>
      <c r="AC309" s="318"/>
      <c r="AD309" s="280"/>
      <c r="AE309" s="318"/>
      <c r="AF309" s="280"/>
      <c r="AG309" s="318"/>
      <c r="AH309" s="318"/>
      <c r="AI309" s="318"/>
      <c r="AJ309" s="318"/>
      <c r="AK309" s="318"/>
      <c r="AL309" s="318"/>
      <c r="AM309" s="318"/>
      <c r="AN309" s="318"/>
      <c r="AO309" s="318"/>
      <c r="AP309" s="280"/>
      <c r="AQ309" s="280"/>
      <c r="AR309" s="280"/>
      <c r="AS309" s="280"/>
      <c r="AT309" s="280"/>
      <c r="AU309" s="280"/>
      <c r="AV309" s="280"/>
      <c r="AW309" s="280"/>
      <c r="AX309" s="280"/>
      <c r="AY309" s="280"/>
      <c r="AZ309" s="280"/>
      <c r="BA309" s="280"/>
      <c r="BB309" s="280"/>
      <c r="BC309" s="280"/>
      <c r="BD309" s="280"/>
      <c r="BE309" s="280"/>
      <c r="BF309" s="280"/>
      <c r="BG309" s="280"/>
      <c r="BH309" s="280"/>
      <c r="BI309" s="280"/>
      <c r="BJ309" s="280"/>
      <c r="BK309" s="280"/>
    </row>
    <row r="310" spans="1:63" ht="31.5" customHeight="1" hidden="1">
      <c r="A310" s="430"/>
      <c r="B310" s="430"/>
      <c r="C310" s="430"/>
      <c r="D310" s="260"/>
      <c r="E310" s="4" t="s">
        <v>14</v>
      </c>
      <c r="F310" s="383"/>
      <c r="G310" s="280"/>
      <c r="H310" s="286"/>
      <c r="I310" s="318"/>
      <c r="J310" s="318"/>
      <c r="K310" s="318"/>
      <c r="L310" s="318"/>
      <c r="M310" s="318"/>
      <c r="N310" s="318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280"/>
      <c r="AA310" s="280"/>
      <c r="AB310" s="7"/>
      <c r="AC310" s="318"/>
      <c r="AD310" s="280"/>
      <c r="AE310" s="318"/>
      <c r="AF310" s="280"/>
      <c r="AG310" s="318"/>
      <c r="AH310" s="318"/>
      <c r="AI310" s="318"/>
      <c r="AJ310" s="318"/>
      <c r="AK310" s="318"/>
      <c r="AL310" s="318"/>
      <c r="AM310" s="318"/>
      <c r="AN310" s="318"/>
      <c r="AO310" s="318"/>
      <c r="AP310" s="280"/>
      <c r="AQ310" s="280"/>
      <c r="AR310" s="280"/>
      <c r="AS310" s="280"/>
      <c r="AT310" s="280"/>
      <c r="AU310" s="280"/>
      <c r="AV310" s="280"/>
      <c r="AW310" s="280"/>
      <c r="AX310" s="280"/>
      <c r="AY310" s="280"/>
      <c r="AZ310" s="280"/>
      <c r="BA310" s="280"/>
      <c r="BB310" s="280"/>
      <c r="BC310" s="280"/>
      <c r="BD310" s="280"/>
      <c r="BE310" s="280"/>
      <c r="BF310" s="280"/>
      <c r="BG310" s="280"/>
      <c r="BH310" s="280"/>
      <c r="BI310" s="280"/>
      <c r="BJ310" s="280"/>
      <c r="BK310" s="280"/>
    </row>
    <row r="311" spans="1:63" ht="31.5" customHeight="1" hidden="1">
      <c r="A311" s="430"/>
      <c r="B311" s="430"/>
      <c r="C311" s="430"/>
      <c r="D311" s="260"/>
      <c r="E311" s="4" t="s">
        <v>15</v>
      </c>
      <c r="F311" s="383"/>
      <c r="G311" s="280"/>
      <c r="H311" s="286"/>
      <c r="I311" s="318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280"/>
      <c r="AA311" s="280"/>
      <c r="AB311" s="7"/>
      <c r="AC311" s="318"/>
      <c r="AD311" s="280"/>
      <c r="AE311" s="318"/>
      <c r="AF311" s="280"/>
      <c r="AG311" s="318"/>
      <c r="AH311" s="318"/>
      <c r="AI311" s="318"/>
      <c r="AJ311" s="318"/>
      <c r="AK311" s="318"/>
      <c r="AL311" s="318"/>
      <c r="AM311" s="318"/>
      <c r="AN311" s="318"/>
      <c r="AO311" s="318"/>
      <c r="AP311" s="280"/>
      <c r="AQ311" s="280"/>
      <c r="AR311" s="280"/>
      <c r="AS311" s="280"/>
      <c r="AT311" s="280"/>
      <c r="AU311" s="280"/>
      <c r="AV311" s="280"/>
      <c r="AW311" s="280"/>
      <c r="AX311" s="280"/>
      <c r="AY311" s="280"/>
      <c r="AZ311" s="280"/>
      <c r="BA311" s="280"/>
      <c r="BB311" s="280"/>
      <c r="BC311" s="280"/>
      <c r="BD311" s="280"/>
      <c r="BE311" s="280"/>
      <c r="BF311" s="280"/>
      <c r="BG311" s="280"/>
      <c r="BH311" s="280"/>
      <c r="BI311" s="280"/>
      <c r="BJ311" s="280"/>
      <c r="BK311" s="280"/>
    </row>
    <row r="312" spans="1:63" ht="15.75" customHeight="1" hidden="1">
      <c r="A312" s="430"/>
      <c r="B312" s="430"/>
      <c r="C312" s="430"/>
      <c r="D312" s="260"/>
      <c r="E312" s="4" t="s">
        <v>16</v>
      </c>
      <c r="F312" s="383"/>
      <c r="G312" s="280"/>
      <c r="H312" s="286"/>
      <c r="I312" s="318"/>
      <c r="J312" s="318"/>
      <c r="K312" s="318"/>
      <c r="L312" s="318"/>
      <c r="M312" s="318"/>
      <c r="N312" s="318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280"/>
      <c r="AA312" s="280"/>
      <c r="AB312" s="7"/>
      <c r="AC312" s="318"/>
      <c r="AD312" s="280"/>
      <c r="AE312" s="318"/>
      <c r="AF312" s="280"/>
      <c r="AG312" s="318"/>
      <c r="AH312" s="318"/>
      <c r="AI312" s="318"/>
      <c r="AJ312" s="318"/>
      <c r="AK312" s="318"/>
      <c r="AL312" s="318"/>
      <c r="AM312" s="318"/>
      <c r="AN312" s="318"/>
      <c r="AO312" s="318"/>
      <c r="AP312" s="280"/>
      <c r="AQ312" s="280"/>
      <c r="AR312" s="280"/>
      <c r="AS312" s="280"/>
      <c r="AT312" s="280"/>
      <c r="AU312" s="280"/>
      <c r="AV312" s="280"/>
      <c r="AW312" s="280"/>
      <c r="AX312" s="280"/>
      <c r="AY312" s="280"/>
      <c r="AZ312" s="280"/>
      <c r="BA312" s="280"/>
      <c r="BB312" s="280"/>
      <c r="BC312" s="280"/>
      <c r="BD312" s="280"/>
      <c r="BE312" s="280"/>
      <c r="BF312" s="280"/>
      <c r="BG312" s="280"/>
      <c r="BH312" s="280"/>
      <c r="BI312" s="280"/>
      <c r="BJ312" s="280"/>
      <c r="BK312" s="280"/>
    </row>
    <row r="313" spans="1:63" ht="15.75" customHeight="1" hidden="1">
      <c r="A313" s="430"/>
      <c r="B313" s="430"/>
      <c r="C313" s="430"/>
      <c r="D313" s="260"/>
      <c r="E313" s="4" t="s">
        <v>17</v>
      </c>
      <c r="F313" s="383"/>
      <c r="G313" s="280"/>
      <c r="H313" s="286"/>
      <c r="I313" s="318"/>
      <c r="J313" s="318"/>
      <c r="K313" s="318"/>
      <c r="L313" s="318"/>
      <c r="M313" s="318"/>
      <c r="N313" s="318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280"/>
      <c r="AA313" s="280"/>
      <c r="AB313" s="7"/>
      <c r="AC313" s="318"/>
      <c r="AD313" s="280"/>
      <c r="AE313" s="318"/>
      <c r="AF313" s="280"/>
      <c r="AG313" s="318"/>
      <c r="AH313" s="318"/>
      <c r="AI313" s="318"/>
      <c r="AJ313" s="318"/>
      <c r="AK313" s="318"/>
      <c r="AL313" s="318"/>
      <c r="AM313" s="318"/>
      <c r="AN313" s="318"/>
      <c r="AO313" s="318"/>
      <c r="AP313" s="280"/>
      <c r="AQ313" s="280"/>
      <c r="AR313" s="280"/>
      <c r="AS313" s="280"/>
      <c r="AT313" s="280"/>
      <c r="AU313" s="280"/>
      <c r="AV313" s="280"/>
      <c r="AW313" s="280"/>
      <c r="AX313" s="280"/>
      <c r="AY313" s="280"/>
      <c r="AZ313" s="280"/>
      <c r="BA313" s="280"/>
      <c r="BB313" s="280"/>
      <c r="BC313" s="280"/>
      <c r="BD313" s="280"/>
      <c r="BE313" s="280"/>
      <c r="BF313" s="280"/>
      <c r="BG313" s="280"/>
      <c r="BH313" s="280"/>
      <c r="BI313" s="280"/>
      <c r="BJ313" s="280"/>
      <c r="BK313" s="280"/>
    </row>
    <row r="314" spans="1:63" ht="47.25" customHeight="1" hidden="1">
      <c r="A314" s="431"/>
      <c r="B314" s="431"/>
      <c r="C314" s="431"/>
      <c r="D314" s="261"/>
      <c r="E314" s="4" t="s">
        <v>18</v>
      </c>
      <c r="F314" s="383"/>
      <c r="G314" s="280"/>
      <c r="H314" s="286"/>
      <c r="I314" s="318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280"/>
      <c r="AA314" s="280"/>
      <c r="AB314" s="7"/>
      <c r="AC314" s="318"/>
      <c r="AD314" s="280"/>
      <c r="AE314" s="318"/>
      <c r="AF314" s="280"/>
      <c r="AG314" s="318"/>
      <c r="AH314" s="318"/>
      <c r="AI314" s="318"/>
      <c r="AJ314" s="318"/>
      <c r="AK314" s="318"/>
      <c r="AL314" s="318"/>
      <c r="AM314" s="318"/>
      <c r="AN314" s="318"/>
      <c r="AO314" s="318"/>
      <c r="AP314" s="280"/>
      <c r="AQ314" s="280"/>
      <c r="AR314" s="280"/>
      <c r="AS314" s="280"/>
      <c r="AT314" s="280"/>
      <c r="AU314" s="280"/>
      <c r="AV314" s="280"/>
      <c r="AW314" s="280"/>
      <c r="AX314" s="280"/>
      <c r="AY314" s="280"/>
      <c r="AZ314" s="280"/>
      <c r="BA314" s="280"/>
      <c r="BB314" s="280"/>
      <c r="BC314" s="280"/>
      <c r="BD314" s="280"/>
      <c r="BE314" s="280"/>
      <c r="BF314" s="280"/>
      <c r="BG314" s="280"/>
      <c r="BH314" s="280"/>
      <c r="BI314" s="280"/>
      <c r="BJ314" s="280"/>
      <c r="BK314" s="280"/>
    </row>
    <row r="315" spans="1:63" ht="15.75" customHeight="1" hidden="1">
      <c r="A315" s="429" t="s">
        <v>366</v>
      </c>
      <c r="B315" s="429" t="s">
        <v>430</v>
      </c>
      <c r="C315" s="429" t="s">
        <v>30</v>
      </c>
      <c r="D315" s="259"/>
      <c r="E315" s="271" t="s">
        <v>21</v>
      </c>
      <c r="F315" s="383"/>
      <c r="G315" s="280"/>
      <c r="H315" s="286"/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280"/>
      <c r="AA315" s="280"/>
      <c r="AB315" s="7"/>
      <c r="AC315" s="318"/>
      <c r="AD315" s="280"/>
      <c r="AE315" s="318"/>
      <c r="AF315" s="280"/>
      <c r="AG315" s="318"/>
      <c r="AH315" s="318"/>
      <c r="AI315" s="318"/>
      <c r="AJ315" s="318"/>
      <c r="AK315" s="318"/>
      <c r="AL315" s="318"/>
      <c r="AM315" s="318"/>
      <c r="AN315" s="318"/>
      <c r="AO315" s="318"/>
      <c r="AP315" s="280"/>
      <c r="AQ315" s="280"/>
      <c r="AR315" s="280"/>
      <c r="AS315" s="280"/>
      <c r="AT315" s="280"/>
      <c r="AU315" s="280"/>
      <c r="AV315" s="280"/>
      <c r="AW315" s="280"/>
      <c r="AX315" s="280"/>
      <c r="AY315" s="280"/>
      <c r="AZ315" s="280"/>
      <c r="BA315" s="280"/>
      <c r="BB315" s="280"/>
      <c r="BC315" s="280"/>
      <c r="BD315" s="280"/>
      <c r="BE315" s="280"/>
      <c r="BF315" s="280"/>
      <c r="BG315" s="280"/>
      <c r="BH315" s="280"/>
      <c r="BI315" s="280"/>
      <c r="BJ315" s="280"/>
      <c r="BK315" s="280"/>
    </row>
    <row r="316" spans="1:63" ht="31.5" customHeight="1" hidden="1">
      <c r="A316" s="430"/>
      <c r="B316" s="430"/>
      <c r="C316" s="430"/>
      <c r="D316" s="260"/>
      <c r="E316" s="4" t="s">
        <v>14</v>
      </c>
      <c r="F316" s="383"/>
      <c r="G316" s="280"/>
      <c r="H316" s="286"/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280"/>
      <c r="AA316" s="280"/>
      <c r="AB316" s="7"/>
      <c r="AC316" s="318"/>
      <c r="AD316" s="280"/>
      <c r="AE316" s="318"/>
      <c r="AF316" s="280"/>
      <c r="AG316" s="318"/>
      <c r="AH316" s="318"/>
      <c r="AI316" s="318"/>
      <c r="AJ316" s="318"/>
      <c r="AK316" s="318"/>
      <c r="AL316" s="318"/>
      <c r="AM316" s="318"/>
      <c r="AN316" s="318"/>
      <c r="AO316" s="318"/>
      <c r="AP316" s="280"/>
      <c r="AQ316" s="280"/>
      <c r="AR316" s="280"/>
      <c r="AS316" s="280"/>
      <c r="AT316" s="280"/>
      <c r="AU316" s="280"/>
      <c r="AV316" s="280"/>
      <c r="AW316" s="280"/>
      <c r="AX316" s="280"/>
      <c r="AY316" s="280"/>
      <c r="AZ316" s="280"/>
      <c r="BA316" s="280"/>
      <c r="BB316" s="280"/>
      <c r="BC316" s="280"/>
      <c r="BD316" s="280"/>
      <c r="BE316" s="280"/>
      <c r="BF316" s="280"/>
      <c r="BG316" s="280"/>
      <c r="BH316" s="280"/>
      <c r="BI316" s="280"/>
      <c r="BJ316" s="280"/>
      <c r="BK316" s="280"/>
    </row>
    <row r="317" spans="1:63" ht="31.5" customHeight="1" hidden="1">
      <c r="A317" s="430"/>
      <c r="B317" s="430"/>
      <c r="C317" s="430"/>
      <c r="D317" s="260"/>
      <c r="E317" s="4" t="s">
        <v>15</v>
      </c>
      <c r="F317" s="383"/>
      <c r="G317" s="280"/>
      <c r="H317" s="286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280"/>
      <c r="AA317" s="280"/>
      <c r="AB317" s="7"/>
      <c r="AC317" s="318"/>
      <c r="AD317" s="280"/>
      <c r="AE317" s="318"/>
      <c r="AF317" s="280"/>
      <c r="AG317" s="318"/>
      <c r="AH317" s="318"/>
      <c r="AI317" s="318"/>
      <c r="AJ317" s="318"/>
      <c r="AK317" s="318"/>
      <c r="AL317" s="318"/>
      <c r="AM317" s="318"/>
      <c r="AN317" s="318"/>
      <c r="AO317" s="318"/>
      <c r="AP317" s="280"/>
      <c r="AQ317" s="280"/>
      <c r="AR317" s="280"/>
      <c r="AS317" s="280"/>
      <c r="AT317" s="280"/>
      <c r="AU317" s="280"/>
      <c r="AV317" s="280"/>
      <c r="AW317" s="280"/>
      <c r="AX317" s="280"/>
      <c r="AY317" s="280"/>
      <c r="AZ317" s="280"/>
      <c r="BA317" s="280"/>
      <c r="BB317" s="280"/>
      <c r="BC317" s="280"/>
      <c r="BD317" s="280"/>
      <c r="BE317" s="280"/>
      <c r="BF317" s="280"/>
      <c r="BG317" s="280"/>
      <c r="BH317" s="280"/>
      <c r="BI317" s="280"/>
      <c r="BJ317" s="280"/>
      <c r="BK317" s="280"/>
    </row>
    <row r="318" spans="1:63" ht="15.75" customHeight="1" hidden="1">
      <c r="A318" s="430"/>
      <c r="B318" s="430"/>
      <c r="C318" s="430"/>
      <c r="D318" s="260"/>
      <c r="E318" s="4" t="s">
        <v>16</v>
      </c>
      <c r="F318" s="383"/>
      <c r="G318" s="280"/>
      <c r="H318" s="286"/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280"/>
      <c r="AA318" s="280"/>
      <c r="AB318" s="7"/>
      <c r="AC318" s="318"/>
      <c r="AD318" s="280"/>
      <c r="AE318" s="318"/>
      <c r="AF318" s="280"/>
      <c r="AG318" s="318"/>
      <c r="AH318" s="318"/>
      <c r="AI318" s="318"/>
      <c r="AJ318" s="318"/>
      <c r="AK318" s="318"/>
      <c r="AL318" s="318"/>
      <c r="AM318" s="318"/>
      <c r="AN318" s="318"/>
      <c r="AO318" s="318"/>
      <c r="AP318" s="280"/>
      <c r="AQ318" s="280"/>
      <c r="AR318" s="280"/>
      <c r="AS318" s="280"/>
      <c r="AT318" s="280"/>
      <c r="AU318" s="280"/>
      <c r="AV318" s="280"/>
      <c r="AW318" s="280"/>
      <c r="AX318" s="280"/>
      <c r="AY318" s="280"/>
      <c r="AZ318" s="280"/>
      <c r="BA318" s="280"/>
      <c r="BB318" s="280"/>
      <c r="BC318" s="280"/>
      <c r="BD318" s="280"/>
      <c r="BE318" s="280"/>
      <c r="BF318" s="280"/>
      <c r="BG318" s="280"/>
      <c r="BH318" s="280"/>
      <c r="BI318" s="280"/>
      <c r="BJ318" s="280"/>
      <c r="BK318" s="280"/>
    </row>
    <row r="319" spans="1:63" ht="78.75" customHeight="1" hidden="1">
      <c r="A319" s="430"/>
      <c r="B319" s="430"/>
      <c r="C319" s="430"/>
      <c r="D319" s="273" t="s">
        <v>405</v>
      </c>
      <c r="E319" s="4" t="s">
        <v>314</v>
      </c>
      <c r="F319" s="383"/>
      <c r="G319" s="280"/>
      <c r="H319" s="286"/>
      <c r="I319" s="318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280"/>
      <c r="AA319" s="280"/>
      <c r="AB319" s="7"/>
      <c r="AC319" s="318"/>
      <c r="AD319" s="280"/>
      <c r="AE319" s="318"/>
      <c r="AF319" s="280"/>
      <c r="AG319" s="318"/>
      <c r="AH319" s="318"/>
      <c r="AI319" s="318"/>
      <c r="AJ319" s="318"/>
      <c r="AK319" s="318"/>
      <c r="AL319" s="318"/>
      <c r="AM319" s="318"/>
      <c r="AN319" s="318"/>
      <c r="AO319" s="318"/>
      <c r="AP319" s="280"/>
      <c r="AQ319" s="280"/>
      <c r="AR319" s="280"/>
      <c r="AS319" s="280"/>
      <c r="AT319" s="280"/>
      <c r="AU319" s="280"/>
      <c r="AV319" s="280"/>
      <c r="AW319" s="280"/>
      <c r="AX319" s="280"/>
      <c r="AY319" s="280"/>
      <c r="AZ319" s="280"/>
      <c r="BA319" s="280"/>
      <c r="BB319" s="280"/>
      <c r="BC319" s="280"/>
      <c r="BD319" s="280"/>
      <c r="BE319" s="280"/>
      <c r="BF319" s="280"/>
      <c r="BG319" s="280"/>
      <c r="BH319" s="280"/>
      <c r="BI319" s="280"/>
      <c r="BJ319" s="280"/>
      <c r="BK319" s="280"/>
    </row>
    <row r="320" spans="1:63" ht="15" hidden="1">
      <c r="A320" s="430"/>
      <c r="B320" s="430"/>
      <c r="C320" s="430"/>
      <c r="D320" s="260"/>
      <c r="E320" s="4" t="s">
        <v>17</v>
      </c>
      <c r="F320" s="383"/>
      <c r="G320" s="280"/>
      <c r="H320" s="286"/>
      <c r="I320" s="318"/>
      <c r="J320" s="318"/>
      <c r="K320" s="318"/>
      <c r="L320" s="318"/>
      <c r="M320" s="318"/>
      <c r="N320" s="318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280"/>
      <c r="AA320" s="280"/>
      <c r="AB320" s="7"/>
      <c r="AC320" s="318"/>
      <c r="AD320" s="280"/>
      <c r="AE320" s="318"/>
      <c r="AF320" s="280"/>
      <c r="AG320" s="318"/>
      <c r="AH320" s="318"/>
      <c r="AI320" s="318"/>
      <c r="AJ320" s="318"/>
      <c r="AK320" s="318"/>
      <c r="AL320" s="318"/>
      <c r="AM320" s="318"/>
      <c r="AN320" s="318"/>
      <c r="AO320" s="318"/>
      <c r="AP320" s="280"/>
      <c r="AQ320" s="280"/>
      <c r="AR320" s="280"/>
      <c r="AS320" s="280"/>
      <c r="AT320" s="280"/>
      <c r="AU320" s="280"/>
      <c r="AV320" s="280"/>
      <c r="AW320" s="280"/>
      <c r="AX320" s="280"/>
      <c r="AY320" s="280"/>
      <c r="AZ320" s="280"/>
      <c r="BA320" s="280"/>
      <c r="BB320" s="280"/>
      <c r="BC320" s="280"/>
      <c r="BD320" s="280"/>
      <c r="BE320" s="280"/>
      <c r="BF320" s="280"/>
      <c r="BG320" s="280"/>
      <c r="BH320" s="280"/>
      <c r="BI320" s="280"/>
      <c r="BJ320" s="280"/>
      <c r="BK320" s="280"/>
    </row>
    <row r="321" spans="1:63" ht="30.75" hidden="1">
      <c r="A321" s="431"/>
      <c r="B321" s="431"/>
      <c r="C321" s="431"/>
      <c r="D321" s="261"/>
      <c r="E321" s="4" t="s">
        <v>18</v>
      </c>
      <c r="F321" s="383"/>
      <c r="G321" s="280"/>
      <c r="H321" s="286"/>
      <c r="I321" s="318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280"/>
      <c r="AA321" s="280"/>
      <c r="AB321" s="7"/>
      <c r="AC321" s="318"/>
      <c r="AD321" s="280"/>
      <c r="AE321" s="318"/>
      <c r="AF321" s="280"/>
      <c r="AG321" s="318"/>
      <c r="AH321" s="318"/>
      <c r="AI321" s="318"/>
      <c r="AJ321" s="318"/>
      <c r="AK321" s="318"/>
      <c r="AL321" s="318"/>
      <c r="AM321" s="318"/>
      <c r="AN321" s="318"/>
      <c r="AO321" s="318"/>
      <c r="AP321" s="280"/>
      <c r="AQ321" s="280"/>
      <c r="AR321" s="280"/>
      <c r="AS321" s="280"/>
      <c r="AT321" s="280"/>
      <c r="AU321" s="280"/>
      <c r="AV321" s="280"/>
      <c r="AW321" s="280"/>
      <c r="AX321" s="280"/>
      <c r="AY321" s="280"/>
      <c r="AZ321" s="280"/>
      <c r="BA321" s="280"/>
      <c r="BB321" s="280"/>
      <c r="BC321" s="280"/>
      <c r="BD321" s="280"/>
      <c r="BE321" s="280"/>
      <c r="BF321" s="280"/>
      <c r="BG321" s="280"/>
      <c r="BH321" s="280"/>
      <c r="BI321" s="280"/>
      <c r="BJ321" s="280"/>
      <c r="BK321" s="280"/>
    </row>
    <row r="322" spans="1:63" ht="15" hidden="1">
      <c r="A322" s="429" t="s">
        <v>367</v>
      </c>
      <c r="B322" s="429" t="s">
        <v>247</v>
      </c>
      <c r="C322" s="429" t="s">
        <v>19</v>
      </c>
      <c r="D322" s="259"/>
      <c r="E322" s="271" t="s">
        <v>21</v>
      </c>
      <c r="F322" s="383"/>
      <c r="G322" s="280"/>
      <c r="H322" s="286"/>
      <c r="I322" s="318"/>
      <c r="J322" s="318"/>
      <c r="K322" s="318"/>
      <c r="L322" s="318"/>
      <c r="M322" s="318"/>
      <c r="N322" s="318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280"/>
      <c r="AA322" s="280"/>
      <c r="AB322" s="7"/>
      <c r="AC322" s="318"/>
      <c r="AD322" s="280"/>
      <c r="AE322" s="318"/>
      <c r="AF322" s="280"/>
      <c r="AG322" s="318"/>
      <c r="AH322" s="318"/>
      <c r="AI322" s="318"/>
      <c r="AJ322" s="318"/>
      <c r="AK322" s="318"/>
      <c r="AL322" s="318"/>
      <c r="AM322" s="318"/>
      <c r="AN322" s="318"/>
      <c r="AO322" s="318"/>
      <c r="AP322" s="280"/>
      <c r="AQ322" s="280"/>
      <c r="AR322" s="280"/>
      <c r="AS322" s="280"/>
      <c r="AT322" s="280"/>
      <c r="AU322" s="280"/>
      <c r="AV322" s="280"/>
      <c r="AW322" s="280"/>
      <c r="AX322" s="280"/>
      <c r="AY322" s="280"/>
      <c r="AZ322" s="280"/>
      <c r="BA322" s="280"/>
      <c r="BB322" s="280"/>
      <c r="BC322" s="280"/>
      <c r="BD322" s="280"/>
      <c r="BE322" s="280"/>
      <c r="BF322" s="280"/>
      <c r="BG322" s="280"/>
      <c r="BH322" s="280"/>
      <c r="BI322" s="280"/>
      <c r="BJ322" s="280"/>
      <c r="BK322" s="280"/>
    </row>
    <row r="323" spans="1:63" ht="30.75" hidden="1">
      <c r="A323" s="430"/>
      <c r="B323" s="430"/>
      <c r="C323" s="430"/>
      <c r="D323" s="260"/>
      <c r="E323" s="4" t="s">
        <v>14</v>
      </c>
      <c r="F323" s="383"/>
      <c r="G323" s="280"/>
      <c r="H323" s="286"/>
      <c r="I323" s="318"/>
      <c r="J323" s="318"/>
      <c r="K323" s="318"/>
      <c r="L323" s="318"/>
      <c r="M323" s="318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280"/>
      <c r="AA323" s="280"/>
      <c r="AB323" s="7"/>
      <c r="AC323" s="318"/>
      <c r="AD323" s="280"/>
      <c r="AE323" s="318"/>
      <c r="AF323" s="280"/>
      <c r="AG323" s="318"/>
      <c r="AH323" s="318"/>
      <c r="AI323" s="318"/>
      <c r="AJ323" s="318"/>
      <c r="AK323" s="318"/>
      <c r="AL323" s="318"/>
      <c r="AM323" s="318"/>
      <c r="AN323" s="318"/>
      <c r="AO323" s="318"/>
      <c r="AP323" s="280"/>
      <c r="AQ323" s="280"/>
      <c r="AR323" s="280"/>
      <c r="AS323" s="280"/>
      <c r="AT323" s="280"/>
      <c r="AU323" s="280"/>
      <c r="AV323" s="280"/>
      <c r="AW323" s="280"/>
      <c r="AX323" s="280"/>
      <c r="AY323" s="280"/>
      <c r="AZ323" s="280"/>
      <c r="BA323" s="280"/>
      <c r="BB323" s="280"/>
      <c r="BC323" s="280"/>
      <c r="BD323" s="280"/>
      <c r="BE323" s="280"/>
      <c r="BF323" s="280"/>
      <c r="BG323" s="280"/>
      <c r="BH323" s="280"/>
      <c r="BI323" s="280"/>
      <c r="BJ323" s="280"/>
      <c r="BK323" s="280"/>
    </row>
    <row r="324" spans="1:63" ht="30.75" hidden="1">
      <c r="A324" s="430"/>
      <c r="B324" s="430"/>
      <c r="C324" s="430"/>
      <c r="D324" s="260"/>
      <c r="E324" s="4" t="s">
        <v>15</v>
      </c>
      <c r="F324" s="383"/>
      <c r="G324" s="280"/>
      <c r="H324" s="286"/>
      <c r="I324" s="318"/>
      <c r="J324" s="318"/>
      <c r="K324" s="318"/>
      <c r="L324" s="318"/>
      <c r="M324" s="318"/>
      <c r="N324" s="318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280"/>
      <c r="AA324" s="280"/>
      <c r="AB324" s="7"/>
      <c r="AC324" s="318"/>
      <c r="AD324" s="280"/>
      <c r="AE324" s="318"/>
      <c r="AF324" s="280"/>
      <c r="AG324" s="318"/>
      <c r="AH324" s="318"/>
      <c r="AI324" s="318"/>
      <c r="AJ324" s="318"/>
      <c r="AK324" s="318"/>
      <c r="AL324" s="318"/>
      <c r="AM324" s="318"/>
      <c r="AN324" s="318"/>
      <c r="AO324" s="318"/>
      <c r="AP324" s="280"/>
      <c r="AQ324" s="280"/>
      <c r="AR324" s="280"/>
      <c r="AS324" s="280"/>
      <c r="AT324" s="280"/>
      <c r="AU324" s="280"/>
      <c r="AV324" s="280"/>
      <c r="AW324" s="280"/>
      <c r="AX324" s="280"/>
      <c r="AY324" s="280"/>
      <c r="AZ324" s="280"/>
      <c r="BA324" s="280"/>
      <c r="BB324" s="280"/>
      <c r="BC324" s="280"/>
      <c r="BD324" s="280"/>
      <c r="BE324" s="280"/>
      <c r="BF324" s="280"/>
      <c r="BG324" s="280"/>
      <c r="BH324" s="280"/>
      <c r="BI324" s="280"/>
      <c r="BJ324" s="280"/>
      <c r="BK324" s="280"/>
    </row>
    <row r="325" spans="1:63" ht="15" hidden="1">
      <c r="A325" s="430"/>
      <c r="B325" s="430"/>
      <c r="C325" s="430"/>
      <c r="D325" s="260"/>
      <c r="E325" s="4" t="s">
        <v>16</v>
      </c>
      <c r="F325" s="383"/>
      <c r="G325" s="280"/>
      <c r="H325" s="286"/>
      <c r="I325" s="318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280"/>
      <c r="AA325" s="280"/>
      <c r="AB325" s="7"/>
      <c r="AC325" s="318"/>
      <c r="AD325" s="280"/>
      <c r="AE325" s="318"/>
      <c r="AF325" s="280"/>
      <c r="AG325" s="318"/>
      <c r="AH325" s="318"/>
      <c r="AI325" s="318"/>
      <c r="AJ325" s="318"/>
      <c r="AK325" s="318"/>
      <c r="AL325" s="318"/>
      <c r="AM325" s="318"/>
      <c r="AN325" s="318"/>
      <c r="AO325" s="318"/>
      <c r="AP325" s="280"/>
      <c r="AQ325" s="280"/>
      <c r="AR325" s="280"/>
      <c r="AS325" s="280"/>
      <c r="AT325" s="280"/>
      <c r="AU325" s="280"/>
      <c r="AV325" s="280"/>
      <c r="AW325" s="280"/>
      <c r="AX325" s="280"/>
      <c r="AY325" s="280"/>
      <c r="AZ325" s="280"/>
      <c r="BA325" s="280"/>
      <c r="BB325" s="280"/>
      <c r="BC325" s="280"/>
      <c r="BD325" s="280"/>
      <c r="BE325" s="280"/>
      <c r="BF325" s="280"/>
      <c r="BG325" s="280"/>
      <c r="BH325" s="280"/>
      <c r="BI325" s="280"/>
      <c r="BJ325" s="280"/>
      <c r="BK325" s="280"/>
    </row>
    <row r="326" spans="1:63" ht="78" hidden="1">
      <c r="A326" s="430"/>
      <c r="B326" s="430"/>
      <c r="C326" s="430"/>
      <c r="D326" s="273" t="s">
        <v>405</v>
      </c>
      <c r="E326" s="4" t="s">
        <v>314</v>
      </c>
      <c r="F326" s="383"/>
      <c r="G326" s="280"/>
      <c r="H326" s="286"/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280"/>
      <c r="AA326" s="280"/>
      <c r="AB326" s="7"/>
      <c r="AC326" s="318"/>
      <c r="AD326" s="280"/>
      <c r="AE326" s="318"/>
      <c r="AF326" s="280"/>
      <c r="AG326" s="318"/>
      <c r="AH326" s="318"/>
      <c r="AI326" s="318"/>
      <c r="AJ326" s="318"/>
      <c r="AK326" s="318"/>
      <c r="AL326" s="318"/>
      <c r="AM326" s="318"/>
      <c r="AN326" s="318"/>
      <c r="AO326" s="318"/>
      <c r="AP326" s="280"/>
      <c r="AQ326" s="280"/>
      <c r="AR326" s="280"/>
      <c r="AS326" s="280"/>
      <c r="AT326" s="280"/>
      <c r="AU326" s="280"/>
      <c r="AV326" s="280"/>
      <c r="AW326" s="280"/>
      <c r="AX326" s="280"/>
      <c r="AY326" s="280"/>
      <c r="AZ326" s="280"/>
      <c r="BA326" s="280"/>
      <c r="BB326" s="280"/>
      <c r="BC326" s="280"/>
      <c r="BD326" s="280"/>
      <c r="BE326" s="280"/>
      <c r="BF326" s="280"/>
      <c r="BG326" s="280"/>
      <c r="BH326" s="280"/>
      <c r="BI326" s="280"/>
      <c r="BJ326" s="280"/>
      <c r="BK326" s="280"/>
    </row>
    <row r="327" spans="1:63" ht="15" hidden="1">
      <c r="A327" s="430"/>
      <c r="B327" s="430"/>
      <c r="C327" s="430"/>
      <c r="D327" s="260"/>
      <c r="E327" s="4" t="s">
        <v>17</v>
      </c>
      <c r="F327" s="383"/>
      <c r="G327" s="280"/>
      <c r="H327" s="286"/>
      <c r="I327" s="318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280"/>
      <c r="AA327" s="280"/>
      <c r="AB327" s="7"/>
      <c r="AC327" s="318"/>
      <c r="AD327" s="280"/>
      <c r="AE327" s="318"/>
      <c r="AF327" s="280"/>
      <c r="AG327" s="318"/>
      <c r="AH327" s="318"/>
      <c r="AI327" s="318"/>
      <c r="AJ327" s="318"/>
      <c r="AK327" s="318"/>
      <c r="AL327" s="318"/>
      <c r="AM327" s="318"/>
      <c r="AN327" s="318"/>
      <c r="AO327" s="318"/>
      <c r="AP327" s="280"/>
      <c r="AQ327" s="280"/>
      <c r="AR327" s="280"/>
      <c r="AS327" s="280"/>
      <c r="AT327" s="280"/>
      <c r="AU327" s="280"/>
      <c r="AV327" s="280"/>
      <c r="AW327" s="280"/>
      <c r="AX327" s="280"/>
      <c r="AY327" s="280"/>
      <c r="AZ327" s="280"/>
      <c r="BA327" s="280"/>
      <c r="BB327" s="280"/>
      <c r="BC327" s="280"/>
      <c r="BD327" s="280"/>
      <c r="BE327" s="280"/>
      <c r="BF327" s="280"/>
      <c r="BG327" s="280"/>
      <c r="BH327" s="280"/>
      <c r="BI327" s="280"/>
      <c r="BJ327" s="280"/>
      <c r="BK327" s="280"/>
    </row>
    <row r="328" spans="1:63" ht="30.75" hidden="1">
      <c r="A328" s="431"/>
      <c r="B328" s="431"/>
      <c r="C328" s="431"/>
      <c r="D328" s="261"/>
      <c r="E328" s="4" t="s">
        <v>18</v>
      </c>
      <c r="F328" s="383"/>
      <c r="G328" s="280"/>
      <c r="H328" s="286"/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280"/>
      <c r="AA328" s="280"/>
      <c r="AB328" s="7"/>
      <c r="AC328" s="318"/>
      <c r="AD328" s="280"/>
      <c r="AE328" s="318"/>
      <c r="AF328" s="280"/>
      <c r="AG328" s="318"/>
      <c r="AH328" s="318"/>
      <c r="AI328" s="318"/>
      <c r="AJ328" s="318"/>
      <c r="AK328" s="318"/>
      <c r="AL328" s="318"/>
      <c r="AM328" s="318"/>
      <c r="AN328" s="318"/>
      <c r="AO328" s="318"/>
      <c r="AP328" s="280"/>
      <c r="AQ328" s="280"/>
      <c r="AR328" s="280"/>
      <c r="AS328" s="280"/>
      <c r="AT328" s="280"/>
      <c r="AU328" s="280"/>
      <c r="AV328" s="280"/>
      <c r="AW328" s="280"/>
      <c r="AX328" s="280"/>
      <c r="AY328" s="280"/>
      <c r="AZ328" s="280"/>
      <c r="BA328" s="280"/>
      <c r="BB328" s="280"/>
      <c r="BC328" s="280"/>
      <c r="BD328" s="280"/>
      <c r="BE328" s="280"/>
      <c r="BF328" s="280"/>
      <c r="BG328" s="280"/>
      <c r="BH328" s="280"/>
      <c r="BI328" s="280"/>
      <c r="BJ328" s="280"/>
      <c r="BK328" s="280"/>
    </row>
    <row r="329" spans="1:63" ht="15" hidden="1">
      <c r="A329" s="429" t="s">
        <v>369</v>
      </c>
      <c r="B329" s="429" t="s">
        <v>368</v>
      </c>
      <c r="C329" s="429" t="s">
        <v>19</v>
      </c>
      <c r="D329" s="259"/>
      <c r="E329" s="271" t="s">
        <v>21</v>
      </c>
      <c r="F329" s="383"/>
      <c r="G329" s="280"/>
      <c r="H329" s="286"/>
      <c r="I329" s="318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280"/>
      <c r="AA329" s="280"/>
      <c r="AB329" s="7"/>
      <c r="AC329" s="318"/>
      <c r="AD329" s="280"/>
      <c r="AE329" s="318"/>
      <c r="AF329" s="280"/>
      <c r="AG329" s="318"/>
      <c r="AH329" s="318"/>
      <c r="AI329" s="318"/>
      <c r="AJ329" s="318"/>
      <c r="AK329" s="318"/>
      <c r="AL329" s="318"/>
      <c r="AM329" s="318"/>
      <c r="AN329" s="318"/>
      <c r="AO329" s="318"/>
      <c r="AP329" s="280"/>
      <c r="AQ329" s="280"/>
      <c r="AR329" s="280"/>
      <c r="AS329" s="280"/>
      <c r="AT329" s="280"/>
      <c r="AU329" s="280"/>
      <c r="AV329" s="280"/>
      <c r="AW329" s="280"/>
      <c r="AX329" s="280"/>
      <c r="AY329" s="280"/>
      <c r="AZ329" s="280"/>
      <c r="BA329" s="280"/>
      <c r="BB329" s="280"/>
      <c r="BC329" s="280"/>
      <c r="BD329" s="280"/>
      <c r="BE329" s="280"/>
      <c r="BF329" s="280"/>
      <c r="BG329" s="280"/>
      <c r="BH329" s="280"/>
      <c r="BI329" s="280"/>
      <c r="BJ329" s="280"/>
      <c r="BK329" s="280"/>
    </row>
    <row r="330" spans="1:63" ht="30.75" hidden="1">
      <c r="A330" s="430"/>
      <c r="B330" s="430"/>
      <c r="C330" s="430"/>
      <c r="D330" s="260"/>
      <c r="E330" s="4" t="s">
        <v>14</v>
      </c>
      <c r="F330" s="383"/>
      <c r="G330" s="280"/>
      <c r="H330" s="286"/>
      <c r="I330" s="318"/>
      <c r="J330" s="318"/>
      <c r="K330" s="318"/>
      <c r="L330" s="318"/>
      <c r="M330" s="318"/>
      <c r="N330" s="318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280"/>
      <c r="AA330" s="280"/>
      <c r="AB330" s="7"/>
      <c r="AC330" s="318"/>
      <c r="AD330" s="280"/>
      <c r="AE330" s="318"/>
      <c r="AF330" s="280"/>
      <c r="AG330" s="318"/>
      <c r="AH330" s="318"/>
      <c r="AI330" s="318"/>
      <c r="AJ330" s="318"/>
      <c r="AK330" s="318"/>
      <c r="AL330" s="318"/>
      <c r="AM330" s="318"/>
      <c r="AN330" s="318"/>
      <c r="AO330" s="318"/>
      <c r="AP330" s="280"/>
      <c r="AQ330" s="280"/>
      <c r="AR330" s="280"/>
      <c r="AS330" s="280"/>
      <c r="AT330" s="280"/>
      <c r="AU330" s="280"/>
      <c r="AV330" s="280"/>
      <c r="AW330" s="280"/>
      <c r="AX330" s="280"/>
      <c r="AY330" s="280"/>
      <c r="AZ330" s="280"/>
      <c r="BA330" s="280"/>
      <c r="BB330" s="280"/>
      <c r="BC330" s="280"/>
      <c r="BD330" s="280"/>
      <c r="BE330" s="280"/>
      <c r="BF330" s="280"/>
      <c r="BG330" s="280"/>
      <c r="BH330" s="280"/>
      <c r="BI330" s="280"/>
      <c r="BJ330" s="280"/>
      <c r="BK330" s="280"/>
    </row>
    <row r="331" spans="1:63" ht="30.75" hidden="1">
      <c r="A331" s="430"/>
      <c r="B331" s="430"/>
      <c r="C331" s="430"/>
      <c r="D331" s="260"/>
      <c r="E331" s="4" t="s">
        <v>15</v>
      </c>
      <c r="F331" s="383"/>
      <c r="G331" s="280"/>
      <c r="H331" s="286"/>
      <c r="I331" s="318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280"/>
      <c r="AA331" s="280"/>
      <c r="AB331" s="7"/>
      <c r="AC331" s="318"/>
      <c r="AD331" s="280"/>
      <c r="AE331" s="318"/>
      <c r="AF331" s="280"/>
      <c r="AG331" s="318"/>
      <c r="AH331" s="318"/>
      <c r="AI331" s="318"/>
      <c r="AJ331" s="318"/>
      <c r="AK331" s="318"/>
      <c r="AL331" s="318"/>
      <c r="AM331" s="318"/>
      <c r="AN331" s="318"/>
      <c r="AO331" s="318"/>
      <c r="AP331" s="280"/>
      <c r="AQ331" s="280"/>
      <c r="AR331" s="280"/>
      <c r="AS331" s="280"/>
      <c r="AT331" s="280"/>
      <c r="AU331" s="280"/>
      <c r="AV331" s="280"/>
      <c r="AW331" s="280"/>
      <c r="AX331" s="280"/>
      <c r="AY331" s="280"/>
      <c r="AZ331" s="280"/>
      <c r="BA331" s="280"/>
      <c r="BB331" s="280"/>
      <c r="BC331" s="280"/>
      <c r="BD331" s="280"/>
      <c r="BE331" s="280"/>
      <c r="BF331" s="280"/>
      <c r="BG331" s="280"/>
      <c r="BH331" s="280"/>
      <c r="BI331" s="280"/>
      <c r="BJ331" s="280"/>
      <c r="BK331" s="280"/>
    </row>
    <row r="332" spans="1:63" ht="15" hidden="1">
      <c r="A332" s="430"/>
      <c r="B332" s="430"/>
      <c r="C332" s="430"/>
      <c r="D332" s="260"/>
      <c r="E332" s="4" t="s">
        <v>16</v>
      </c>
      <c r="F332" s="383"/>
      <c r="G332" s="280"/>
      <c r="H332" s="286"/>
      <c r="I332" s="318"/>
      <c r="J332" s="318"/>
      <c r="K332" s="318"/>
      <c r="L332" s="318"/>
      <c r="M332" s="318"/>
      <c r="N332" s="318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280"/>
      <c r="AA332" s="280"/>
      <c r="AB332" s="7"/>
      <c r="AC332" s="318"/>
      <c r="AD332" s="280"/>
      <c r="AE332" s="318"/>
      <c r="AF332" s="280"/>
      <c r="AG332" s="318"/>
      <c r="AH332" s="318"/>
      <c r="AI332" s="318"/>
      <c r="AJ332" s="318"/>
      <c r="AK332" s="318"/>
      <c r="AL332" s="318"/>
      <c r="AM332" s="318"/>
      <c r="AN332" s="318"/>
      <c r="AO332" s="318"/>
      <c r="AP332" s="280"/>
      <c r="AQ332" s="280"/>
      <c r="AR332" s="280"/>
      <c r="AS332" s="280"/>
      <c r="AT332" s="280"/>
      <c r="AU332" s="280"/>
      <c r="AV332" s="280"/>
      <c r="AW332" s="280"/>
      <c r="AX332" s="280"/>
      <c r="AY332" s="280"/>
      <c r="AZ332" s="280"/>
      <c r="BA332" s="280"/>
      <c r="BB332" s="280"/>
      <c r="BC332" s="280"/>
      <c r="BD332" s="280"/>
      <c r="BE332" s="280"/>
      <c r="BF332" s="280"/>
      <c r="BG332" s="280"/>
      <c r="BH332" s="280"/>
      <c r="BI332" s="280"/>
      <c r="BJ332" s="280"/>
      <c r="BK332" s="280"/>
    </row>
    <row r="333" spans="1:63" ht="78" hidden="1">
      <c r="A333" s="430"/>
      <c r="B333" s="430"/>
      <c r="C333" s="430"/>
      <c r="D333" s="273" t="s">
        <v>405</v>
      </c>
      <c r="E333" s="4" t="s">
        <v>314</v>
      </c>
      <c r="F333" s="383"/>
      <c r="G333" s="280"/>
      <c r="H333" s="286"/>
      <c r="I333" s="318"/>
      <c r="J333" s="318"/>
      <c r="K333" s="318"/>
      <c r="L333" s="318"/>
      <c r="M333" s="318"/>
      <c r="N333" s="318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280"/>
      <c r="AA333" s="280"/>
      <c r="AB333" s="7"/>
      <c r="AC333" s="318"/>
      <c r="AD333" s="280"/>
      <c r="AE333" s="318"/>
      <c r="AF333" s="280"/>
      <c r="AG333" s="318"/>
      <c r="AH333" s="318"/>
      <c r="AI333" s="318"/>
      <c r="AJ333" s="318"/>
      <c r="AK333" s="318"/>
      <c r="AL333" s="318"/>
      <c r="AM333" s="318"/>
      <c r="AN333" s="318"/>
      <c r="AO333" s="318"/>
      <c r="AP333" s="280"/>
      <c r="AQ333" s="280"/>
      <c r="AR333" s="280"/>
      <c r="AS333" s="280"/>
      <c r="AT333" s="280"/>
      <c r="AU333" s="280"/>
      <c r="AV333" s="280"/>
      <c r="AW333" s="280"/>
      <c r="AX333" s="280"/>
      <c r="AY333" s="280"/>
      <c r="AZ333" s="280"/>
      <c r="BA333" s="280"/>
      <c r="BB333" s="280"/>
      <c r="BC333" s="280"/>
      <c r="BD333" s="280"/>
      <c r="BE333" s="280"/>
      <c r="BF333" s="280"/>
      <c r="BG333" s="280"/>
      <c r="BH333" s="280"/>
      <c r="BI333" s="280"/>
      <c r="BJ333" s="280"/>
      <c r="BK333" s="280"/>
    </row>
    <row r="334" spans="1:63" ht="15" hidden="1">
      <c r="A334" s="430"/>
      <c r="B334" s="430"/>
      <c r="C334" s="430"/>
      <c r="D334" s="260"/>
      <c r="E334" s="4" t="s">
        <v>17</v>
      </c>
      <c r="F334" s="383"/>
      <c r="G334" s="280"/>
      <c r="H334" s="286"/>
      <c r="I334" s="318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280"/>
      <c r="AA334" s="280"/>
      <c r="AB334" s="7"/>
      <c r="AC334" s="318"/>
      <c r="AD334" s="280"/>
      <c r="AE334" s="318"/>
      <c r="AF334" s="280"/>
      <c r="AG334" s="318"/>
      <c r="AH334" s="318"/>
      <c r="AI334" s="318"/>
      <c r="AJ334" s="318"/>
      <c r="AK334" s="318"/>
      <c r="AL334" s="318"/>
      <c r="AM334" s="318"/>
      <c r="AN334" s="318"/>
      <c r="AO334" s="318"/>
      <c r="AP334" s="280"/>
      <c r="AQ334" s="280"/>
      <c r="AR334" s="280"/>
      <c r="AS334" s="280"/>
      <c r="AT334" s="280"/>
      <c r="AU334" s="280"/>
      <c r="AV334" s="280"/>
      <c r="AW334" s="280"/>
      <c r="AX334" s="280"/>
      <c r="AY334" s="280"/>
      <c r="AZ334" s="280"/>
      <c r="BA334" s="280"/>
      <c r="BB334" s="280"/>
      <c r="BC334" s="280"/>
      <c r="BD334" s="280"/>
      <c r="BE334" s="280"/>
      <c r="BF334" s="280"/>
      <c r="BG334" s="280"/>
      <c r="BH334" s="280"/>
      <c r="BI334" s="280"/>
      <c r="BJ334" s="280"/>
      <c r="BK334" s="280"/>
    </row>
    <row r="335" spans="1:63" ht="30.75" hidden="1">
      <c r="A335" s="431"/>
      <c r="B335" s="431"/>
      <c r="C335" s="431"/>
      <c r="D335" s="261"/>
      <c r="E335" s="4" t="s">
        <v>18</v>
      </c>
      <c r="F335" s="383"/>
      <c r="G335" s="280"/>
      <c r="H335" s="286"/>
      <c r="I335" s="318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280"/>
      <c r="AA335" s="280"/>
      <c r="AB335" s="7"/>
      <c r="AC335" s="318"/>
      <c r="AD335" s="280"/>
      <c r="AE335" s="318"/>
      <c r="AF335" s="280"/>
      <c r="AG335" s="318"/>
      <c r="AH335" s="318"/>
      <c r="AI335" s="318"/>
      <c r="AJ335" s="318"/>
      <c r="AK335" s="318"/>
      <c r="AL335" s="318"/>
      <c r="AM335" s="318"/>
      <c r="AN335" s="318"/>
      <c r="AO335" s="318"/>
      <c r="AP335" s="280"/>
      <c r="AQ335" s="280"/>
      <c r="AR335" s="280"/>
      <c r="AS335" s="280"/>
      <c r="AT335" s="280"/>
      <c r="AU335" s="280"/>
      <c r="AV335" s="280"/>
      <c r="AW335" s="280"/>
      <c r="AX335" s="280"/>
      <c r="AY335" s="280"/>
      <c r="AZ335" s="280"/>
      <c r="BA335" s="280"/>
      <c r="BB335" s="280"/>
      <c r="BC335" s="280"/>
      <c r="BD335" s="280"/>
      <c r="BE335" s="280"/>
      <c r="BF335" s="280"/>
      <c r="BG335" s="280"/>
      <c r="BH335" s="280"/>
      <c r="BI335" s="280"/>
      <c r="BJ335" s="280"/>
      <c r="BK335" s="280"/>
    </row>
    <row r="336" spans="1:63" ht="15" hidden="1">
      <c r="A336" s="429" t="s">
        <v>371</v>
      </c>
      <c r="B336" s="429" t="s">
        <v>370</v>
      </c>
      <c r="C336" s="429" t="s">
        <v>319</v>
      </c>
      <c r="D336" s="259"/>
      <c r="E336" s="271" t="s">
        <v>21</v>
      </c>
      <c r="F336" s="383"/>
      <c r="G336" s="280"/>
      <c r="H336" s="286"/>
      <c r="I336" s="318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280"/>
      <c r="AA336" s="280"/>
      <c r="AB336" s="7"/>
      <c r="AC336" s="318"/>
      <c r="AD336" s="280"/>
      <c r="AE336" s="318"/>
      <c r="AF336" s="280"/>
      <c r="AG336" s="318"/>
      <c r="AH336" s="318"/>
      <c r="AI336" s="318"/>
      <c r="AJ336" s="318"/>
      <c r="AK336" s="318"/>
      <c r="AL336" s="318"/>
      <c r="AM336" s="318"/>
      <c r="AN336" s="318"/>
      <c r="AO336" s="318"/>
      <c r="AP336" s="280"/>
      <c r="AQ336" s="280"/>
      <c r="AR336" s="280"/>
      <c r="AS336" s="280"/>
      <c r="AT336" s="280"/>
      <c r="AU336" s="280"/>
      <c r="AV336" s="280"/>
      <c r="AW336" s="280"/>
      <c r="AX336" s="280"/>
      <c r="AY336" s="280"/>
      <c r="AZ336" s="280"/>
      <c r="BA336" s="280"/>
      <c r="BB336" s="280"/>
      <c r="BC336" s="280"/>
      <c r="BD336" s="280"/>
      <c r="BE336" s="280"/>
      <c r="BF336" s="280"/>
      <c r="BG336" s="280"/>
      <c r="BH336" s="280"/>
      <c r="BI336" s="280"/>
      <c r="BJ336" s="280"/>
      <c r="BK336" s="280"/>
    </row>
    <row r="337" spans="1:63" ht="30.75" hidden="1">
      <c r="A337" s="430"/>
      <c r="B337" s="430"/>
      <c r="C337" s="430"/>
      <c r="D337" s="260"/>
      <c r="E337" s="4" t="s">
        <v>14</v>
      </c>
      <c r="F337" s="383"/>
      <c r="G337" s="280"/>
      <c r="H337" s="286"/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280"/>
      <c r="AA337" s="280"/>
      <c r="AB337" s="7"/>
      <c r="AC337" s="318"/>
      <c r="AD337" s="280"/>
      <c r="AE337" s="318"/>
      <c r="AF337" s="280"/>
      <c r="AG337" s="318"/>
      <c r="AH337" s="318"/>
      <c r="AI337" s="318"/>
      <c r="AJ337" s="318"/>
      <c r="AK337" s="318"/>
      <c r="AL337" s="318"/>
      <c r="AM337" s="318"/>
      <c r="AN337" s="318"/>
      <c r="AO337" s="318"/>
      <c r="AP337" s="280"/>
      <c r="AQ337" s="280"/>
      <c r="AR337" s="280"/>
      <c r="AS337" s="280"/>
      <c r="AT337" s="280"/>
      <c r="AU337" s="280"/>
      <c r="AV337" s="280"/>
      <c r="AW337" s="280"/>
      <c r="AX337" s="280"/>
      <c r="AY337" s="280"/>
      <c r="AZ337" s="280"/>
      <c r="BA337" s="280"/>
      <c r="BB337" s="280"/>
      <c r="BC337" s="280"/>
      <c r="BD337" s="280"/>
      <c r="BE337" s="280"/>
      <c r="BF337" s="280"/>
      <c r="BG337" s="280"/>
      <c r="BH337" s="280"/>
      <c r="BI337" s="280"/>
      <c r="BJ337" s="280"/>
      <c r="BK337" s="280"/>
    </row>
    <row r="338" spans="1:63" ht="30.75" hidden="1">
      <c r="A338" s="430"/>
      <c r="B338" s="430"/>
      <c r="C338" s="430"/>
      <c r="D338" s="260"/>
      <c r="E338" s="4" t="s">
        <v>15</v>
      </c>
      <c r="F338" s="383"/>
      <c r="G338" s="280"/>
      <c r="H338" s="286"/>
      <c r="I338" s="318"/>
      <c r="J338" s="318"/>
      <c r="K338" s="318"/>
      <c r="L338" s="318"/>
      <c r="M338" s="318"/>
      <c r="N338" s="318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280"/>
      <c r="AA338" s="280"/>
      <c r="AB338" s="7"/>
      <c r="AC338" s="318"/>
      <c r="AD338" s="280"/>
      <c r="AE338" s="318"/>
      <c r="AF338" s="280"/>
      <c r="AG338" s="318"/>
      <c r="AH338" s="318"/>
      <c r="AI338" s="318"/>
      <c r="AJ338" s="318"/>
      <c r="AK338" s="318"/>
      <c r="AL338" s="318"/>
      <c r="AM338" s="318"/>
      <c r="AN338" s="318"/>
      <c r="AO338" s="318"/>
      <c r="AP338" s="280"/>
      <c r="AQ338" s="280"/>
      <c r="AR338" s="280"/>
      <c r="AS338" s="280"/>
      <c r="AT338" s="280"/>
      <c r="AU338" s="280"/>
      <c r="AV338" s="280"/>
      <c r="AW338" s="280"/>
      <c r="AX338" s="280"/>
      <c r="AY338" s="280"/>
      <c r="AZ338" s="280"/>
      <c r="BA338" s="280"/>
      <c r="BB338" s="280"/>
      <c r="BC338" s="280"/>
      <c r="BD338" s="280"/>
      <c r="BE338" s="280"/>
      <c r="BF338" s="280"/>
      <c r="BG338" s="280"/>
      <c r="BH338" s="280"/>
      <c r="BI338" s="280"/>
      <c r="BJ338" s="280"/>
      <c r="BK338" s="280"/>
    </row>
    <row r="339" spans="1:63" ht="15" hidden="1">
      <c r="A339" s="430"/>
      <c r="B339" s="430"/>
      <c r="C339" s="430"/>
      <c r="D339" s="260"/>
      <c r="E339" s="4" t="s">
        <v>16</v>
      </c>
      <c r="F339" s="383"/>
      <c r="G339" s="280"/>
      <c r="H339" s="286"/>
      <c r="I339" s="318"/>
      <c r="J339" s="318"/>
      <c r="K339" s="318"/>
      <c r="L339" s="318"/>
      <c r="M339" s="318"/>
      <c r="N339" s="318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280"/>
      <c r="AA339" s="280"/>
      <c r="AB339" s="7"/>
      <c r="AC339" s="318"/>
      <c r="AD339" s="280"/>
      <c r="AE339" s="318"/>
      <c r="AF339" s="280"/>
      <c r="AG339" s="318"/>
      <c r="AH339" s="318"/>
      <c r="AI339" s="318"/>
      <c r="AJ339" s="318"/>
      <c r="AK339" s="318"/>
      <c r="AL339" s="318"/>
      <c r="AM339" s="318"/>
      <c r="AN339" s="318"/>
      <c r="AO339" s="318"/>
      <c r="AP339" s="280"/>
      <c r="AQ339" s="280"/>
      <c r="AR339" s="280"/>
      <c r="AS339" s="280"/>
      <c r="AT339" s="280"/>
      <c r="AU339" s="280"/>
      <c r="AV339" s="280"/>
      <c r="AW339" s="280"/>
      <c r="AX339" s="280"/>
      <c r="AY339" s="280"/>
      <c r="AZ339" s="280"/>
      <c r="BA339" s="280"/>
      <c r="BB339" s="280"/>
      <c r="BC339" s="280"/>
      <c r="BD339" s="280"/>
      <c r="BE339" s="280"/>
      <c r="BF339" s="280"/>
      <c r="BG339" s="280"/>
      <c r="BH339" s="280"/>
      <c r="BI339" s="280"/>
      <c r="BJ339" s="280"/>
      <c r="BK339" s="280"/>
    </row>
    <row r="340" spans="1:63" ht="78" hidden="1">
      <c r="A340" s="430"/>
      <c r="B340" s="430"/>
      <c r="C340" s="430"/>
      <c r="D340" s="273" t="s">
        <v>405</v>
      </c>
      <c r="E340" s="4" t="s">
        <v>314</v>
      </c>
      <c r="F340" s="383"/>
      <c r="G340" s="280"/>
      <c r="H340" s="286"/>
      <c r="I340" s="318"/>
      <c r="J340" s="318"/>
      <c r="K340" s="318"/>
      <c r="L340" s="318"/>
      <c r="M340" s="318"/>
      <c r="N340" s="318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280"/>
      <c r="AA340" s="280"/>
      <c r="AB340" s="7"/>
      <c r="AC340" s="318"/>
      <c r="AD340" s="280"/>
      <c r="AE340" s="318"/>
      <c r="AF340" s="280"/>
      <c r="AG340" s="318"/>
      <c r="AH340" s="318"/>
      <c r="AI340" s="318"/>
      <c r="AJ340" s="318"/>
      <c r="AK340" s="318"/>
      <c r="AL340" s="318"/>
      <c r="AM340" s="318"/>
      <c r="AN340" s="318"/>
      <c r="AO340" s="318"/>
      <c r="AP340" s="280"/>
      <c r="AQ340" s="280"/>
      <c r="AR340" s="280"/>
      <c r="AS340" s="280"/>
      <c r="AT340" s="280"/>
      <c r="AU340" s="280"/>
      <c r="AV340" s="280"/>
      <c r="AW340" s="280"/>
      <c r="AX340" s="280"/>
      <c r="AY340" s="280"/>
      <c r="AZ340" s="280"/>
      <c r="BA340" s="280"/>
      <c r="BB340" s="280"/>
      <c r="BC340" s="280"/>
      <c r="BD340" s="280"/>
      <c r="BE340" s="280"/>
      <c r="BF340" s="280"/>
      <c r="BG340" s="280"/>
      <c r="BH340" s="280"/>
      <c r="BI340" s="280"/>
      <c r="BJ340" s="280"/>
      <c r="BK340" s="280"/>
    </row>
    <row r="341" spans="1:63" ht="124.5" hidden="1">
      <c r="A341" s="430"/>
      <c r="B341" s="430"/>
      <c r="C341" s="430"/>
      <c r="D341" s="260"/>
      <c r="E341" s="4" t="s">
        <v>317</v>
      </c>
      <c r="F341" s="383"/>
      <c r="G341" s="280"/>
      <c r="H341" s="286"/>
      <c r="I341" s="318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280"/>
      <c r="AA341" s="280"/>
      <c r="AB341" s="7"/>
      <c r="AC341" s="318"/>
      <c r="AD341" s="280"/>
      <c r="AE341" s="318"/>
      <c r="AF341" s="280"/>
      <c r="AG341" s="318"/>
      <c r="AH341" s="318"/>
      <c r="AI341" s="318"/>
      <c r="AJ341" s="318"/>
      <c r="AK341" s="318"/>
      <c r="AL341" s="318"/>
      <c r="AM341" s="318"/>
      <c r="AN341" s="318"/>
      <c r="AO341" s="318"/>
      <c r="AP341" s="280"/>
      <c r="AQ341" s="280"/>
      <c r="AR341" s="280"/>
      <c r="AS341" s="280"/>
      <c r="AT341" s="280"/>
      <c r="AU341" s="280"/>
      <c r="AV341" s="280"/>
      <c r="AW341" s="280"/>
      <c r="AX341" s="280"/>
      <c r="AY341" s="280"/>
      <c r="AZ341" s="280"/>
      <c r="BA341" s="280"/>
      <c r="BB341" s="280"/>
      <c r="BC341" s="280"/>
      <c r="BD341" s="280"/>
      <c r="BE341" s="280"/>
      <c r="BF341" s="280"/>
      <c r="BG341" s="280"/>
      <c r="BH341" s="280"/>
      <c r="BI341" s="280"/>
      <c r="BJ341" s="280"/>
      <c r="BK341" s="280"/>
    </row>
    <row r="342" spans="1:63" ht="93" hidden="1">
      <c r="A342" s="430"/>
      <c r="B342" s="430"/>
      <c r="C342" s="430"/>
      <c r="D342" s="260"/>
      <c r="E342" s="4" t="s">
        <v>318</v>
      </c>
      <c r="F342" s="383"/>
      <c r="G342" s="280"/>
      <c r="H342" s="286"/>
      <c r="I342" s="318"/>
      <c r="J342" s="318"/>
      <c r="K342" s="318"/>
      <c r="L342" s="318"/>
      <c r="M342" s="318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280"/>
      <c r="AA342" s="280"/>
      <c r="AB342" s="7"/>
      <c r="AC342" s="318"/>
      <c r="AD342" s="280"/>
      <c r="AE342" s="318"/>
      <c r="AF342" s="280"/>
      <c r="AG342" s="318"/>
      <c r="AH342" s="318"/>
      <c r="AI342" s="318"/>
      <c r="AJ342" s="318"/>
      <c r="AK342" s="318"/>
      <c r="AL342" s="318"/>
      <c r="AM342" s="318"/>
      <c r="AN342" s="318"/>
      <c r="AO342" s="318"/>
      <c r="AP342" s="280"/>
      <c r="AQ342" s="280"/>
      <c r="AR342" s="280"/>
      <c r="AS342" s="280"/>
      <c r="AT342" s="280"/>
      <c r="AU342" s="280"/>
      <c r="AV342" s="280"/>
      <c r="AW342" s="280"/>
      <c r="AX342" s="280"/>
      <c r="AY342" s="280"/>
      <c r="AZ342" s="280"/>
      <c r="BA342" s="280"/>
      <c r="BB342" s="280"/>
      <c r="BC342" s="280"/>
      <c r="BD342" s="280"/>
      <c r="BE342" s="280"/>
      <c r="BF342" s="280"/>
      <c r="BG342" s="280"/>
      <c r="BH342" s="280"/>
      <c r="BI342" s="280"/>
      <c r="BJ342" s="280"/>
      <c r="BK342" s="280"/>
    </row>
    <row r="343" spans="1:63" ht="15" hidden="1">
      <c r="A343" s="430"/>
      <c r="B343" s="430"/>
      <c r="C343" s="430"/>
      <c r="D343" s="260"/>
      <c r="E343" s="4" t="s">
        <v>17</v>
      </c>
      <c r="F343" s="383"/>
      <c r="G343" s="280"/>
      <c r="H343" s="286"/>
      <c r="I343" s="318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280"/>
      <c r="AA343" s="280"/>
      <c r="AB343" s="7"/>
      <c r="AC343" s="318"/>
      <c r="AD343" s="280"/>
      <c r="AE343" s="318"/>
      <c r="AF343" s="280"/>
      <c r="AG343" s="318"/>
      <c r="AH343" s="318"/>
      <c r="AI343" s="318"/>
      <c r="AJ343" s="318"/>
      <c r="AK343" s="318"/>
      <c r="AL343" s="318"/>
      <c r="AM343" s="318"/>
      <c r="AN343" s="318"/>
      <c r="AO343" s="318"/>
      <c r="AP343" s="280"/>
      <c r="AQ343" s="280"/>
      <c r="AR343" s="280"/>
      <c r="AS343" s="280"/>
      <c r="AT343" s="280"/>
      <c r="AU343" s="280"/>
      <c r="AV343" s="280"/>
      <c r="AW343" s="280"/>
      <c r="AX343" s="280"/>
      <c r="AY343" s="280"/>
      <c r="AZ343" s="280"/>
      <c r="BA343" s="280"/>
      <c r="BB343" s="280"/>
      <c r="BC343" s="280"/>
      <c r="BD343" s="280"/>
      <c r="BE343" s="280"/>
      <c r="BF343" s="280"/>
      <c r="BG343" s="280"/>
      <c r="BH343" s="280"/>
      <c r="BI343" s="280"/>
      <c r="BJ343" s="280"/>
      <c r="BK343" s="280"/>
    </row>
    <row r="344" spans="1:63" ht="30.75" hidden="1">
      <c r="A344" s="431"/>
      <c r="B344" s="431"/>
      <c r="C344" s="431"/>
      <c r="D344" s="261"/>
      <c r="E344" s="4" t="s">
        <v>18</v>
      </c>
      <c r="F344" s="383"/>
      <c r="G344" s="280"/>
      <c r="H344" s="286"/>
      <c r="I344" s="318"/>
      <c r="J344" s="318"/>
      <c r="K344" s="318"/>
      <c r="L344" s="318"/>
      <c r="M344" s="318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280"/>
      <c r="AA344" s="280"/>
      <c r="AB344" s="7"/>
      <c r="AC344" s="318"/>
      <c r="AD344" s="280"/>
      <c r="AE344" s="318"/>
      <c r="AF344" s="280"/>
      <c r="AG344" s="318"/>
      <c r="AH344" s="318"/>
      <c r="AI344" s="318"/>
      <c r="AJ344" s="318"/>
      <c r="AK344" s="318"/>
      <c r="AL344" s="318"/>
      <c r="AM344" s="318"/>
      <c r="AN344" s="318"/>
      <c r="AO344" s="318"/>
      <c r="AP344" s="280"/>
      <c r="AQ344" s="280"/>
      <c r="AR344" s="280"/>
      <c r="AS344" s="280"/>
      <c r="AT344" s="280"/>
      <c r="AU344" s="280"/>
      <c r="AV344" s="280"/>
      <c r="AW344" s="280"/>
      <c r="AX344" s="280"/>
      <c r="AY344" s="280"/>
      <c r="AZ344" s="280"/>
      <c r="BA344" s="280"/>
      <c r="BB344" s="280"/>
      <c r="BC344" s="280"/>
      <c r="BD344" s="280"/>
      <c r="BE344" s="280"/>
      <c r="BF344" s="280"/>
      <c r="BG344" s="280"/>
      <c r="BH344" s="280"/>
      <c r="BI344" s="280"/>
      <c r="BJ344" s="280"/>
      <c r="BK344" s="280"/>
    </row>
    <row r="345" spans="1:63" ht="15" hidden="1">
      <c r="A345" s="429" t="s">
        <v>373</v>
      </c>
      <c r="B345" s="429" t="s">
        <v>372</v>
      </c>
      <c r="C345" s="429" t="s">
        <v>256</v>
      </c>
      <c r="D345" s="259"/>
      <c r="E345" s="271" t="s">
        <v>21</v>
      </c>
      <c r="F345" s="383"/>
      <c r="G345" s="280"/>
      <c r="H345" s="286"/>
      <c r="I345" s="318"/>
      <c r="J345" s="318"/>
      <c r="K345" s="318"/>
      <c r="L345" s="318"/>
      <c r="M345" s="318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280"/>
      <c r="AA345" s="280"/>
      <c r="AB345" s="7"/>
      <c r="AC345" s="318"/>
      <c r="AD345" s="280"/>
      <c r="AE345" s="318"/>
      <c r="AF345" s="280"/>
      <c r="AG345" s="318"/>
      <c r="AH345" s="318"/>
      <c r="AI345" s="318"/>
      <c r="AJ345" s="318"/>
      <c r="AK345" s="318"/>
      <c r="AL345" s="318"/>
      <c r="AM345" s="318"/>
      <c r="AN345" s="318"/>
      <c r="AO345" s="318"/>
      <c r="AP345" s="280"/>
      <c r="AQ345" s="280"/>
      <c r="AR345" s="280"/>
      <c r="AS345" s="280"/>
      <c r="AT345" s="280"/>
      <c r="AU345" s="280"/>
      <c r="AV345" s="280"/>
      <c r="AW345" s="280"/>
      <c r="AX345" s="280"/>
      <c r="AY345" s="280"/>
      <c r="AZ345" s="280"/>
      <c r="BA345" s="280"/>
      <c r="BB345" s="280"/>
      <c r="BC345" s="280"/>
      <c r="BD345" s="280"/>
      <c r="BE345" s="280"/>
      <c r="BF345" s="280"/>
      <c r="BG345" s="280"/>
      <c r="BH345" s="280"/>
      <c r="BI345" s="280"/>
      <c r="BJ345" s="280"/>
      <c r="BK345" s="280"/>
    </row>
    <row r="346" spans="1:63" ht="30.75" hidden="1">
      <c r="A346" s="430"/>
      <c r="B346" s="430"/>
      <c r="C346" s="430"/>
      <c r="D346" s="260"/>
      <c r="E346" s="4" t="s">
        <v>14</v>
      </c>
      <c r="F346" s="383"/>
      <c r="G346" s="280"/>
      <c r="H346" s="286"/>
      <c r="I346" s="318"/>
      <c r="J346" s="318"/>
      <c r="K346" s="318"/>
      <c r="L346" s="318"/>
      <c r="M346" s="318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280"/>
      <c r="AA346" s="280"/>
      <c r="AB346" s="7"/>
      <c r="AC346" s="318"/>
      <c r="AD346" s="280"/>
      <c r="AE346" s="318"/>
      <c r="AF346" s="280"/>
      <c r="AG346" s="318"/>
      <c r="AH346" s="318"/>
      <c r="AI346" s="318"/>
      <c r="AJ346" s="318"/>
      <c r="AK346" s="318"/>
      <c r="AL346" s="318"/>
      <c r="AM346" s="318"/>
      <c r="AN346" s="318"/>
      <c r="AO346" s="318"/>
      <c r="AP346" s="280"/>
      <c r="AQ346" s="280"/>
      <c r="AR346" s="280"/>
      <c r="AS346" s="280"/>
      <c r="AT346" s="280"/>
      <c r="AU346" s="280"/>
      <c r="AV346" s="280"/>
      <c r="AW346" s="280"/>
      <c r="AX346" s="280"/>
      <c r="AY346" s="280"/>
      <c r="AZ346" s="280"/>
      <c r="BA346" s="280"/>
      <c r="BB346" s="280"/>
      <c r="BC346" s="280"/>
      <c r="BD346" s="280"/>
      <c r="BE346" s="280"/>
      <c r="BF346" s="280"/>
      <c r="BG346" s="280"/>
      <c r="BH346" s="280"/>
      <c r="BI346" s="280"/>
      <c r="BJ346" s="280"/>
      <c r="BK346" s="280"/>
    </row>
    <row r="347" spans="1:63" ht="30.75" hidden="1">
      <c r="A347" s="430"/>
      <c r="B347" s="430"/>
      <c r="C347" s="430"/>
      <c r="D347" s="260"/>
      <c r="E347" s="4" t="s">
        <v>15</v>
      </c>
      <c r="F347" s="383"/>
      <c r="G347" s="280"/>
      <c r="H347" s="286"/>
      <c r="I347" s="318"/>
      <c r="J347" s="318"/>
      <c r="K347" s="318"/>
      <c r="L347" s="318"/>
      <c r="M347" s="318"/>
      <c r="N347" s="318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280"/>
      <c r="AA347" s="280"/>
      <c r="AB347" s="7"/>
      <c r="AC347" s="318"/>
      <c r="AD347" s="280"/>
      <c r="AE347" s="318"/>
      <c r="AF347" s="280"/>
      <c r="AG347" s="318"/>
      <c r="AH347" s="318"/>
      <c r="AI347" s="318"/>
      <c r="AJ347" s="318"/>
      <c r="AK347" s="318"/>
      <c r="AL347" s="318"/>
      <c r="AM347" s="318"/>
      <c r="AN347" s="318"/>
      <c r="AO347" s="318"/>
      <c r="AP347" s="280"/>
      <c r="AQ347" s="280"/>
      <c r="AR347" s="280"/>
      <c r="AS347" s="280"/>
      <c r="AT347" s="280"/>
      <c r="AU347" s="280"/>
      <c r="AV347" s="280"/>
      <c r="AW347" s="280"/>
      <c r="AX347" s="280"/>
      <c r="AY347" s="280"/>
      <c r="AZ347" s="280"/>
      <c r="BA347" s="280"/>
      <c r="BB347" s="280"/>
      <c r="BC347" s="280"/>
      <c r="BD347" s="280"/>
      <c r="BE347" s="280"/>
      <c r="BF347" s="280"/>
      <c r="BG347" s="280"/>
      <c r="BH347" s="280"/>
      <c r="BI347" s="280"/>
      <c r="BJ347" s="280"/>
      <c r="BK347" s="280"/>
    </row>
    <row r="348" spans="1:63" ht="15" hidden="1">
      <c r="A348" s="430"/>
      <c r="B348" s="430"/>
      <c r="C348" s="430"/>
      <c r="D348" s="260"/>
      <c r="E348" s="4" t="s">
        <v>16</v>
      </c>
      <c r="F348" s="383"/>
      <c r="G348" s="280"/>
      <c r="H348" s="286"/>
      <c r="I348" s="318"/>
      <c r="J348" s="318"/>
      <c r="K348" s="318"/>
      <c r="L348" s="318"/>
      <c r="M348" s="318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280"/>
      <c r="AA348" s="280"/>
      <c r="AB348" s="7"/>
      <c r="AC348" s="318"/>
      <c r="AD348" s="280"/>
      <c r="AE348" s="318"/>
      <c r="AF348" s="280"/>
      <c r="AG348" s="318"/>
      <c r="AH348" s="318"/>
      <c r="AI348" s="318"/>
      <c r="AJ348" s="318"/>
      <c r="AK348" s="318"/>
      <c r="AL348" s="318"/>
      <c r="AM348" s="318"/>
      <c r="AN348" s="318"/>
      <c r="AO348" s="318"/>
      <c r="AP348" s="280"/>
      <c r="AQ348" s="280"/>
      <c r="AR348" s="280"/>
      <c r="AS348" s="280"/>
      <c r="AT348" s="280"/>
      <c r="AU348" s="280"/>
      <c r="AV348" s="280"/>
      <c r="AW348" s="280"/>
      <c r="AX348" s="280"/>
      <c r="AY348" s="280"/>
      <c r="AZ348" s="280"/>
      <c r="BA348" s="280"/>
      <c r="BB348" s="280"/>
      <c r="BC348" s="280"/>
      <c r="BD348" s="280"/>
      <c r="BE348" s="280"/>
      <c r="BF348" s="280"/>
      <c r="BG348" s="280"/>
      <c r="BH348" s="280"/>
      <c r="BI348" s="280"/>
      <c r="BJ348" s="280"/>
      <c r="BK348" s="280"/>
    </row>
    <row r="349" spans="1:63" ht="78" hidden="1">
      <c r="A349" s="430"/>
      <c r="B349" s="430"/>
      <c r="C349" s="430"/>
      <c r="D349" s="273" t="s">
        <v>405</v>
      </c>
      <c r="E349" s="4" t="s">
        <v>314</v>
      </c>
      <c r="F349" s="383"/>
      <c r="G349" s="280"/>
      <c r="H349" s="286"/>
      <c r="I349" s="318"/>
      <c r="J349" s="318"/>
      <c r="K349" s="318"/>
      <c r="L349" s="318"/>
      <c r="M349" s="318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280"/>
      <c r="AA349" s="280"/>
      <c r="AB349" s="7"/>
      <c r="AC349" s="318"/>
      <c r="AD349" s="280"/>
      <c r="AE349" s="318"/>
      <c r="AF349" s="280"/>
      <c r="AG349" s="318"/>
      <c r="AH349" s="318"/>
      <c r="AI349" s="318"/>
      <c r="AJ349" s="318"/>
      <c r="AK349" s="318"/>
      <c r="AL349" s="318"/>
      <c r="AM349" s="318"/>
      <c r="AN349" s="318"/>
      <c r="AO349" s="318"/>
      <c r="AP349" s="280"/>
      <c r="AQ349" s="280"/>
      <c r="AR349" s="280"/>
      <c r="AS349" s="280"/>
      <c r="AT349" s="280"/>
      <c r="AU349" s="280"/>
      <c r="AV349" s="280"/>
      <c r="AW349" s="280"/>
      <c r="AX349" s="280"/>
      <c r="AY349" s="280"/>
      <c r="AZ349" s="280"/>
      <c r="BA349" s="280"/>
      <c r="BB349" s="280"/>
      <c r="BC349" s="280"/>
      <c r="BD349" s="280"/>
      <c r="BE349" s="280"/>
      <c r="BF349" s="280"/>
      <c r="BG349" s="280"/>
      <c r="BH349" s="280"/>
      <c r="BI349" s="280"/>
      <c r="BJ349" s="280"/>
      <c r="BK349" s="280"/>
    </row>
    <row r="350" spans="1:63" ht="15" hidden="1">
      <c r="A350" s="430"/>
      <c r="B350" s="430"/>
      <c r="C350" s="430"/>
      <c r="D350" s="260"/>
      <c r="E350" s="4" t="s">
        <v>17</v>
      </c>
      <c r="F350" s="383"/>
      <c r="G350" s="280"/>
      <c r="H350" s="286"/>
      <c r="I350" s="318"/>
      <c r="J350" s="318"/>
      <c r="K350" s="318"/>
      <c r="L350" s="318"/>
      <c r="M350" s="318"/>
      <c r="N350" s="318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280"/>
      <c r="AA350" s="280"/>
      <c r="AB350" s="7"/>
      <c r="AC350" s="318"/>
      <c r="AD350" s="280"/>
      <c r="AE350" s="318"/>
      <c r="AF350" s="280"/>
      <c r="AG350" s="318"/>
      <c r="AH350" s="318"/>
      <c r="AI350" s="318"/>
      <c r="AJ350" s="318"/>
      <c r="AK350" s="318"/>
      <c r="AL350" s="318"/>
      <c r="AM350" s="318"/>
      <c r="AN350" s="318"/>
      <c r="AO350" s="318"/>
      <c r="AP350" s="280"/>
      <c r="AQ350" s="280"/>
      <c r="AR350" s="280"/>
      <c r="AS350" s="280"/>
      <c r="AT350" s="280"/>
      <c r="AU350" s="280"/>
      <c r="AV350" s="280"/>
      <c r="AW350" s="280"/>
      <c r="AX350" s="280"/>
      <c r="AY350" s="280"/>
      <c r="AZ350" s="280"/>
      <c r="BA350" s="280"/>
      <c r="BB350" s="280"/>
      <c r="BC350" s="280"/>
      <c r="BD350" s="280"/>
      <c r="BE350" s="280"/>
      <c r="BF350" s="280"/>
      <c r="BG350" s="280"/>
      <c r="BH350" s="280"/>
      <c r="BI350" s="280"/>
      <c r="BJ350" s="280"/>
      <c r="BK350" s="280"/>
    </row>
    <row r="351" spans="1:63" ht="30.75" hidden="1">
      <c r="A351" s="431"/>
      <c r="B351" s="431"/>
      <c r="C351" s="431"/>
      <c r="D351" s="261"/>
      <c r="E351" s="4" t="s">
        <v>18</v>
      </c>
      <c r="F351" s="383"/>
      <c r="G351" s="280"/>
      <c r="H351" s="286"/>
      <c r="I351" s="318"/>
      <c r="J351" s="318"/>
      <c r="K351" s="318"/>
      <c r="L351" s="318"/>
      <c r="M351" s="318"/>
      <c r="N351" s="318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280"/>
      <c r="AA351" s="280"/>
      <c r="AB351" s="7"/>
      <c r="AC351" s="318"/>
      <c r="AD351" s="280"/>
      <c r="AE351" s="318"/>
      <c r="AF351" s="280"/>
      <c r="AG351" s="318"/>
      <c r="AH351" s="318"/>
      <c r="AI351" s="318"/>
      <c r="AJ351" s="318"/>
      <c r="AK351" s="318"/>
      <c r="AL351" s="318"/>
      <c r="AM351" s="318"/>
      <c r="AN351" s="318"/>
      <c r="AO351" s="318"/>
      <c r="AP351" s="280"/>
      <c r="AQ351" s="280"/>
      <c r="AR351" s="280"/>
      <c r="AS351" s="280"/>
      <c r="AT351" s="280"/>
      <c r="AU351" s="280"/>
      <c r="AV351" s="280"/>
      <c r="AW351" s="280"/>
      <c r="AX351" s="280"/>
      <c r="AY351" s="280"/>
      <c r="AZ351" s="280"/>
      <c r="BA351" s="280"/>
      <c r="BB351" s="280"/>
      <c r="BC351" s="280"/>
      <c r="BD351" s="280"/>
      <c r="BE351" s="280"/>
      <c r="BF351" s="280"/>
      <c r="BG351" s="280"/>
      <c r="BH351" s="280"/>
      <c r="BI351" s="280"/>
      <c r="BJ351" s="280"/>
      <c r="BK351" s="280"/>
    </row>
    <row r="352" spans="1:63" ht="15" hidden="1">
      <c r="A352" s="806" t="s">
        <v>374</v>
      </c>
      <c r="B352" s="429" t="s">
        <v>296</v>
      </c>
      <c r="C352" s="429" t="s">
        <v>30</v>
      </c>
      <c r="D352" s="259"/>
      <c r="E352" s="271" t="s">
        <v>21</v>
      </c>
      <c r="F352" s="383"/>
      <c r="G352" s="280"/>
      <c r="H352" s="286"/>
      <c r="I352" s="318"/>
      <c r="J352" s="318"/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280"/>
      <c r="AA352" s="280"/>
      <c r="AB352" s="7"/>
      <c r="AC352" s="318"/>
      <c r="AD352" s="280"/>
      <c r="AE352" s="318"/>
      <c r="AF352" s="280"/>
      <c r="AG352" s="318"/>
      <c r="AH352" s="318"/>
      <c r="AI352" s="318"/>
      <c r="AJ352" s="318"/>
      <c r="AK352" s="318"/>
      <c r="AL352" s="318"/>
      <c r="AM352" s="318"/>
      <c r="AN352" s="318"/>
      <c r="AO352" s="318"/>
      <c r="AP352" s="280"/>
      <c r="AQ352" s="280"/>
      <c r="AR352" s="280"/>
      <c r="AS352" s="280"/>
      <c r="AT352" s="280"/>
      <c r="AU352" s="280"/>
      <c r="AV352" s="280"/>
      <c r="AW352" s="280"/>
      <c r="AX352" s="280"/>
      <c r="AY352" s="280"/>
      <c r="AZ352" s="280"/>
      <c r="BA352" s="280"/>
      <c r="BB352" s="280"/>
      <c r="BC352" s="280"/>
      <c r="BD352" s="280"/>
      <c r="BE352" s="280"/>
      <c r="BF352" s="280"/>
      <c r="BG352" s="280"/>
      <c r="BH352" s="280"/>
      <c r="BI352" s="280"/>
      <c r="BJ352" s="280"/>
      <c r="BK352" s="280"/>
    </row>
    <row r="353" spans="1:63" ht="30.75" hidden="1">
      <c r="A353" s="807"/>
      <c r="B353" s="430"/>
      <c r="C353" s="430"/>
      <c r="D353" s="260"/>
      <c r="E353" s="4" t="s">
        <v>14</v>
      </c>
      <c r="F353" s="383"/>
      <c r="G353" s="280"/>
      <c r="H353" s="286"/>
      <c r="I353" s="318"/>
      <c r="J353" s="318"/>
      <c r="K353" s="318"/>
      <c r="L353" s="318"/>
      <c r="M353" s="318"/>
      <c r="N353" s="318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280"/>
      <c r="AA353" s="280"/>
      <c r="AB353" s="7"/>
      <c r="AC353" s="318"/>
      <c r="AD353" s="280"/>
      <c r="AE353" s="318"/>
      <c r="AF353" s="280"/>
      <c r="AG353" s="318"/>
      <c r="AH353" s="318"/>
      <c r="AI353" s="318"/>
      <c r="AJ353" s="318"/>
      <c r="AK353" s="318"/>
      <c r="AL353" s="318"/>
      <c r="AM353" s="318"/>
      <c r="AN353" s="318"/>
      <c r="AO353" s="318"/>
      <c r="AP353" s="280"/>
      <c r="AQ353" s="280"/>
      <c r="AR353" s="280"/>
      <c r="AS353" s="280"/>
      <c r="AT353" s="280"/>
      <c r="AU353" s="280"/>
      <c r="AV353" s="280"/>
      <c r="AW353" s="280"/>
      <c r="AX353" s="280"/>
      <c r="AY353" s="280"/>
      <c r="AZ353" s="280"/>
      <c r="BA353" s="280"/>
      <c r="BB353" s="280"/>
      <c r="BC353" s="280"/>
      <c r="BD353" s="280"/>
      <c r="BE353" s="280"/>
      <c r="BF353" s="280"/>
      <c r="BG353" s="280"/>
      <c r="BH353" s="280"/>
      <c r="BI353" s="280"/>
      <c r="BJ353" s="280"/>
      <c r="BK353" s="280"/>
    </row>
    <row r="354" spans="1:63" ht="30.75" hidden="1">
      <c r="A354" s="807"/>
      <c r="B354" s="430"/>
      <c r="C354" s="430"/>
      <c r="D354" s="273" t="s">
        <v>405</v>
      </c>
      <c r="E354" s="4" t="s">
        <v>15</v>
      </c>
      <c r="F354" s="383"/>
      <c r="G354" s="280"/>
      <c r="H354" s="286"/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280"/>
      <c r="AA354" s="280"/>
      <c r="AB354" s="7"/>
      <c r="AC354" s="318"/>
      <c r="AD354" s="280"/>
      <c r="AE354" s="318"/>
      <c r="AF354" s="280"/>
      <c r="AG354" s="318"/>
      <c r="AH354" s="318"/>
      <c r="AI354" s="318"/>
      <c r="AJ354" s="318"/>
      <c r="AK354" s="318"/>
      <c r="AL354" s="318"/>
      <c r="AM354" s="318"/>
      <c r="AN354" s="318"/>
      <c r="AO354" s="318"/>
      <c r="AP354" s="280"/>
      <c r="AQ354" s="280"/>
      <c r="AR354" s="280"/>
      <c r="AS354" s="280"/>
      <c r="AT354" s="280"/>
      <c r="AU354" s="280"/>
      <c r="AV354" s="280"/>
      <c r="AW354" s="280"/>
      <c r="AX354" s="280"/>
      <c r="AY354" s="280"/>
      <c r="AZ354" s="280"/>
      <c r="BA354" s="280"/>
      <c r="BB354" s="280"/>
      <c r="BC354" s="280"/>
      <c r="BD354" s="280"/>
      <c r="BE354" s="280"/>
      <c r="BF354" s="280"/>
      <c r="BG354" s="280"/>
      <c r="BH354" s="280"/>
      <c r="BI354" s="280"/>
      <c r="BJ354" s="280"/>
      <c r="BK354" s="280"/>
    </row>
    <row r="355" spans="1:63" ht="15" hidden="1">
      <c r="A355" s="807"/>
      <c r="B355" s="430"/>
      <c r="C355" s="430"/>
      <c r="D355" s="260"/>
      <c r="E355" s="4" t="s">
        <v>16</v>
      </c>
      <c r="F355" s="383"/>
      <c r="G355" s="280"/>
      <c r="H355" s="286"/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280"/>
      <c r="AA355" s="280"/>
      <c r="AB355" s="7"/>
      <c r="AC355" s="318"/>
      <c r="AD355" s="280"/>
      <c r="AE355" s="318"/>
      <c r="AF355" s="280"/>
      <c r="AG355" s="318"/>
      <c r="AH355" s="318"/>
      <c r="AI355" s="318"/>
      <c r="AJ355" s="318"/>
      <c r="AK355" s="318"/>
      <c r="AL355" s="318"/>
      <c r="AM355" s="318"/>
      <c r="AN355" s="318"/>
      <c r="AO355" s="318"/>
      <c r="AP355" s="280"/>
      <c r="AQ355" s="280"/>
      <c r="AR355" s="280"/>
      <c r="AS355" s="280"/>
      <c r="AT355" s="280"/>
      <c r="AU355" s="280"/>
      <c r="AV355" s="280"/>
      <c r="AW355" s="280"/>
      <c r="AX355" s="280"/>
      <c r="AY355" s="280"/>
      <c r="AZ355" s="280"/>
      <c r="BA355" s="280"/>
      <c r="BB355" s="280"/>
      <c r="BC355" s="280"/>
      <c r="BD355" s="280"/>
      <c r="BE355" s="280"/>
      <c r="BF355" s="280"/>
      <c r="BG355" s="280"/>
      <c r="BH355" s="280"/>
      <c r="BI355" s="280"/>
      <c r="BJ355" s="280"/>
      <c r="BK355" s="280"/>
    </row>
    <row r="356" spans="1:63" ht="15" hidden="1">
      <c r="A356" s="807"/>
      <c r="B356" s="430"/>
      <c r="C356" s="430"/>
      <c r="D356" s="260"/>
      <c r="E356" s="4" t="s">
        <v>17</v>
      </c>
      <c r="F356" s="383"/>
      <c r="G356" s="280"/>
      <c r="H356" s="286"/>
      <c r="I356" s="318"/>
      <c r="J356" s="318"/>
      <c r="K356" s="318"/>
      <c r="L356" s="318"/>
      <c r="M356" s="318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280"/>
      <c r="AA356" s="280"/>
      <c r="AB356" s="7"/>
      <c r="AC356" s="318"/>
      <c r="AD356" s="280"/>
      <c r="AE356" s="318"/>
      <c r="AF356" s="280"/>
      <c r="AG356" s="318"/>
      <c r="AH356" s="318"/>
      <c r="AI356" s="318"/>
      <c r="AJ356" s="318"/>
      <c r="AK356" s="318"/>
      <c r="AL356" s="318"/>
      <c r="AM356" s="318"/>
      <c r="AN356" s="318"/>
      <c r="AO356" s="318"/>
      <c r="AP356" s="280"/>
      <c r="AQ356" s="280"/>
      <c r="AR356" s="280"/>
      <c r="AS356" s="280"/>
      <c r="AT356" s="280"/>
      <c r="AU356" s="280"/>
      <c r="AV356" s="280"/>
      <c r="AW356" s="280"/>
      <c r="AX356" s="280"/>
      <c r="AY356" s="280"/>
      <c r="AZ356" s="280"/>
      <c r="BA356" s="280"/>
      <c r="BB356" s="280"/>
      <c r="BC356" s="280"/>
      <c r="BD356" s="280"/>
      <c r="BE356" s="280"/>
      <c r="BF356" s="280"/>
      <c r="BG356" s="280"/>
      <c r="BH356" s="280"/>
      <c r="BI356" s="280"/>
      <c r="BJ356" s="280"/>
      <c r="BK356" s="280"/>
    </row>
    <row r="357" spans="1:63" ht="30.75" hidden="1">
      <c r="A357" s="807"/>
      <c r="B357" s="431"/>
      <c r="C357" s="431"/>
      <c r="D357" s="261"/>
      <c r="E357" s="4" t="s">
        <v>18</v>
      </c>
      <c r="F357" s="383"/>
      <c r="G357" s="280"/>
      <c r="H357" s="286"/>
      <c r="I357" s="318"/>
      <c r="J357" s="318"/>
      <c r="K357" s="318"/>
      <c r="L357" s="318"/>
      <c r="M357" s="318"/>
      <c r="N357" s="318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280"/>
      <c r="AA357" s="280"/>
      <c r="AB357" s="7"/>
      <c r="AC357" s="318"/>
      <c r="AD357" s="280"/>
      <c r="AE357" s="318"/>
      <c r="AF357" s="280"/>
      <c r="AG357" s="318"/>
      <c r="AH357" s="318"/>
      <c r="AI357" s="318"/>
      <c r="AJ357" s="318"/>
      <c r="AK357" s="318"/>
      <c r="AL357" s="318"/>
      <c r="AM357" s="318"/>
      <c r="AN357" s="318"/>
      <c r="AO357" s="318"/>
      <c r="AP357" s="280"/>
      <c r="AQ357" s="280"/>
      <c r="AR357" s="280"/>
      <c r="AS357" s="280"/>
      <c r="AT357" s="280"/>
      <c r="AU357" s="280"/>
      <c r="AV357" s="280"/>
      <c r="AW357" s="280"/>
      <c r="AX357" s="280"/>
      <c r="AY357" s="280"/>
      <c r="AZ357" s="280"/>
      <c r="BA357" s="280"/>
      <c r="BB357" s="280"/>
      <c r="BC357" s="280"/>
      <c r="BD357" s="280"/>
      <c r="BE357" s="280"/>
      <c r="BF357" s="280"/>
      <c r="BG357" s="280"/>
      <c r="BH357" s="280"/>
      <c r="BI357" s="280"/>
      <c r="BJ357" s="280"/>
      <c r="BK357" s="280"/>
    </row>
    <row r="358" spans="1:63" ht="15" hidden="1">
      <c r="A358" s="717" t="s">
        <v>550</v>
      </c>
      <c r="B358" s="429" t="s">
        <v>296</v>
      </c>
      <c r="C358" s="429" t="s">
        <v>30</v>
      </c>
      <c r="D358" s="260"/>
      <c r="E358" s="271" t="s">
        <v>21</v>
      </c>
      <c r="F358" s="383"/>
      <c r="G358" s="286"/>
      <c r="H358" s="286"/>
      <c r="I358" s="318"/>
      <c r="J358" s="318"/>
      <c r="K358" s="318"/>
      <c r="L358" s="326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280"/>
      <c r="AA358" s="280"/>
      <c r="AB358" s="7"/>
      <c r="AC358" s="318"/>
      <c r="AD358" s="280"/>
      <c r="AE358" s="318"/>
      <c r="AF358" s="280"/>
      <c r="AG358" s="318"/>
      <c r="AH358" s="318"/>
      <c r="AI358" s="318"/>
      <c r="AJ358" s="318"/>
      <c r="AK358" s="318"/>
      <c r="AL358" s="318"/>
      <c r="AM358" s="318"/>
      <c r="AN358" s="318"/>
      <c r="AO358" s="318"/>
      <c r="AP358" s="280"/>
      <c r="AQ358" s="280"/>
      <c r="AR358" s="280"/>
      <c r="AS358" s="280"/>
      <c r="AT358" s="280"/>
      <c r="AU358" s="280"/>
      <c r="AV358" s="280"/>
      <c r="AW358" s="280"/>
      <c r="AX358" s="280"/>
      <c r="AY358" s="280"/>
      <c r="AZ358" s="280"/>
      <c r="BA358" s="280"/>
      <c r="BB358" s="280"/>
      <c r="BC358" s="280"/>
      <c r="BD358" s="280"/>
      <c r="BE358" s="280"/>
      <c r="BF358" s="280"/>
      <c r="BG358" s="280"/>
      <c r="BH358" s="280"/>
      <c r="BI358" s="280"/>
      <c r="BJ358" s="280"/>
      <c r="BK358" s="280"/>
    </row>
    <row r="359" spans="1:63" ht="30.75" hidden="1">
      <c r="A359" s="718"/>
      <c r="B359" s="430"/>
      <c r="C359" s="430"/>
      <c r="D359" s="260"/>
      <c r="E359" s="4" t="s">
        <v>14</v>
      </c>
      <c r="F359" s="383"/>
      <c r="G359" s="286"/>
      <c r="H359" s="286"/>
      <c r="I359" s="318"/>
      <c r="J359" s="318"/>
      <c r="K359" s="318"/>
      <c r="L359" s="326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280"/>
      <c r="AA359" s="280"/>
      <c r="AB359" s="7"/>
      <c r="AC359" s="318"/>
      <c r="AD359" s="280"/>
      <c r="AE359" s="318"/>
      <c r="AF359" s="280"/>
      <c r="AG359" s="318"/>
      <c r="AH359" s="318"/>
      <c r="AI359" s="318"/>
      <c r="AJ359" s="318"/>
      <c r="AK359" s="318"/>
      <c r="AL359" s="318"/>
      <c r="AM359" s="318"/>
      <c r="AN359" s="318"/>
      <c r="AO359" s="318"/>
      <c r="AP359" s="280"/>
      <c r="AQ359" s="280"/>
      <c r="AR359" s="280"/>
      <c r="AS359" s="280"/>
      <c r="AT359" s="280"/>
      <c r="AU359" s="280"/>
      <c r="AV359" s="280"/>
      <c r="AW359" s="280"/>
      <c r="AX359" s="280"/>
      <c r="AY359" s="280"/>
      <c r="AZ359" s="280"/>
      <c r="BA359" s="280"/>
      <c r="BB359" s="280"/>
      <c r="BC359" s="280"/>
      <c r="BD359" s="280"/>
      <c r="BE359" s="280"/>
      <c r="BF359" s="280"/>
      <c r="BG359" s="280"/>
      <c r="BH359" s="280"/>
      <c r="BI359" s="280"/>
      <c r="BJ359" s="280"/>
      <c r="BK359" s="280"/>
    </row>
    <row r="360" spans="1:63" ht="30.75" hidden="1">
      <c r="A360" s="718"/>
      <c r="B360" s="430"/>
      <c r="C360" s="430"/>
      <c r="D360" s="260"/>
      <c r="E360" s="4" t="s">
        <v>15</v>
      </c>
      <c r="F360" s="383"/>
      <c r="G360" s="286"/>
      <c r="H360" s="286"/>
      <c r="I360" s="318"/>
      <c r="J360" s="318"/>
      <c r="K360" s="318"/>
      <c r="L360" s="326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280"/>
      <c r="AA360" s="280"/>
      <c r="AB360" s="7"/>
      <c r="AC360" s="318"/>
      <c r="AD360" s="280"/>
      <c r="AE360" s="318"/>
      <c r="AF360" s="280"/>
      <c r="AG360" s="318"/>
      <c r="AH360" s="318"/>
      <c r="AI360" s="318"/>
      <c r="AJ360" s="318"/>
      <c r="AK360" s="318"/>
      <c r="AL360" s="318"/>
      <c r="AM360" s="318"/>
      <c r="AN360" s="318"/>
      <c r="AO360" s="318"/>
      <c r="AP360" s="280"/>
      <c r="AQ360" s="280"/>
      <c r="AR360" s="280"/>
      <c r="AS360" s="280"/>
      <c r="AT360" s="280"/>
      <c r="AU360" s="280"/>
      <c r="AV360" s="280"/>
      <c r="AW360" s="280"/>
      <c r="AX360" s="280"/>
      <c r="AY360" s="280"/>
      <c r="AZ360" s="280"/>
      <c r="BA360" s="280"/>
      <c r="BB360" s="280"/>
      <c r="BC360" s="280"/>
      <c r="BD360" s="280"/>
      <c r="BE360" s="280"/>
      <c r="BF360" s="280"/>
      <c r="BG360" s="280"/>
      <c r="BH360" s="280"/>
      <c r="BI360" s="280"/>
      <c r="BJ360" s="280"/>
      <c r="BK360" s="280"/>
    </row>
    <row r="361" spans="1:63" ht="15" hidden="1">
      <c r="A361" s="718"/>
      <c r="B361" s="430"/>
      <c r="C361" s="430"/>
      <c r="D361" s="260"/>
      <c r="E361" s="4" t="s">
        <v>16</v>
      </c>
      <c r="F361" s="383"/>
      <c r="G361" s="286"/>
      <c r="H361" s="286"/>
      <c r="I361" s="318"/>
      <c r="J361" s="318"/>
      <c r="K361" s="318"/>
      <c r="L361" s="326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280"/>
      <c r="AA361" s="280"/>
      <c r="AB361" s="7"/>
      <c r="AC361" s="318"/>
      <c r="AD361" s="280"/>
      <c r="AE361" s="318"/>
      <c r="AF361" s="280"/>
      <c r="AG361" s="318"/>
      <c r="AH361" s="318"/>
      <c r="AI361" s="318"/>
      <c r="AJ361" s="318"/>
      <c r="AK361" s="318"/>
      <c r="AL361" s="318"/>
      <c r="AM361" s="318"/>
      <c r="AN361" s="318"/>
      <c r="AO361" s="318"/>
      <c r="AP361" s="280"/>
      <c r="AQ361" s="280"/>
      <c r="AR361" s="280"/>
      <c r="AS361" s="280"/>
      <c r="AT361" s="280"/>
      <c r="AU361" s="280"/>
      <c r="AV361" s="280"/>
      <c r="AW361" s="280"/>
      <c r="AX361" s="280"/>
      <c r="AY361" s="280"/>
      <c r="AZ361" s="280"/>
      <c r="BA361" s="280"/>
      <c r="BB361" s="280"/>
      <c r="BC361" s="280"/>
      <c r="BD361" s="280"/>
      <c r="BE361" s="280"/>
      <c r="BF361" s="280"/>
      <c r="BG361" s="280"/>
      <c r="BH361" s="280"/>
      <c r="BI361" s="280"/>
      <c r="BJ361" s="280"/>
      <c r="BK361" s="280"/>
    </row>
    <row r="362" spans="1:63" ht="15" hidden="1">
      <c r="A362" s="718"/>
      <c r="B362" s="430"/>
      <c r="C362" s="430"/>
      <c r="D362" s="260"/>
      <c r="E362" s="4" t="s">
        <v>17</v>
      </c>
      <c r="F362" s="383"/>
      <c r="G362" s="286"/>
      <c r="H362" s="286"/>
      <c r="I362" s="318"/>
      <c r="J362" s="318"/>
      <c r="K362" s="318"/>
      <c r="L362" s="326"/>
      <c r="M362" s="318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280"/>
      <c r="AA362" s="280"/>
      <c r="AB362" s="7"/>
      <c r="AC362" s="318"/>
      <c r="AD362" s="280"/>
      <c r="AE362" s="318"/>
      <c r="AF362" s="280"/>
      <c r="AG362" s="318"/>
      <c r="AH362" s="318"/>
      <c r="AI362" s="318"/>
      <c r="AJ362" s="318"/>
      <c r="AK362" s="318"/>
      <c r="AL362" s="318"/>
      <c r="AM362" s="318"/>
      <c r="AN362" s="318"/>
      <c r="AO362" s="318"/>
      <c r="AP362" s="280"/>
      <c r="AQ362" s="280"/>
      <c r="AR362" s="280"/>
      <c r="AS362" s="280"/>
      <c r="AT362" s="280"/>
      <c r="AU362" s="280"/>
      <c r="AV362" s="280"/>
      <c r="AW362" s="280"/>
      <c r="AX362" s="280"/>
      <c r="AY362" s="280"/>
      <c r="AZ362" s="280"/>
      <c r="BA362" s="280"/>
      <c r="BB362" s="280"/>
      <c r="BC362" s="280"/>
      <c r="BD362" s="280"/>
      <c r="BE362" s="280"/>
      <c r="BF362" s="280"/>
      <c r="BG362" s="280"/>
      <c r="BH362" s="280"/>
      <c r="BI362" s="280"/>
      <c r="BJ362" s="280"/>
      <c r="BK362" s="280"/>
    </row>
    <row r="363" spans="1:63" ht="30.75" hidden="1">
      <c r="A363" s="719"/>
      <c r="B363" s="431"/>
      <c r="C363" s="431"/>
      <c r="D363" s="260"/>
      <c r="E363" s="4" t="s">
        <v>18</v>
      </c>
      <c r="F363" s="383"/>
      <c r="G363" s="286"/>
      <c r="H363" s="286"/>
      <c r="I363" s="318"/>
      <c r="J363" s="318"/>
      <c r="K363" s="318"/>
      <c r="L363" s="326"/>
      <c r="M363" s="318"/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280"/>
      <c r="AA363" s="280"/>
      <c r="AB363" s="7"/>
      <c r="AC363" s="318"/>
      <c r="AD363" s="280"/>
      <c r="AE363" s="318"/>
      <c r="AF363" s="280"/>
      <c r="AG363" s="318"/>
      <c r="AH363" s="318"/>
      <c r="AI363" s="318"/>
      <c r="AJ363" s="318"/>
      <c r="AK363" s="318"/>
      <c r="AL363" s="318"/>
      <c r="AM363" s="318"/>
      <c r="AN363" s="318"/>
      <c r="AO363" s="318"/>
      <c r="AP363" s="280"/>
      <c r="AQ363" s="280"/>
      <c r="AR363" s="280"/>
      <c r="AS363" s="280"/>
      <c r="AT363" s="280"/>
      <c r="AU363" s="280"/>
      <c r="AV363" s="280"/>
      <c r="AW363" s="280"/>
      <c r="AX363" s="280"/>
      <c r="AY363" s="280"/>
      <c r="AZ363" s="280"/>
      <c r="BA363" s="280"/>
      <c r="BB363" s="280"/>
      <c r="BC363" s="280"/>
      <c r="BD363" s="280"/>
      <c r="BE363" s="280"/>
      <c r="BF363" s="280"/>
      <c r="BG363" s="280"/>
      <c r="BH363" s="280"/>
      <c r="BI363" s="280"/>
      <c r="BJ363" s="280"/>
      <c r="BK363" s="280"/>
    </row>
    <row r="364" spans="1:63" ht="15" hidden="1">
      <c r="A364" s="806" t="s">
        <v>497</v>
      </c>
      <c r="B364" s="429" t="s">
        <v>555</v>
      </c>
      <c r="C364" s="429" t="s">
        <v>30</v>
      </c>
      <c r="D364" s="803" t="s">
        <v>405</v>
      </c>
      <c r="E364" s="271" t="s">
        <v>21</v>
      </c>
      <c r="F364" s="383"/>
      <c r="G364" s="180"/>
      <c r="H364" s="310"/>
      <c r="I364" s="318"/>
      <c r="J364" s="318"/>
      <c r="K364" s="318"/>
      <c r="L364" s="180"/>
      <c r="M364" s="318"/>
      <c r="N364" s="331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280"/>
      <c r="AA364" s="280"/>
      <c r="AB364" s="7"/>
      <c r="AC364" s="318"/>
      <c r="AD364" s="280"/>
      <c r="AE364" s="318"/>
      <c r="AF364" s="280"/>
      <c r="AG364" s="318"/>
      <c r="AH364" s="318"/>
      <c r="AI364" s="318"/>
      <c r="AJ364" s="318"/>
      <c r="AK364" s="318"/>
      <c r="AL364" s="318"/>
      <c r="AM364" s="318"/>
      <c r="AN364" s="318"/>
      <c r="AO364" s="318"/>
      <c r="AP364" s="280"/>
      <c r="AQ364" s="280"/>
      <c r="AR364" s="280"/>
      <c r="AS364" s="280"/>
      <c r="AT364" s="280"/>
      <c r="AU364" s="280"/>
      <c r="AV364" s="280"/>
      <c r="AW364" s="280"/>
      <c r="AX364" s="280"/>
      <c r="AY364" s="280"/>
      <c r="AZ364" s="280"/>
      <c r="BA364" s="280"/>
      <c r="BB364" s="280"/>
      <c r="BC364" s="280"/>
      <c r="BD364" s="280"/>
      <c r="BE364" s="280"/>
      <c r="BF364" s="280"/>
      <c r="BG364" s="280"/>
      <c r="BH364" s="280"/>
      <c r="BI364" s="280"/>
      <c r="BJ364" s="280"/>
      <c r="BK364" s="280"/>
    </row>
    <row r="365" spans="1:63" ht="30.75" hidden="1">
      <c r="A365" s="807"/>
      <c r="B365" s="430"/>
      <c r="C365" s="430"/>
      <c r="D365" s="513"/>
      <c r="E365" s="4" t="s">
        <v>14</v>
      </c>
      <c r="F365" s="383"/>
      <c r="G365" s="280"/>
      <c r="H365" s="286"/>
      <c r="I365" s="318"/>
      <c r="J365" s="318"/>
      <c r="K365" s="318"/>
      <c r="L365" s="180"/>
      <c r="M365" s="318"/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280"/>
      <c r="AA365" s="280"/>
      <c r="AB365" s="7"/>
      <c r="AC365" s="318"/>
      <c r="AD365" s="280"/>
      <c r="AE365" s="318"/>
      <c r="AF365" s="280"/>
      <c r="AG365" s="318"/>
      <c r="AH365" s="318"/>
      <c r="AI365" s="318"/>
      <c r="AJ365" s="318"/>
      <c r="AK365" s="318"/>
      <c r="AL365" s="318"/>
      <c r="AM365" s="318"/>
      <c r="AN365" s="318"/>
      <c r="AO365" s="318"/>
      <c r="AP365" s="280"/>
      <c r="AQ365" s="280"/>
      <c r="AR365" s="280"/>
      <c r="AS365" s="280"/>
      <c r="AT365" s="280"/>
      <c r="AU365" s="280"/>
      <c r="AV365" s="280"/>
      <c r="AW365" s="280"/>
      <c r="AX365" s="280"/>
      <c r="AY365" s="280"/>
      <c r="AZ365" s="280"/>
      <c r="BA365" s="280"/>
      <c r="BB365" s="280"/>
      <c r="BC365" s="280"/>
      <c r="BD365" s="280"/>
      <c r="BE365" s="280"/>
      <c r="BF365" s="280"/>
      <c r="BG365" s="280"/>
      <c r="BH365" s="280"/>
      <c r="BI365" s="280"/>
      <c r="BJ365" s="280"/>
      <c r="BK365" s="280"/>
    </row>
    <row r="366" spans="1:63" ht="30.75" hidden="1">
      <c r="A366" s="807"/>
      <c r="B366" s="430"/>
      <c r="C366" s="430"/>
      <c r="D366" s="513"/>
      <c r="E366" s="4" t="s">
        <v>15</v>
      </c>
      <c r="F366" s="383"/>
      <c r="G366" s="280"/>
      <c r="H366" s="327"/>
      <c r="I366" s="318"/>
      <c r="J366" s="318"/>
      <c r="K366" s="318"/>
      <c r="L366" s="180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280"/>
      <c r="AA366" s="280"/>
      <c r="AB366" s="7"/>
      <c r="AC366" s="318"/>
      <c r="AD366" s="280"/>
      <c r="AE366" s="318"/>
      <c r="AF366" s="280"/>
      <c r="AG366" s="318"/>
      <c r="AH366" s="318"/>
      <c r="AI366" s="318"/>
      <c r="AJ366" s="318"/>
      <c r="AK366" s="318"/>
      <c r="AL366" s="318"/>
      <c r="AM366" s="318"/>
      <c r="AN366" s="318"/>
      <c r="AO366" s="318"/>
      <c r="AP366" s="280"/>
      <c r="AQ366" s="280"/>
      <c r="AR366" s="280"/>
      <c r="AS366" s="280"/>
      <c r="AT366" s="280"/>
      <c r="AU366" s="280"/>
      <c r="AV366" s="280"/>
      <c r="AW366" s="280"/>
      <c r="AX366" s="280"/>
      <c r="AY366" s="280"/>
      <c r="AZ366" s="280"/>
      <c r="BA366" s="280"/>
      <c r="BB366" s="280"/>
      <c r="BC366" s="280"/>
      <c r="BD366" s="280"/>
      <c r="BE366" s="280"/>
      <c r="BF366" s="280"/>
      <c r="BG366" s="280"/>
      <c r="BH366" s="280"/>
      <c r="BI366" s="280"/>
      <c r="BJ366" s="280"/>
      <c r="BK366" s="280"/>
    </row>
    <row r="367" spans="1:63" ht="15" hidden="1">
      <c r="A367" s="807"/>
      <c r="B367" s="430"/>
      <c r="C367" s="430"/>
      <c r="D367" s="513"/>
      <c r="E367" s="4" t="s">
        <v>16</v>
      </c>
      <c r="F367" s="383"/>
      <c r="G367" s="180"/>
      <c r="H367" s="310"/>
      <c r="I367" s="318"/>
      <c r="J367" s="318"/>
      <c r="K367" s="318"/>
      <c r="L367" s="180"/>
      <c r="M367" s="318"/>
      <c r="N367" s="331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280"/>
      <c r="AA367" s="280"/>
      <c r="AB367" s="7"/>
      <c r="AC367" s="318"/>
      <c r="AD367" s="280"/>
      <c r="AE367" s="318"/>
      <c r="AF367" s="280"/>
      <c r="AG367" s="318"/>
      <c r="AH367" s="318"/>
      <c r="AI367" s="318"/>
      <c r="AJ367" s="318"/>
      <c r="AK367" s="318"/>
      <c r="AL367" s="318"/>
      <c r="AM367" s="318"/>
      <c r="AN367" s="318"/>
      <c r="AO367" s="318"/>
      <c r="AP367" s="280"/>
      <c r="AQ367" s="280"/>
      <c r="AR367" s="280"/>
      <c r="AS367" s="280"/>
      <c r="AT367" s="280"/>
      <c r="AU367" s="280"/>
      <c r="AV367" s="280"/>
      <c r="AW367" s="280"/>
      <c r="AX367" s="280"/>
      <c r="AY367" s="280"/>
      <c r="AZ367" s="280"/>
      <c r="BA367" s="280"/>
      <c r="BB367" s="280"/>
      <c r="BC367" s="280"/>
      <c r="BD367" s="280"/>
      <c r="BE367" s="280"/>
      <c r="BF367" s="280"/>
      <c r="BG367" s="280"/>
      <c r="BH367" s="280"/>
      <c r="BI367" s="280"/>
      <c r="BJ367" s="280"/>
      <c r="BK367" s="280"/>
    </row>
    <row r="368" spans="1:63" ht="15" hidden="1">
      <c r="A368" s="807"/>
      <c r="B368" s="430"/>
      <c r="C368" s="430"/>
      <c r="D368" s="513"/>
      <c r="E368" s="4" t="s">
        <v>17</v>
      </c>
      <c r="F368" s="383"/>
      <c r="G368" s="280"/>
      <c r="H368" s="286"/>
      <c r="I368" s="318"/>
      <c r="J368" s="318"/>
      <c r="K368" s="318"/>
      <c r="L368" s="318"/>
      <c r="M368" s="318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280"/>
      <c r="AA368" s="280"/>
      <c r="AB368" s="7"/>
      <c r="AC368" s="318"/>
      <c r="AD368" s="280"/>
      <c r="AE368" s="318"/>
      <c r="AF368" s="280"/>
      <c r="AG368" s="318"/>
      <c r="AH368" s="318"/>
      <c r="AI368" s="318"/>
      <c r="AJ368" s="318"/>
      <c r="AK368" s="318"/>
      <c r="AL368" s="318"/>
      <c r="AM368" s="318"/>
      <c r="AN368" s="318"/>
      <c r="AO368" s="318"/>
      <c r="AP368" s="280"/>
      <c r="AQ368" s="280"/>
      <c r="AR368" s="280"/>
      <c r="AS368" s="280"/>
      <c r="AT368" s="280"/>
      <c r="AU368" s="280"/>
      <c r="AV368" s="280"/>
      <c r="AW368" s="280"/>
      <c r="AX368" s="280"/>
      <c r="AY368" s="280"/>
      <c r="AZ368" s="280"/>
      <c r="BA368" s="280"/>
      <c r="BB368" s="280"/>
      <c r="BC368" s="280"/>
      <c r="BD368" s="280"/>
      <c r="BE368" s="280"/>
      <c r="BF368" s="280"/>
      <c r="BG368" s="280"/>
      <c r="BH368" s="280"/>
      <c r="BI368" s="280"/>
      <c r="BJ368" s="280"/>
      <c r="BK368" s="280"/>
    </row>
    <row r="369" spans="1:63" ht="30.75" hidden="1">
      <c r="A369" s="807"/>
      <c r="B369" s="431"/>
      <c r="C369" s="431"/>
      <c r="D369" s="514"/>
      <c r="E369" s="4" t="s">
        <v>18</v>
      </c>
      <c r="F369" s="383"/>
      <c r="G369" s="280"/>
      <c r="H369" s="286"/>
      <c r="I369" s="318"/>
      <c r="J369" s="318"/>
      <c r="K369" s="318"/>
      <c r="L369" s="318"/>
      <c r="M369" s="318"/>
      <c r="N369" s="318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280"/>
      <c r="AA369" s="280"/>
      <c r="AB369" s="7"/>
      <c r="AC369" s="318"/>
      <c r="AD369" s="280"/>
      <c r="AE369" s="318"/>
      <c r="AF369" s="280"/>
      <c r="AG369" s="318"/>
      <c r="AH369" s="318"/>
      <c r="AI369" s="318"/>
      <c r="AJ369" s="318"/>
      <c r="AK369" s="318"/>
      <c r="AL369" s="318"/>
      <c r="AM369" s="318"/>
      <c r="AN369" s="318"/>
      <c r="AO369" s="318"/>
      <c r="AP369" s="280"/>
      <c r="AQ369" s="280"/>
      <c r="AR369" s="280"/>
      <c r="AS369" s="280"/>
      <c r="AT369" s="280"/>
      <c r="AU369" s="280"/>
      <c r="AV369" s="280"/>
      <c r="AW369" s="280"/>
      <c r="AX369" s="280"/>
      <c r="AY369" s="280"/>
      <c r="AZ369" s="280"/>
      <c r="BA369" s="280"/>
      <c r="BB369" s="280"/>
      <c r="BC369" s="280"/>
      <c r="BD369" s="280"/>
      <c r="BE369" s="280"/>
      <c r="BF369" s="280"/>
      <c r="BG369" s="280"/>
      <c r="BH369" s="280"/>
      <c r="BI369" s="280"/>
      <c r="BJ369" s="280"/>
      <c r="BK369" s="280"/>
    </row>
    <row r="370" spans="1:63" ht="15">
      <c r="A370" s="717" t="s">
        <v>575</v>
      </c>
      <c r="B370" s="429" t="s">
        <v>578</v>
      </c>
      <c r="C370" s="429" t="s">
        <v>574</v>
      </c>
      <c r="D370" s="378"/>
      <c r="E370" s="271" t="s">
        <v>433</v>
      </c>
      <c r="F370" s="382">
        <f>F371+F372+F373+F374+F375+F376</f>
        <v>50</v>
      </c>
      <c r="G370" s="382">
        <f aca="true" t="shared" si="24" ref="G370:AS370">G371+G372+G373+G374+G375+G376</f>
        <v>0</v>
      </c>
      <c r="H370" s="383">
        <f>G370/F370*100</f>
        <v>0</v>
      </c>
      <c r="I370" s="382">
        <f t="shared" si="24"/>
        <v>0</v>
      </c>
      <c r="J370" s="382">
        <f t="shared" si="24"/>
        <v>0</v>
      </c>
      <c r="K370" s="382">
        <f t="shared" si="24"/>
        <v>0</v>
      </c>
      <c r="L370" s="382">
        <f t="shared" si="24"/>
        <v>0</v>
      </c>
      <c r="M370" s="382">
        <f t="shared" si="24"/>
        <v>0</v>
      </c>
      <c r="N370" s="382">
        <f t="shared" si="24"/>
        <v>0</v>
      </c>
      <c r="O370" s="382">
        <f t="shared" si="24"/>
        <v>0</v>
      </c>
      <c r="P370" s="382">
        <f t="shared" si="24"/>
        <v>0</v>
      </c>
      <c r="Q370" s="382">
        <f t="shared" si="24"/>
        <v>0</v>
      </c>
      <c r="R370" s="382">
        <f t="shared" si="24"/>
        <v>0</v>
      </c>
      <c r="S370" s="382">
        <f t="shared" si="24"/>
        <v>0</v>
      </c>
      <c r="T370" s="382">
        <f t="shared" si="24"/>
        <v>0</v>
      </c>
      <c r="U370" s="382">
        <f t="shared" si="24"/>
        <v>0</v>
      </c>
      <c r="V370" s="382">
        <f t="shared" si="24"/>
        <v>0</v>
      </c>
      <c r="W370" s="382">
        <f t="shared" si="24"/>
        <v>0</v>
      </c>
      <c r="X370" s="382">
        <f t="shared" si="24"/>
        <v>0</v>
      </c>
      <c r="Y370" s="382">
        <f t="shared" si="24"/>
        <v>0</v>
      </c>
      <c r="Z370" s="382">
        <f t="shared" si="24"/>
        <v>0</v>
      </c>
      <c r="AA370" s="382">
        <f t="shared" si="24"/>
        <v>0</v>
      </c>
      <c r="AB370" s="382">
        <f t="shared" si="24"/>
        <v>0</v>
      </c>
      <c r="AC370" s="382">
        <f t="shared" si="24"/>
        <v>0</v>
      </c>
      <c r="AD370" s="382">
        <f t="shared" si="24"/>
        <v>0</v>
      </c>
      <c r="AE370" s="382">
        <f t="shared" si="24"/>
        <v>0</v>
      </c>
      <c r="AF370" s="382">
        <f t="shared" si="24"/>
        <v>0</v>
      </c>
      <c r="AG370" s="382">
        <f t="shared" si="24"/>
        <v>50</v>
      </c>
      <c r="AH370" s="382">
        <f t="shared" si="24"/>
        <v>0</v>
      </c>
      <c r="AI370" s="383">
        <f>AH370/AG370*100</f>
        <v>0</v>
      </c>
      <c r="AJ370" s="382">
        <f t="shared" si="24"/>
        <v>0</v>
      </c>
      <c r="AK370" s="382">
        <f t="shared" si="24"/>
        <v>0</v>
      </c>
      <c r="AL370" s="382">
        <f t="shared" si="24"/>
        <v>0</v>
      </c>
      <c r="AM370" s="382">
        <f t="shared" si="24"/>
        <v>0</v>
      </c>
      <c r="AN370" s="382">
        <f t="shared" si="24"/>
        <v>0</v>
      </c>
      <c r="AO370" s="382">
        <f t="shared" si="24"/>
        <v>0</v>
      </c>
      <c r="AP370" s="382">
        <f t="shared" si="24"/>
        <v>0</v>
      </c>
      <c r="AQ370" s="382">
        <f t="shared" si="24"/>
        <v>0</v>
      </c>
      <c r="AR370" s="382">
        <f t="shared" si="24"/>
        <v>0</v>
      </c>
      <c r="AS370" s="382">
        <f t="shared" si="24"/>
        <v>0</v>
      </c>
      <c r="AT370" s="280"/>
      <c r="AU370" s="280"/>
      <c r="AV370" s="280"/>
      <c r="AW370" s="280"/>
      <c r="AX370" s="280"/>
      <c r="AY370" s="280"/>
      <c r="AZ370" s="280"/>
      <c r="BA370" s="280"/>
      <c r="BB370" s="280"/>
      <c r="BC370" s="280"/>
      <c r="BD370" s="280"/>
      <c r="BE370" s="280"/>
      <c r="BF370" s="280"/>
      <c r="BG370" s="280"/>
      <c r="BH370" s="280"/>
      <c r="BI370" s="280"/>
      <c r="BJ370" s="280"/>
      <c r="BK370" s="280"/>
    </row>
    <row r="371" spans="1:63" ht="30.75">
      <c r="A371" s="718"/>
      <c r="B371" s="430"/>
      <c r="C371" s="513"/>
      <c r="D371" s="378"/>
      <c r="E371" s="4" t="s">
        <v>563</v>
      </c>
      <c r="F371" s="383"/>
      <c r="G371" s="286"/>
      <c r="H371" s="318"/>
      <c r="I371" s="326"/>
      <c r="J371" s="326"/>
      <c r="K371" s="318"/>
      <c r="L371" s="326"/>
      <c r="M371" s="326"/>
      <c r="N371" s="318"/>
      <c r="O371" s="326"/>
      <c r="P371" s="326"/>
      <c r="Q371" s="318"/>
      <c r="R371" s="326"/>
      <c r="S371" s="326"/>
      <c r="T371" s="318"/>
      <c r="U371" s="326"/>
      <c r="V371" s="326"/>
      <c r="W371" s="318"/>
      <c r="X371" s="326"/>
      <c r="Y371" s="326"/>
      <c r="Z371" s="280"/>
      <c r="AA371" s="286"/>
      <c r="AB371" s="379"/>
      <c r="AC371" s="318"/>
      <c r="AD371" s="286"/>
      <c r="AE371" s="326"/>
      <c r="AF371" s="280"/>
      <c r="AG371" s="326"/>
      <c r="AH371" s="326"/>
      <c r="AI371" s="318"/>
      <c r="AJ371" s="326"/>
      <c r="AK371" s="326"/>
      <c r="AL371" s="318"/>
      <c r="AM371" s="326"/>
      <c r="AN371" s="318"/>
      <c r="AO371" s="318"/>
      <c r="AP371" s="286"/>
      <c r="AQ371" s="286"/>
      <c r="AR371" s="280"/>
      <c r="AS371" s="280"/>
      <c r="AT371" s="280"/>
      <c r="AU371" s="280"/>
      <c r="AV371" s="280"/>
      <c r="AW371" s="280"/>
      <c r="AX371" s="280"/>
      <c r="AY371" s="280"/>
      <c r="AZ371" s="280"/>
      <c r="BA371" s="280"/>
      <c r="BB371" s="280"/>
      <c r="BC371" s="280"/>
      <c r="BD371" s="280"/>
      <c r="BE371" s="280"/>
      <c r="BF371" s="280"/>
      <c r="BG371" s="280"/>
      <c r="BH371" s="280"/>
      <c r="BI371" s="280"/>
      <c r="BJ371" s="280"/>
      <c r="BK371" s="280"/>
    </row>
    <row r="372" spans="1:63" ht="30.75">
      <c r="A372" s="718"/>
      <c r="B372" s="430"/>
      <c r="C372" s="513"/>
      <c r="D372" s="378"/>
      <c r="E372" s="4" t="s">
        <v>564</v>
      </c>
      <c r="F372" s="383"/>
      <c r="G372" s="286"/>
      <c r="H372" s="318"/>
      <c r="I372" s="326"/>
      <c r="J372" s="326"/>
      <c r="K372" s="318"/>
      <c r="L372" s="326"/>
      <c r="M372" s="326"/>
      <c r="N372" s="318"/>
      <c r="O372" s="326"/>
      <c r="P372" s="326"/>
      <c r="Q372" s="318"/>
      <c r="R372" s="326"/>
      <c r="S372" s="326"/>
      <c r="T372" s="318"/>
      <c r="U372" s="326"/>
      <c r="V372" s="326"/>
      <c r="W372" s="318"/>
      <c r="X372" s="326"/>
      <c r="Y372" s="326"/>
      <c r="Z372" s="280"/>
      <c r="AA372" s="286"/>
      <c r="AB372" s="379"/>
      <c r="AC372" s="318"/>
      <c r="AD372" s="286"/>
      <c r="AE372" s="326"/>
      <c r="AF372" s="280"/>
      <c r="AG372" s="326"/>
      <c r="AH372" s="326"/>
      <c r="AI372" s="318"/>
      <c r="AJ372" s="326"/>
      <c r="AK372" s="326"/>
      <c r="AL372" s="318"/>
      <c r="AM372" s="326"/>
      <c r="AN372" s="318"/>
      <c r="AO372" s="318"/>
      <c r="AP372" s="286"/>
      <c r="AQ372" s="286"/>
      <c r="AR372" s="280"/>
      <c r="AS372" s="280"/>
      <c r="AT372" s="280"/>
      <c r="AU372" s="280"/>
      <c r="AV372" s="280"/>
      <c r="AW372" s="280"/>
      <c r="AX372" s="280"/>
      <c r="AY372" s="280"/>
      <c r="AZ372" s="280"/>
      <c r="BA372" s="280"/>
      <c r="BB372" s="280"/>
      <c r="BC372" s="280"/>
      <c r="BD372" s="280"/>
      <c r="BE372" s="280"/>
      <c r="BF372" s="280"/>
      <c r="BG372" s="280"/>
      <c r="BH372" s="280"/>
      <c r="BI372" s="280"/>
      <c r="BJ372" s="280"/>
      <c r="BK372" s="280"/>
    </row>
    <row r="373" spans="1:63" ht="15">
      <c r="A373" s="718"/>
      <c r="B373" s="430"/>
      <c r="C373" s="513"/>
      <c r="D373" s="378"/>
      <c r="E373" s="4" t="s">
        <v>322</v>
      </c>
      <c r="F373" s="406">
        <f>I373+L373+O373+R373+U373+X373+AA373+AD373+AG373+AJ373+AP373+AM373</f>
        <v>50</v>
      </c>
      <c r="G373" s="286"/>
      <c r="H373" s="383">
        <f>G373/F373*100</f>
        <v>0</v>
      </c>
      <c r="I373" s="326"/>
      <c r="J373" s="326"/>
      <c r="K373" s="318"/>
      <c r="L373" s="326"/>
      <c r="M373" s="326"/>
      <c r="N373" s="318"/>
      <c r="O373" s="326"/>
      <c r="P373" s="326"/>
      <c r="Q373" s="318"/>
      <c r="R373" s="326"/>
      <c r="S373" s="326"/>
      <c r="T373" s="318"/>
      <c r="U373" s="326"/>
      <c r="V373" s="326"/>
      <c r="W373" s="318"/>
      <c r="X373" s="326"/>
      <c r="Y373" s="326"/>
      <c r="Z373" s="280"/>
      <c r="AA373" s="286"/>
      <c r="AB373" s="379"/>
      <c r="AC373" s="318"/>
      <c r="AD373" s="286"/>
      <c r="AE373" s="326"/>
      <c r="AF373" s="280"/>
      <c r="AG373" s="326">
        <v>50</v>
      </c>
      <c r="AH373" s="326"/>
      <c r="AI373" s="383">
        <f>AH373/AG373*100</f>
        <v>0</v>
      </c>
      <c r="AJ373" s="326"/>
      <c r="AK373" s="326"/>
      <c r="AL373" s="318"/>
      <c r="AM373" s="326"/>
      <c r="AN373" s="318"/>
      <c r="AO373" s="318"/>
      <c r="AP373" s="286"/>
      <c r="AQ373" s="286"/>
      <c r="AR373" s="280"/>
      <c r="AS373" s="280"/>
      <c r="AT373" s="280"/>
      <c r="AU373" s="280"/>
      <c r="AV373" s="280"/>
      <c r="AW373" s="280"/>
      <c r="AX373" s="280"/>
      <c r="AY373" s="280"/>
      <c r="AZ373" s="280"/>
      <c r="BA373" s="280"/>
      <c r="BB373" s="280"/>
      <c r="BC373" s="280"/>
      <c r="BD373" s="280"/>
      <c r="BE373" s="280"/>
      <c r="BF373" s="280"/>
      <c r="BG373" s="280"/>
      <c r="BH373" s="280"/>
      <c r="BI373" s="280"/>
      <c r="BJ373" s="280"/>
      <c r="BK373" s="280"/>
    </row>
    <row r="374" spans="1:63" ht="78">
      <c r="A374" s="718"/>
      <c r="B374" s="430"/>
      <c r="C374" s="513"/>
      <c r="D374" s="378"/>
      <c r="E374" s="4" t="s">
        <v>314</v>
      </c>
      <c r="F374" s="383"/>
      <c r="G374" s="286"/>
      <c r="H374" s="286"/>
      <c r="I374" s="326"/>
      <c r="J374" s="326"/>
      <c r="K374" s="318"/>
      <c r="L374" s="326"/>
      <c r="M374" s="326"/>
      <c r="N374" s="318"/>
      <c r="O374" s="326"/>
      <c r="P374" s="326"/>
      <c r="Q374" s="318"/>
      <c r="R374" s="326"/>
      <c r="S374" s="326"/>
      <c r="T374" s="318"/>
      <c r="U374" s="326"/>
      <c r="V374" s="326"/>
      <c r="W374" s="318"/>
      <c r="X374" s="326"/>
      <c r="Y374" s="326"/>
      <c r="Z374" s="280"/>
      <c r="AA374" s="286"/>
      <c r="AB374" s="379"/>
      <c r="AC374" s="318"/>
      <c r="AD374" s="286"/>
      <c r="AE374" s="326"/>
      <c r="AF374" s="280"/>
      <c r="AG374" s="326"/>
      <c r="AH374" s="326"/>
      <c r="AI374" s="318"/>
      <c r="AJ374" s="326"/>
      <c r="AK374" s="326"/>
      <c r="AL374" s="318"/>
      <c r="AM374" s="326"/>
      <c r="AN374" s="318"/>
      <c r="AO374" s="318"/>
      <c r="AP374" s="286"/>
      <c r="AQ374" s="286"/>
      <c r="AR374" s="280"/>
      <c r="AS374" s="280"/>
      <c r="AT374" s="280"/>
      <c r="AU374" s="280"/>
      <c r="AV374" s="280"/>
      <c r="AW374" s="280"/>
      <c r="AX374" s="280"/>
      <c r="AY374" s="280"/>
      <c r="AZ374" s="280"/>
      <c r="BA374" s="280"/>
      <c r="BB374" s="280"/>
      <c r="BC374" s="280"/>
      <c r="BD374" s="280"/>
      <c r="BE374" s="280"/>
      <c r="BF374" s="280"/>
      <c r="BG374" s="280"/>
      <c r="BH374" s="280"/>
      <c r="BI374" s="280"/>
      <c r="BJ374" s="280"/>
      <c r="BK374" s="280"/>
    </row>
    <row r="375" spans="1:63" ht="15">
      <c r="A375" s="718"/>
      <c r="B375" s="430"/>
      <c r="C375" s="513"/>
      <c r="D375" s="378"/>
      <c r="E375" s="4" t="s">
        <v>565</v>
      </c>
      <c r="F375" s="383"/>
      <c r="G375" s="286"/>
      <c r="H375" s="286"/>
      <c r="I375" s="326"/>
      <c r="J375" s="326"/>
      <c r="K375" s="318"/>
      <c r="L375" s="326"/>
      <c r="M375" s="326"/>
      <c r="N375" s="318"/>
      <c r="O375" s="326"/>
      <c r="P375" s="326"/>
      <c r="Q375" s="318"/>
      <c r="R375" s="326"/>
      <c r="S375" s="326"/>
      <c r="T375" s="318"/>
      <c r="U375" s="326"/>
      <c r="V375" s="326"/>
      <c r="W375" s="318"/>
      <c r="X375" s="326"/>
      <c r="Y375" s="326"/>
      <c r="Z375" s="280"/>
      <c r="AA375" s="286"/>
      <c r="AB375" s="379"/>
      <c r="AC375" s="318"/>
      <c r="AD375" s="286"/>
      <c r="AE375" s="326"/>
      <c r="AF375" s="280"/>
      <c r="AG375" s="326"/>
      <c r="AH375" s="326"/>
      <c r="AI375" s="318"/>
      <c r="AJ375" s="326"/>
      <c r="AK375" s="326"/>
      <c r="AL375" s="318"/>
      <c r="AM375" s="326"/>
      <c r="AN375" s="318"/>
      <c r="AO375" s="318"/>
      <c r="AP375" s="286"/>
      <c r="AQ375" s="286"/>
      <c r="AR375" s="280"/>
      <c r="AS375" s="280"/>
      <c r="AT375" s="280"/>
      <c r="AU375" s="280"/>
      <c r="AV375" s="280"/>
      <c r="AW375" s="280"/>
      <c r="AX375" s="280"/>
      <c r="AY375" s="280"/>
      <c r="AZ375" s="280"/>
      <c r="BA375" s="280"/>
      <c r="BB375" s="280"/>
      <c r="BC375" s="280"/>
      <c r="BD375" s="280"/>
      <c r="BE375" s="280"/>
      <c r="BF375" s="280"/>
      <c r="BG375" s="280"/>
      <c r="BH375" s="280"/>
      <c r="BI375" s="280"/>
      <c r="BJ375" s="280"/>
      <c r="BK375" s="280"/>
    </row>
    <row r="376" spans="1:63" ht="30.75">
      <c r="A376" s="719"/>
      <c r="B376" s="431"/>
      <c r="C376" s="513"/>
      <c r="D376" s="378"/>
      <c r="E376" s="4" t="s">
        <v>562</v>
      </c>
      <c r="F376" s="383"/>
      <c r="G376" s="286"/>
      <c r="H376" s="286"/>
      <c r="I376" s="326"/>
      <c r="J376" s="326"/>
      <c r="K376" s="318"/>
      <c r="L376" s="326"/>
      <c r="M376" s="326"/>
      <c r="N376" s="318"/>
      <c r="O376" s="326"/>
      <c r="P376" s="326"/>
      <c r="Q376" s="318"/>
      <c r="R376" s="326"/>
      <c r="S376" s="326"/>
      <c r="T376" s="318"/>
      <c r="U376" s="326"/>
      <c r="V376" s="326"/>
      <c r="W376" s="318"/>
      <c r="X376" s="326"/>
      <c r="Y376" s="326"/>
      <c r="Z376" s="280"/>
      <c r="AA376" s="286"/>
      <c r="AB376" s="379"/>
      <c r="AC376" s="318"/>
      <c r="AD376" s="286"/>
      <c r="AE376" s="326"/>
      <c r="AF376" s="280"/>
      <c r="AG376" s="326"/>
      <c r="AH376" s="326"/>
      <c r="AI376" s="318"/>
      <c r="AJ376" s="326"/>
      <c r="AK376" s="326"/>
      <c r="AL376" s="318"/>
      <c r="AM376" s="326"/>
      <c r="AN376" s="318"/>
      <c r="AO376" s="318"/>
      <c r="AP376" s="286"/>
      <c r="AQ376" s="286"/>
      <c r="AR376" s="280"/>
      <c r="AS376" s="280"/>
      <c r="AT376" s="280"/>
      <c r="AU376" s="280"/>
      <c r="AV376" s="280"/>
      <c r="AW376" s="280"/>
      <c r="AX376" s="280"/>
      <c r="AY376" s="280"/>
      <c r="AZ376" s="280"/>
      <c r="BA376" s="280"/>
      <c r="BB376" s="280"/>
      <c r="BC376" s="280"/>
      <c r="BD376" s="280"/>
      <c r="BE376" s="280"/>
      <c r="BF376" s="280"/>
      <c r="BG376" s="280"/>
      <c r="BH376" s="280"/>
      <c r="BI376" s="280"/>
      <c r="BJ376" s="280"/>
      <c r="BK376" s="280"/>
    </row>
    <row r="377" spans="1:73" ht="15">
      <c r="A377" s="804" t="s">
        <v>576</v>
      </c>
      <c r="B377" s="429" t="s">
        <v>573</v>
      </c>
      <c r="C377" s="429" t="s">
        <v>574</v>
      </c>
      <c r="D377" s="378"/>
      <c r="E377" s="271" t="s">
        <v>433</v>
      </c>
      <c r="F377" s="383">
        <f>F378+F379+F380+F381+F382+F383</f>
        <v>50</v>
      </c>
      <c r="G377" s="383">
        <f aca="true" t="shared" si="25" ref="G377:BR377">G378+G379+G380+G381+G382+G383</f>
        <v>0</v>
      </c>
      <c r="H377" s="383">
        <f>G377/F377*100</f>
        <v>0</v>
      </c>
      <c r="I377" s="383">
        <f t="shared" si="25"/>
        <v>0</v>
      </c>
      <c r="J377" s="383">
        <f t="shared" si="25"/>
        <v>0</v>
      </c>
      <c r="K377" s="383">
        <f t="shared" si="25"/>
        <v>0</v>
      </c>
      <c r="L377" s="383">
        <f t="shared" si="25"/>
        <v>0</v>
      </c>
      <c r="M377" s="383">
        <f t="shared" si="25"/>
        <v>0</v>
      </c>
      <c r="N377" s="383">
        <f t="shared" si="25"/>
        <v>0</v>
      </c>
      <c r="O377" s="383">
        <f t="shared" si="25"/>
        <v>50</v>
      </c>
      <c r="P377" s="383">
        <f t="shared" si="25"/>
        <v>0</v>
      </c>
      <c r="Q377" s="383">
        <f>P377/O377*100</f>
        <v>0</v>
      </c>
      <c r="R377" s="383">
        <f t="shared" si="25"/>
        <v>0</v>
      </c>
      <c r="S377" s="383">
        <f t="shared" si="25"/>
        <v>0</v>
      </c>
      <c r="T377" s="383">
        <f t="shared" si="25"/>
        <v>0</v>
      </c>
      <c r="U377" s="383">
        <f t="shared" si="25"/>
        <v>0</v>
      </c>
      <c r="V377" s="383">
        <f t="shared" si="25"/>
        <v>0</v>
      </c>
      <c r="W377" s="383">
        <f t="shared" si="25"/>
        <v>0</v>
      </c>
      <c r="X377" s="383">
        <f t="shared" si="25"/>
        <v>0</v>
      </c>
      <c r="Y377" s="383">
        <f t="shared" si="25"/>
        <v>0</v>
      </c>
      <c r="Z377" s="383">
        <f t="shared" si="25"/>
        <v>0</v>
      </c>
      <c r="AA377" s="383">
        <f t="shared" si="25"/>
        <v>0</v>
      </c>
      <c r="AB377" s="383">
        <f t="shared" si="25"/>
        <v>0</v>
      </c>
      <c r="AC377" s="383">
        <f t="shared" si="25"/>
        <v>0</v>
      </c>
      <c r="AD377" s="383">
        <f t="shared" si="25"/>
        <v>0</v>
      </c>
      <c r="AE377" s="383">
        <f t="shared" si="25"/>
        <v>0</v>
      </c>
      <c r="AF377" s="383">
        <f t="shared" si="25"/>
        <v>0</v>
      </c>
      <c r="AG377" s="383">
        <f t="shared" si="25"/>
        <v>0</v>
      </c>
      <c r="AH377" s="383">
        <f t="shared" si="25"/>
        <v>0</v>
      </c>
      <c r="AI377" s="383">
        <f t="shared" si="25"/>
        <v>0</v>
      </c>
      <c r="AJ377" s="383">
        <f t="shared" si="25"/>
        <v>0</v>
      </c>
      <c r="AK377" s="383">
        <f t="shared" si="25"/>
        <v>0</v>
      </c>
      <c r="AL377" s="383">
        <f t="shared" si="25"/>
        <v>0</v>
      </c>
      <c r="AM377" s="383">
        <f t="shared" si="25"/>
        <v>0</v>
      </c>
      <c r="AN377" s="383">
        <f t="shared" si="25"/>
        <v>0</v>
      </c>
      <c r="AO377" s="383">
        <f t="shared" si="25"/>
        <v>0</v>
      </c>
      <c r="AP377" s="383">
        <f t="shared" si="25"/>
        <v>0</v>
      </c>
      <c r="AQ377" s="383">
        <f t="shared" si="25"/>
        <v>0</v>
      </c>
      <c r="AR377" s="383">
        <f t="shared" si="25"/>
        <v>0</v>
      </c>
      <c r="AS377" s="383">
        <f t="shared" si="25"/>
        <v>0</v>
      </c>
      <c r="AT377" s="383">
        <f t="shared" si="25"/>
        <v>0</v>
      </c>
      <c r="AU377" s="383">
        <f t="shared" si="25"/>
        <v>0</v>
      </c>
      <c r="AV377" s="383">
        <f t="shared" si="25"/>
        <v>0</v>
      </c>
      <c r="AW377" s="383">
        <f t="shared" si="25"/>
        <v>0</v>
      </c>
      <c r="AX377" s="383">
        <f t="shared" si="25"/>
        <v>0</v>
      </c>
      <c r="AY377" s="383">
        <f t="shared" si="25"/>
        <v>0</v>
      </c>
      <c r="AZ377" s="383">
        <f t="shared" si="25"/>
        <v>0</v>
      </c>
      <c r="BA377" s="383">
        <f t="shared" si="25"/>
        <v>0</v>
      </c>
      <c r="BB377" s="383">
        <f t="shared" si="25"/>
        <v>0</v>
      </c>
      <c r="BC377" s="383">
        <f t="shared" si="25"/>
        <v>0</v>
      </c>
      <c r="BD377" s="383">
        <f t="shared" si="25"/>
        <v>0</v>
      </c>
      <c r="BE377" s="383">
        <f t="shared" si="25"/>
        <v>0</v>
      </c>
      <c r="BF377" s="383">
        <f t="shared" si="25"/>
        <v>0</v>
      </c>
      <c r="BG377" s="383">
        <f t="shared" si="25"/>
        <v>0</v>
      </c>
      <c r="BH377" s="383">
        <f t="shared" si="25"/>
        <v>0</v>
      </c>
      <c r="BI377" s="383">
        <f t="shared" si="25"/>
        <v>0</v>
      </c>
      <c r="BJ377" s="383">
        <f t="shared" si="25"/>
        <v>0</v>
      </c>
      <c r="BK377" s="383">
        <f t="shared" si="25"/>
        <v>0</v>
      </c>
      <c r="BL377" s="383">
        <f t="shared" si="25"/>
        <v>0</v>
      </c>
      <c r="BM377" s="383">
        <f t="shared" si="25"/>
        <v>0</v>
      </c>
      <c r="BN377" s="383">
        <f t="shared" si="25"/>
        <v>0</v>
      </c>
      <c r="BO377" s="383">
        <f t="shared" si="25"/>
        <v>0</v>
      </c>
      <c r="BP377" s="383">
        <f t="shared" si="25"/>
        <v>0</v>
      </c>
      <c r="BQ377" s="383">
        <f t="shared" si="25"/>
        <v>0</v>
      </c>
      <c r="BR377" s="383">
        <f t="shared" si="25"/>
        <v>0</v>
      </c>
      <c r="BS377" s="383">
        <f>BS378+BS379+BS380+BS381+BS382+BS383</f>
        <v>0</v>
      </c>
      <c r="BT377" s="383">
        <f>BT378+BT379+BT380+BT381+BT382+BT383</f>
        <v>0</v>
      </c>
      <c r="BU377" s="383">
        <f>BU378+BU379+BU380+BU381+BU382+BU383</f>
        <v>0</v>
      </c>
    </row>
    <row r="378" spans="1:63" ht="30.75">
      <c r="A378" s="805"/>
      <c r="B378" s="513"/>
      <c r="C378" s="513"/>
      <c r="D378" s="378"/>
      <c r="E378" s="4" t="s">
        <v>563</v>
      </c>
      <c r="F378" s="383"/>
      <c r="G378" s="286"/>
      <c r="H378" s="286"/>
      <c r="I378" s="326"/>
      <c r="J378" s="326"/>
      <c r="K378" s="318"/>
      <c r="L378" s="326"/>
      <c r="M378" s="326"/>
      <c r="N378" s="318"/>
      <c r="O378" s="326"/>
      <c r="P378" s="326"/>
      <c r="Q378" s="318"/>
      <c r="R378" s="326"/>
      <c r="S378" s="326"/>
      <c r="T378" s="318"/>
      <c r="U378" s="326"/>
      <c r="V378" s="326"/>
      <c r="W378" s="318"/>
      <c r="X378" s="326"/>
      <c r="Y378" s="326"/>
      <c r="Z378" s="280"/>
      <c r="AA378" s="286"/>
      <c r="AB378" s="379"/>
      <c r="AC378" s="318"/>
      <c r="AD378" s="286"/>
      <c r="AE378" s="326"/>
      <c r="AF378" s="280"/>
      <c r="AG378" s="326"/>
      <c r="AH378" s="326"/>
      <c r="AI378" s="318"/>
      <c r="AJ378" s="326"/>
      <c r="AK378" s="326"/>
      <c r="AL378" s="318"/>
      <c r="AM378" s="326"/>
      <c r="AN378" s="318"/>
      <c r="AO378" s="318"/>
      <c r="AP378" s="286"/>
      <c r="AQ378" s="286"/>
      <c r="AR378" s="280"/>
      <c r="AS378" s="280"/>
      <c r="AT378" s="280"/>
      <c r="AU378" s="280"/>
      <c r="AV378" s="280"/>
      <c r="AW378" s="280"/>
      <c r="AX378" s="280"/>
      <c r="AY378" s="280"/>
      <c r="AZ378" s="280"/>
      <c r="BA378" s="280"/>
      <c r="BB378" s="280"/>
      <c r="BC378" s="280"/>
      <c r="BD378" s="280"/>
      <c r="BE378" s="280"/>
      <c r="BF378" s="280"/>
      <c r="BG378" s="280"/>
      <c r="BH378" s="280"/>
      <c r="BI378" s="280"/>
      <c r="BJ378" s="280"/>
      <c r="BK378" s="280"/>
    </row>
    <row r="379" spans="1:63" ht="30.75">
      <c r="A379" s="805"/>
      <c r="B379" s="513"/>
      <c r="C379" s="513"/>
      <c r="D379" s="378"/>
      <c r="E379" s="4" t="s">
        <v>564</v>
      </c>
      <c r="F379" s="383"/>
      <c r="G379" s="286"/>
      <c r="H379" s="286"/>
      <c r="I379" s="326"/>
      <c r="J379" s="326"/>
      <c r="K379" s="318"/>
      <c r="L379" s="326"/>
      <c r="M379" s="326"/>
      <c r="N379" s="318"/>
      <c r="O379" s="326"/>
      <c r="P379" s="326"/>
      <c r="Q379" s="318"/>
      <c r="R379" s="326"/>
      <c r="S379" s="326"/>
      <c r="T379" s="318"/>
      <c r="U379" s="326"/>
      <c r="V379" s="326"/>
      <c r="W379" s="318"/>
      <c r="X379" s="326"/>
      <c r="Y379" s="326"/>
      <c r="Z379" s="280"/>
      <c r="AA379" s="286"/>
      <c r="AB379" s="379"/>
      <c r="AC379" s="318"/>
      <c r="AD379" s="286"/>
      <c r="AE379" s="326"/>
      <c r="AF379" s="280"/>
      <c r="AG379" s="326"/>
      <c r="AH379" s="326"/>
      <c r="AI379" s="318"/>
      <c r="AJ379" s="326"/>
      <c r="AK379" s="326"/>
      <c r="AL379" s="318"/>
      <c r="AM379" s="326"/>
      <c r="AN379" s="318"/>
      <c r="AO379" s="318"/>
      <c r="AP379" s="286"/>
      <c r="AQ379" s="286"/>
      <c r="AR379" s="280"/>
      <c r="AS379" s="280"/>
      <c r="AT379" s="280"/>
      <c r="AU379" s="280"/>
      <c r="AV379" s="280"/>
      <c r="AW379" s="280"/>
      <c r="AX379" s="280"/>
      <c r="AY379" s="280"/>
      <c r="AZ379" s="280"/>
      <c r="BA379" s="280"/>
      <c r="BB379" s="280"/>
      <c r="BC379" s="280"/>
      <c r="BD379" s="280"/>
      <c r="BE379" s="280"/>
      <c r="BF379" s="280"/>
      <c r="BG379" s="280"/>
      <c r="BH379" s="280"/>
      <c r="BI379" s="280"/>
      <c r="BJ379" s="280"/>
      <c r="BK379" s="280"/>
    </row>
    <row r="380" spans="1:63" ht="15">
      <c r="A380" s="805"/>
      <c r="B380" s="513"/>
      <c r="C380" s="513"/>
      <c r="D380" s="378"/>
      <c r="E380" s="4" t="s">
        <v>322</v>
      </c>
      <c r="F380" s="406">
        <f>I380+L380+O380+R380+U380+X380+AA380+AD380+AG380+AJ380+AP380+AM380</f>
        <v>50</v>
      </c>
      <c r="G380" s="286"/>
      <c r="H380" s="383">
        <f>G380/F380*100</f>
        <v>0</v>
      </c>
      <c r="I380" s="326"/>
      <c r="J380" s="326"/>
      <c r="K380" s="318"/>
      <c r="L380" s="326"/>
      <c r="M380" s="326"/>
      <c r="N380" s="318"/>
      <c r="O380" s="326">
        <v>50</v>
      </c>
      <c r="P380" s="326"/>
      <c r="Q380" s="383">
        <f>P380/O380*100</f>
        <v>0</v>
      </c>
      <c r="R380" s="326"/>
      <c r="S380" s="326"/>
      <c r="T380" s="318"/>
      <c r="U380" s="326"/>
      <c r="V380" s="326"/>
      <c r="W380" s="318"/>
      <c r="X380" s="326"/>
      <c r="Y380" s="326"/>
      <c r="Z380" s="280"/>
      <c r="AA380" s="286"/>
      <c r="AB380" s="379"/>
      <c r="AC380" s="318"/>
      <c r="AD380" s="286"/>
      <c r="AE380" s="326"/>
      <c r="AF380" s="280"/>
      <c r="AG380" s="326"/>
      <c r="AH380" s="326"/>
      <c r="AI380" s="318"/>
      <c r="AJ380" s="326"/>
      <c r="AK380" s="326"/>
      <c r="AL380" s="318"/>
      <c r="AM380" s="326"/>
      <c r="AN380" s="318"/>
      <c r="AO380" s="318"/>
      <c r="AP380" s="286"/>
      <c r="AQ380" s="286"/>
      <c r="AR380" s="280"/>
      <c r="AS380" s="280"/>
      <c r="AT380" s="280"/>
      <c r="AU380" s="280"/>
      <c r="AV380" s="280"/>
      <c r="AW380" s="280"/>
      <c r="AX380" s="280"/>
      <c r="AY380" s="280"/>
      <c r="AZ380" s="280"/>
      <c r="BA380" s="280"/>
      <c r="BB380" s="280"/>
      <c r="BC380" s="280"/>
      <c r="BD380" s="280"/>
      <c r="BE380" s="280"/>
      <c r="BF380" s="280"/>
      <c r="BG380" s="280"/>
      <c r="BH380" s="280"/>
      <c r="BI380" s="280"/>
      <c r="BJ380" s="280"/>
      <c r="BK380" s="280"/>
    </row>
    <row r="381" spans="1:63" ht="78">
      <c r="A381" s="805"/>
      <c r="B381" s="513"/>
      <c r="C381" s="513"/>
      <c r="D381" s="378"/>
      <c r="E381" s="4" t="s">
        <v>314</v>
      </c>
      <c r="F381" s="180"/>
      <c r="G381" s="286"/>
      <c r="H381" s="286"/>
      <c r="I381" s="326"/>
      <c r="J381" s="326"/>
      <c r="K381" s="318"/>
      <c r="L381" s="326"/>
      <c r="M381" s="326"/>
      <c r="N381" s="318"/>
      <c r="O381" s="326"/>
      <c r="P381" s="326"/>
      <c r="Q381" s="318"/>
      <c r="R381" s="326"/>
      <c r="S381" s="326"/>
      <c r="T381" s="318"/>
      <c r="U381" s="326"/>
      <c r="V381" s="326"/>
      <c r="W381" s="318"/>
      <c r="X381" s="326"/>
      <c r="Y381" s="326"/>
      <c r="Z381" s="280"/>
      <c r="AA381" s="286"/>
      <c r="AB381" s="379"/>
      <c r="AC381" s="318"/>
      <c r="AD381" s="286"/>
      <c r="AE381" s="326"/>
      <c r="AF381" s="280"/>
      <c r="AG381" s="326"/>
      <c r="AH381" s="326"/>
      <c r="AI381" s="318"/>
      <c r="AJ381" s="326"/>
      <c r="AK381" s="326"/>
      <c r="AL381" s="318"/>
      <c r="AM381" s="326"/>
      <c r="AN381" s="318"/>
      <c r="AO381" s="318"/>
      <c r="AP381" s="286"/>
      <c r="AQ381" s="286"/>
      <c r="AR381" s="280"/>
      <c r="AS381" s="280"/>
      <c r="AT381" s="280"/>
      <c r="AU381" s="280"/>
      <c r="AV381" s="280"/>
      <c r="AW381" s="280"/>
      <c r="AX381" s="280"/>
      <c r="AY381" s="280"/>
      <c r="AZ381" s="280"/>
      <c r="BA381" s="280"/>
      <c r="BB381" s="280"/>
      <c r="BC381" s="280"/>
      <c r="BD381" s="280"/>
      <c r="BE381" s="280"/>
      <c r="BF381" s="280"/>
      <c r="BG381" s="280"/>
      <c r="BH381" s="280"/>
      <c r="BI381" s="280"/>
      <c r="BJ381" s="280"/>
      <c r="BK381" s="280"/>
    </row>
    <row r="382" spans="1:63" ht="15">
      <c r="A382" s="805"/>
      <c r="B382" s="513"/>
      <c r="C382" s="513"/>
      <c r="D382" s="378"/>
      <c r="E382" s="4" t="s">
        <v>565</v>
      </c>
      <c r="F382" s="180"/>
      <c r="G382" s="286"/>
      <c r="H382" s="286"/>
      <c r="I382" s="326"/>
      <c r="J382" s="326"/>
      <c r="K382" s="318"/>
      <c r="L382" s="326"/>
      <c r="M382" s="326"/>
      <c r="N382" s="318"/>
      <c r="O382" s="326"/>
      <c r="P382" s="326"/>
      <c r="Q382" s="318"/>
      <c r="R382" s="326"/>
      <c r="S382" s="326"/>
      <c r="T382" s="318"/>
      <c r="U382" s="326"/>
      <c r="V382" s="326"/>
      <c r="W382" s="318"/>
      <c r="X382" s="326"/>
      <c r="Y382" s="326"/>
      <c r="Z382" s="280"/>
      <c r="AA382" s="286"/>
      <c r="AB382" s="379"/>
      <c r="AC382" s="318"/>
      <c r="AD382" s="286"/>
      <c r="AE382" s="326"/>
      <c r="AF382" s="280"/>
      <c r="AG382" s="326"/>
      <c r="AH382" s="326"/>
      <c r="AI382" s="318"/>
      <c r="AJ382" s="326"/>
      <c r="AK382" s="326"/>
      <c r="AL382" s="318"/>
      <c r="AM382" s="326"/>
      <c r="AN382" s="318"/>
      <c r="AO382" s="318"/>
      <c r="AP382" s="286"/>
      <c r="AQ382" s="286"/>
      <c r="AR382" s="280"/>
      <c r="AS382" s="280"/>
      <c r="AT382" s="280"/>
      <c r="AU382" s="280"/>
      <c r="AV382" s="280"/>
      <c r="AW382" s="280"/>
      <c r="AX382" s="280"/>
      <c r="AY382" s="280"/>
      <c r="AZ382" s="280"/>
      <c r="BA382" s="280"/>
      <c r="BB382" s="280"/>
      <c r="BC382" s="280"/>
      <c r="BD382" s="280"/>
      <c r="BE382" s="280"/>
      <c r="BF382" s="280"/>
      <c r="BG382" s="280"/>
      <c r="BH382" s="280"/>
      <c r="BI382" s="280"/>
      <c r="BJ382" s="280"/>
      <c r="BK382" s="280"/>
    </row>
    <row r="383" spans="1:63" ht="93" customHeight="1">
      <c r="A383" s="805"/>
      <c r="B383" s="513"/>
      <c r="C383" s="513"/>
      <c r="D383" s="378"/>
      <c r="E383" s="4" t="s">
        <v>562</v>
      </c>
      <c r="F383" s="180"/>
      <c r="G383" s="286"/>
      <c r="H383" s="286"/>
      <c r="I383" s="326"/>
      <c r="J383" s="326"/>
      <c r="K383" s="318"/>
      <c r="L383" s="326"/>
      <c r="M383" s="326"/>
      <c r="N383" s="318"/>
      <c r="O383" s="326"/>
      <c r="P383" s="326"/>
      <c r="Q383" s="318"/>
      <c r="R383" s="326"/>
      <c r="S383" s="326"/>
      <c r="T383" s="318"/>
      <c r="U383" s="326"/>
      <c r="V383" s="326"/>
      <c r="W383" s="318"/>
      <c r="X383" s="326"/>
      <c r="Y383" s="326"/>
      <c r="Z383" s="280"/>
      <c r="AA383" s="286"/>
      <c r="AB383" s="379"/>
      <c r="AC383" s="318"/>
      <c r="AD383" s="286"/>
      <c r="AE383" s="326"/>
      <c r="AF383" s="280"/>
      <c r="AG383" s="326"/>
      <c r="AH383" s="326"/>
      <c r="AI383" s="318"/>
      <c r="AJ383" s="326"/>
      <c r="AK383" s="326"/>
      <c r="AL383" s="318"/>
      <c r="AM383" s="326"/>
      <c r="AN383" s="318"/>
      <c r="AO383" s="318"/>
      <c r="AP383" s="286"/>
      <c r="AQ383" s="286"/>
      <c r="AR383" s="280"/>
      <c r="AS383" s="280"/>
      <c r="AT383" s="280"/>
      <c r="AU383" s="280"/>
      <c r="AV383" s="280"/>
      <c r="AW383" s="280"/>
      <c r="AX383" s="280"/>
      <c r="AY383" s="280"/>
      <c r="AZ383" s="280"/>
      <c r="BA383" s="280"/>
      <c r="BB383" s="280"/>
      <c r="BC383" s="280"/>
      <c r="BD383" s="280"/>
      <c r="BE383" s="280"/>
      <c r="BF383" s="280"/>
      <c r="BG383" s="280"/>
      <c r="BH383" s="280"/>
      <c r="BI383" s="280"/>
      <c r="BJ383" s="280"/>
      <c r="BK383" s="280"/>
    </row>
    <row r="384" spans="1:63" ht="15">
      <c r="A384" s="804" t="s">
        <v>577</v>
      </c>
      <c r="B384" s="454" t="s">
        <v>579</v>
      </c>
      <c r="C384" s="429" t="s">
        <v>9</v>
      </c>
      <c r="D384" s="378"/>
      <c r="E384" s="271" t="s">
        <v>433</v>
      </c>
      <c r="F384" s="180">
        <f>F385+F386+F387+F388+F389+F390</f>
        <v>1000</v>
      </c>
      <c r="G384" s="180">
        <f aca="true" t="shared" si="26" ref="G384:AS384">G385+G386+G387+G388+G389+G390</f>
        <v>0</v>
      </c>
      <c r="H384" s="180">
        <f t="shared" si="26"/>
        <v>0</v>
      </c>
      <c r="I384" s="180">
        <f t="shared" si="26"/>
        <v>0</v>
      </c>
      <c r="J384" s="180">
        <f t="shared" si="26"/>
        <v>0</v>
      </c>
      <c r="K384" s="180">
        <f t="shared" si="26"/>
        <v>0</v>
      </c>
      <c r="L384" s="180">
        <f t="shared" si="26"/>
        <v>0</v>
      </c>
      <c r="M384" s="180">
        <f t="shared" si="26"/>
        <v>0</v>
      </c>
      <c r="N384" s="180">
        <f t="shared" si="26"/>
        <v>0</v>
      </c>
      <c r="O384" s="180">
        <f t="shared" si="26"/>
        <v>0</v>
      </c>
      <c r="P384" s="180">
        <f t="shared" si="26"/>
        <v>0</v>
      </c>
      <c r="Q384" s="180">
        <f t="shared" si="26"/>
        <v>0</v>
      </c>
      <c r="R384" s="180">
        <f t="shared" si="26"/>
        <v>0</v>
      </c>
      <c r="S384" s="180">
        <f t="shared" si="26"/>
        <v>0</v>
      </c>
      <c r="T384" s="180">
        <f t="shared" si="26"/>
        <v>0</v>
      </c>
      <c r="U384" s="180">
        <f t="shared" si="26"/>
        <v>750</v>
      </c>
      <c r="V384" s="180">
        <f t="shared" si="26"/>
        <v>0</v>
      </c>
      <c r="W384" s="180">
        <f t="shared" si="26"/>
        <v>0</v>
      </c>
      <c r="X384" s="180">
        <f t="shared" si="26"/>
        <v>0</v>
      </c>
      <c r="Y384" s="180">
        <f t="shared" si="26"/>
        <v>0</v>
      </c>
      <c r="Z384" s="180">
        <f t="shared" si="26"/>
        <v>0</v>
      </c>
      <c r="AA384" s="180">
        <f t="shared" si="26"/>
        <v>0</v>
      </c>
      <c r="AB384" s="180">
        <f t="shared" si="26"/>
        <v>0</v>
      </c>
      <c r="AC384" s="180">
        <f t="shared" si="26"/>
        <v>0</v>
      </c>
      <c r="AD384" s="180">
        <f t="shared" si="26"/>
        <v>0</v>
      </c>
      <c r="AE384" s="180">
        <f t="shared" si="26"/>
        <v>0</v>
      </c>
      <c r="AF384" s="180">
        <f t="shared" si="26"/>
        <v>0</v>
      </c>
      <c r="AG384" s="180">
        <f t="shared" si="26"/>
        <v>0</v>
      </c>
      <c r="AH384" s="180">
        <f t="shared" si="26"/>
        <v>0</v>
      </c>
      <c r="AI384" s="180">
        <f t="shared" si="26"/>
        <v>0</v>
      </c>
      <c r="AJ384" s="180">
        <f t="shared" si="26"/>
        <v>250</v>
      </c>
      <c r="AK384" s="180">
        <f t="shared" si="26"/>
        <v>0</v>
      </c>
      <c r="AL384" s="180">
        <f t="shared" si="26"/>
        <v>0</v>
      </c>
      <c r="AM384" s="180">
        <f t="shared" si="26"/>
        <v>0</v>
      </c>
      <c r="AN384" s="180">
        <f t="shared" si="26"/>
        <v>0</v>
      </c>
      <c r="AO384" s="180">
        <f t="shared" si="26"/>
        <v>0</v>
      </c>
      <c r="AP384" s="180">
        <f t="shared" si="26"/>
        <v>0</v>
      </c>
      <c r="AQ384" s="180">
        <f t="shared" si="26"/>
        <v>0</v>
      </c>
      <c r="AR384" s="180">
        <f t="shared" si="26"/>
        <v>0</v>
      </c>
      <c r="AS384" s="180">
        <f t="shared" si="26"/>
        <v>0</v>
      </c>
      <c r="AT384" s="280"/>
      <c r="AU384" s="280"/>
      <c r="AV384" s="280"/>
      <c r="AW384" s="280"/>
      <c r="AX384" s="280"/>
      <c r="AY384" s="280"/>
      <c r="AZ384" s="280"/>
      <c r="BA384" s="280"/>
      <c r="BB384" s="280"/>
      <c r="BC384" s="280"/>
      <c r="BD384" s="280"/>
      <c r="BE384" s="280"/>
      <c r="BF384" s="280"/>
      <c r="BG384" s="280"/>
      <c r="BH384" s="280"/>
      <c r="BI384" s="280"/>
      <c r="BJ384" s="280"/>
      <c r="BK384" s="280"/>
    </row>
    <row r="385" spans="1:63" ht="30.75">
      <c r="A385" s="793"/>
      <c r="B385" s="793"/>
      <c r="C385" s="513"/>
      <c r="D385" s="378"/>
      <c r="E385" s="4" t="s">
        <v>563</v>
      </c>
      <c r="F385" s="180"/>
      <c r="G385" s="286"/>
      <c r="H385" s="286"/>
      <c r="I385" s="326"/>
      <c r="J385" s="326"/>
      <c r="K385" s="318"/>
      <c r="L385" s="326"/>
      <c r="M385" s="326"/>
      <c r="N385" s="318"/>
      <c r="O385" s="326"/>
      <c r="P385" s="326"/>
      <c r="Q385" s="318"/>
      <c r="R385" s="326"/>
      <c r="S385" s="326"/>
      <c r="T385" s="318"/>
      <c r="U385" s="326"/>
      <c r="V385" s="326"/>
      <c r="W385" s="318"/>
      <c r="X385" s="326"/>
      <c r="Y385" s="326"/>
      <c r="Z385" s="280"/>
      <c r="AA385" s="286"/>
      <c r="AB385" s="379"/>
      <c r="AC385" s="318"/>
      <c r="AD385" s="286"/>
      <c r="AE385" s="326"/>
      <c r="AF385" s="280"/>
      <c r="AG385" s="326"/>
      <c r="AH385" s="326"/>
      <c r="AI385" s="318"/>
      <c r="AJ385" s="326"/>
      <c r="AK385" s="326"/>
      <c r="AL385" s="318"/>
      <c r="AM385" s="326"/>
      <c r="AN385" s="318"/>
      <c r="AO385" s="318"/>
      <c r="AP385" s="286"/>
      <c r="AQ385" s="286"/>
      <c r="AR385" s="280"/>
      <c r="AS385" s="280"/>
      <c r="AT385" s="280"/>
      <c r="AU385" s="280"/>
      <c r="AV385" s="280"/>
      <c r="AW385" s="280"/>
      <c r="AX385" s="280"/>
      <c r="AY385" s="280"/>
      <c r="AZ385" s="280"/>
      <c r="BA385" s="280"/>
      <c r="BB385" s="280"/>
      <c r="BC385" s="280"/>
      <c r="BD385" s="280"/>
      <c r="BE385" s="280"/>
      <c r="BF385" s="280"/>
      <c r="BG385" s="280"/>
      <c r="BH385" s="280"/>
      <c r="BI385" s="280"/>
      <c r="BJ385" s="280"/>
      <c r="BK385" s="280"/>
    </row>
    <row r="386" spans="1:73" ht="30.75">
      <c r="A386" s="793"/>
      <c r="B386" s="793"/>
      <c r="C386" s="513"/>
      <c r="D386" s="378"/>
      <c r="E386" s="4" t="s">
        <v>564</v>
      </c>
      <c r="F386" s="180">
        <f>F393+F400</f>
        <v>850</v>
      </c>
      <c r="G386" s="180">
        <f aca="true" t="shared" si="27" ref="G386:BR386">G393+G400</f>
        <v>0</v>
      </c>
      <c r="H386" s="180">
        <f t="shared" si="27"/>
        <v>0</v>
      </c>
      <c r="I386" s="180">
        <f t="shared" si="27"/>
        <v>0</v>
      </c>
      <c r="J386" s="180">
        <f t="shared" si="27"/>
        <v>0</v>
      </c>
      <c r="K386" s="180">
        <f t="shared" si="27"/>
        <v>0</v>
      </c>
      <c r="L386" s="180">
        <f t="shared" si="27"/>
        <v>0</v>
      </c>
      <c r="M386" s="180">
        <f t="shared" si="27"/>
        <v>0</v>
      </c>
      <c r="N386" s="180">
        <f t="shared" si="27"/>
        <v>0</v>
      </c>
      <c r="O386" s="180">
        <f t="shared" si="27"/>
        <v>0</v>
      </c>
      <c r="P386" s="180">
        <f t="shared" si="27"/>
        <v>0</v>
      </c>
      <c r="Q386" s="180">
        <f t="shared" si="27"/>
        <v>0</v>
      </c>
      <c r="R386" s="180">
        <f t="shared" si="27"/>
        <v>0</v>
      </c>
      <c r="S386" s="180">
        <f t="shared" si="27"/>
        <v>0</v>
      </c>
      <c r="T386" s="180">
        <f t="shared" si="27"/>
        <v>0</v>
      </c>
      <c r="U386" s="180">
        <f t="shared" si="27"/>
        <v>637.5</v>
      </c>
      <c r="V386" s="180">
        <f t="shared" si="27"/>
        <v>0</v>
      </c>
      <c r="W386" s="180">
        <f t="shared" si="27"/>
        <v>0</v>
      </c>
      <c r="X386" s="180">
        <f t="shared" si="27"/>
        <v>0</v>
      </c>
      <c r="Y386" s="180">
        <f t="shared" si="27"/>
        <v>0</v>
      </c>
      <c r="Z386" s="180">
        <f t="shared" si="27"/>
        <v>0</v>
      </c>
      <c r="AA386" s="180">
        <f t="shared" si="27"/>
        <v>0</v>
      </c>
      <c r="AB386" s="180">
        <f t="shared" si="27"/>
        <v>0</v>
      </c>
      <c r="AC386" s="180">
        <f t="shared" si="27"/>
        <v>0</v>
      </c>
      <c r="AD386" s="180">
        <f t="shared" si="27"/>
        <v>0</v>
      </c>
      <c r="AE386" s="180">
        <f t="shared" si="27"/>
        <v>0</v>
      </c>
      <c r="AF386" s="180">
        <f t="shared" si="27"/>
        <v>0</v>
      </c>
      <c r="AG386" s="180">
        <f t="shared" si="27"/>
        <v>0</v>
      </c>
      <c r="AH386" s="180">
        <f t="shared" si="27"/>
        <v>0</v>
      </c>
      <c r="AI386" s="180">
        <f t="shared" si="27"/>
        <v>0</v>
      </c>
      <c r="AJ386" s="180">
        <f t="shared" si="27"/>
        <v>212.5</v>
      </c>
      <c r="AK386" s="180">
        <f t="shared" si="27"/>
        <v>0</v>
      </c>
      <c r="AL386" s="180">
        <f t="shared" si="27"/>
        <v>0</v>
      </c>
      <c r="AM386" s="180">
        <f t="shared" si="27"/>
        <v>0</v>
      </c>
      <c r="AN386" s="180">
        <f t="shared" si="27"/>
        <v>0</v>
      </c>
      <c r="AO386" s="180">
        <f t="shared" si="27"/>
        <v>0</v>
      </c>
      <c r="AP386" s="180">
        <f t="shared" si="27"/>
        <v>0</v>
      </c>
      <c r="AQ386" s="180">
        <f t="shared" si="27"/>
        <v>0</v>
      </c>
      <c r="AR386" s="180">
        <f t="shared" si="27"/>
        <v>0</v>
      </c>
      <c r="AS386" s="180">
        <f t="shared" si="27"/>
        <v>0</v>
      </c>
      <c r="AT386" s="180">
        <f t="shared" si="27"/>
        <v>0</v>
      </c>
      <c r="AU386" s="180">
        <f t="shared" si="27"/>
        <v>0</v>
      </c>
      <c r="AV386" s="180">
        <f t="shared" si="27"/>
        <v>0</v>
      </c>
      <c r="AW386" s="180">
        <f t="shared" si="27"/>
        <v>0</v>
      </c>
      <c r="AX386" s="180">
        <f t="shared" si="27"/>
        <v>0</v>
      </c>
      <c r="AY386" s="180">
        <f t="shared" si="27"/>
        <v>0</v>
      </c>
      <c r="AZ386" s="180">
        <f t="shared" si="27"/>
        <v>0</v>
      </c>
      <c r="BA386" s="180">
        <f t="shared" si="27"/>
        <v>0</v>
      </c>
      <c r="BB386" s="180">
        <f t="shared" si="27"/>
        <v>0</v>
      </c>
      <c r="BC386" s="180">
        <f t="shared" si="27"/>
        <v>0</v>
      </c>
      <c r="BD386" s="180">
        <f t="shared" si="27"/>
        <v>0</v>
      </c>
      <c r="BE386" s="180">
        <f t="shared" si="27"/>
        <v>0</v>
      </c>
      <c r="BF386" s="180">
        <f t="shared" si="27"/>
        <v>0</v>
      </c>
      <c r="BG386" s="180">
        <f t="shared" si="27"/>
        <v>0</v>
      </c>
      <c r="BH386" s="180">
        <f t="shared" si="27"/>
        <v>0</v>
      </c>
      <c r="BI386" s="180">
        <f t="shared" si="27"/>
        <v>0</v>
      </c>
      <c r="BJ386" s="180">
        <f t="shared" si="27"/>
        <v>0</v>
      </c>
      <c r="BK386" s="180">
        <f t="shared" si="27"/>
        <v>0</v>
      </c>
      <c r="BL386" s="180">
        <f t="shared" si="27"/>
        <v>0</v>
      </c>
      <c r="BM386" s="180">
        <f t="shared" si="27"/>
        <v>0</v>
      </c>
      <c r="BN386" s="180">
        <f t="shared" si="27"/>
        <v>0</v>
      </c>
      <c r="BO386" s="180">
        <f t="shared" si="27"/>
        <v>0</v>
      </c>
      <c r="BP386" s="180">
        <f t="shared" si="27"/>
        <v>0</v>
      </c>
      <c r="BQ386" s="180">
        <f t="shared" si="27"/>
        <v>0</v>
      </c>
      <c r="BR386" s="180">
        <f t="shared" si="27"/>
        <v>0</v>
      </c>
      <c r="BS386" s="180">
        <f>BS393+BS400</f>
        <v>0</v>
      </c>
      <c r="BT386" s="180">
        <f>BT393+BT400</f>
        <v>0</v>
      </c>
      <c r="BU386" s="180">
        <f>BU393+BU400</f>
        <v>0</v>
      </c>
    </row>
    <row r="387" spans="1:63" ht="15">
      <c r="A387" s="793"/>
      <c r="B387" s="793"/>
      <c r="C387" s="513"/>
      <c r="D387" s="378"/>
      <c r="E387" s="4" t="s">
        <v>322</v>
      </c>
      <c r="F387" s="180"/>
      <c r="G387" s="286"/>
      <c r="H387" s="286"/>
      <c r="I387" s="326"/>
      <c r="J387" s="326"/>
      <c r="K387" s="318"/>
      <c r="L387" s="326"/>
      <c r="M387" s="326"/>
      <c r="N387" s="318"/>
      <c r="O387" s="326"/>
      <c r="P387" s="326"/>
      <c r="Q387" s="318"/>
      <c r="R387" s="326"/>
      <c r="S387" s="326"/>
      <c r="T387" s="318"/>
      <c r="U387" s="326"/>
      <c r="V387" s="326"/>
      <c r="W387" s="318"/>
      <c r="X387" s="326"/>
      <c r="Y387" s="326"/>
      <c r="Z387" s="280"/>
      <c r="AA387" s="286"/>
      <c r="AB387" s="379"/>
      <c r="AC387" s="318"/>
      <c r="AD387" s="286"/>
      <c r="AE387" s="326"/>
      <c r="AF387" s="280"/>
      <c r="AG387" s="326"/>
      <c r="AH387" s="326"/>
      <c r="AI387" s="318"/>
      <c r="AJ387" s="326"/>
      <c r="AK387" s="326"/>
      <c r="AL387" s="318"/>
      <c r="AM387" s="326"/>
      <c r="AN387" s="318"/>
      <c r="AO387" s="318"/>
      <c r="AP387" s="286"/>
      <c r="AQ387" s="286"/>
      <c r="AR387" s="280"/>
      <c r="AS387" s="280"/>
      <c r="AT387" s="280"/>
      <c r="AU387" s="280"/>
      <c r="AV387" s="280"/>
      <c r="AW387" s="280"/>
      <c r="AX387" s="280"/>
      <c r="AY387" s="280"/>
      <c r="AZ387" s="280"/>
      <c r="BA387" s="280"/>
      <c r="BB387" s="280"/>
      <c r="BC387" s="280"/>
      <c r="BD387" s="280"/>
      <c r="BE387" s="280"/>
      <c r="BF387" s="280"/>
      <c r="BG387" s="280"/>
      <c r="BH387" s="280"/>
      <c r="BI387" s="280"/>
      <c r="BJ387" s="280"/>
      <c r="BK387" s="280"/>
    </row>
    <row r="388" spans="1:63" ht="78">
      <c r="A388" s="793"/>
      <c r="B388" s="793"/>
      <c r="C388" s="513"/>
      <c r="D388" s="378"/>
      <c r="E388" s="4" t="s">
        <v>314</v>
      </c>
      <c r="F388" s="180"/>
      <c r="G388" s="286"/>
      <c r="H388" s="286"/>
      <c r="I388" s="326"/>
      <c r="J388" s="326"/>
      <c r="K388" s="318"/>
      <c r="L388" s="326"/>
      <c r="M388" s="326"/>
      <c r="N388" s="318"/>
      <c r="O388" s="326"/>
      <c r="P388" s="326"/>
      <c r="Q388" s="318"/>
      <c r="R388" s="326"/>
      <c r="S388" s="326"/>
      <c r="T388" s="318"/>
      <c r="U388" s="326"/>
      <c r="V388" s="326"/>
      <c r="W388" s="318"/>
      <c r="X388" s="326"/>
      <c r="Y388" s="326"/>
      <c r="Z388" s="280"/>
      <c r="AA388" s="286"/>
      <c r="AB388" s="379"/>
      <c r="AC388" s="318"/>
      <c r="AD388" s="286"/>
      <c r="AE388" s="326"/>
      <c r="AF388" s="280"/>
      <c r="AG388" s="326"/>
      <c r="AH388" s="326"/>
      <c r="AI388" s="318"/>
      <c r="AJ388" s="326"/>
      <c r="AK388" s="326"/>
      <c r="AL388" s="318"/>
      <c r="AM388" s="326"/>
      <c r="AN388" s="318"/>
      <c r="AO388" s="318"/>
      <c r="AP388" s="286"/>
      <c r="AQ388" s="286"/>
      <c r="AR388" s="280"/>
      <c r="AS388" s="280"/>
      <c r="AT388" s="280"/>
      <c r="AU388" s="280"/>
      <c r="AV388" s="280"/>
      <c r="AW388" s="280"/>
      <c r="AX388" s="280"/>
      <c r="AY388" s="280"/>
      <c r="AZ388" s="280"/>
      <c r="BA388" s="280"/>
      <c r="BB388" s="280"/>
      <c r="BC388" s="280"/>
      <c r="BD388" s="280"/>
      <c r="BE388" s="280"/>
      <c r="BF388" s="280"/>
      <c r="BG388" s="280"/>
      <c r="BH388" s="280"/>
      <c r="BI388" s="280"/>
      <c r="BJ388" s="280"/>
      <c r="BK388" s="280"/>
    </row>
    <row r="389" spans="1:63" ht="15">
      <c r="A389" s="793"/>
      <c r="B389" s="793"/>
      <c r="C389" s="513"/>
      <c r="D389" s="378"/>
      <c r="E389" s="4" t="s">
        <v>565</v>
      </c>
      <c r="F389" s="180">
        <f>F396+F403</f>
        <v>150</v>
      </c>
      <c r="G389" s="180">
        <f aca="true" t="shared" si="28" ref="G389:AS389">G396+G403</f>
        <v>0</v>
      </c>
      <c r="H389" s="180">
        <f t="shared" si="28"/>
        <v>0</v>
      </c>
      <c r="I389" s="180">
        <f t="shared" si="28"/>
        <v>0</v>
      </c>
      <c r="J389" s="180">
        <f t="shared" si="28"/>
        <v>0</v>
      </c>
      <c r="K389" s="180">
        <f t="shared" si="28"/>
        <v>0</v>
      </c>
      <c r="L389" s="180">
        <f t="shared" si="28"/>
        <v>0</v>
      </c>
      <c r="M389" s="180">
        <f t="shared" si="28"/>
        <v>0</v>
      </c>
      <c r="N389" s="180">
        <f t="shared" si="28"/>
        <v>0</v>
      </c>
      <c r="O389" s="180">
        <f t="shared" si="28"/>
        <v>0</v>
      </c>
      <c r="P389" s="180">
        <f t="shared" si="28"/>
        <v>0</v>
      </c>
      <c r="Q389" s="180">
        <f t="shared" si="28"/>
        <v>0</v>
      </c>
      <c r="R389" s="180">
        <f t="shared" si="28"/>
        <v>0</v>
      </c>
      <c r="S389" s="180">
        <f t="shared" si="28"/>
        <v>0</v>
      </c>
      <c r="T389" s="180">
        <f t="shared" si="28"/>
        <v>0</v>
      </c>
      <c r="U389" s="180">
        <f t="shared" si="28"/>
        <v>112.5</v>
      </c>
      <c r="V389" s="180">
        <f t="shared" si="28"/>
        <v>0</v>
      </c>
      <c r="W389" s="180">
        <f t="shared" si="28"/>
        <v>0</v>
      </c>
      <c r="X389" s="180">
        <f t="shared" si="28"/>
        <v>0</v>
      </c>
      <c r="Y389" s="180">
        <f t="shared" si="28"/>
        <v>0</v>
      </c>
      <c r="Z389" s="180">
        <f t="shared" si="28"/>
        <v>0</v>
      </c>
      <c r="AA389" s="180">
        <f t="shared" si="28"/>
        <v>0</v>
      </c>
      <c r="AB389" s="180">
        <f t="shared" si="28"/>
        <v>0</v>
      </c>
      <c r="AC389" s="180">
        <f t="shared" si="28"/>
        <v>0</v>
      </c>
      <c r="AD389" s="180">
        <f t="shared" si="28"/>
        <v>0</v>
      </c>
      <c r="AE389" s="180">
        <f t="shared" si="28"/>
        <v>0</v>
      </c>
      <c r="AF389" s="180">
        <f t="shared" si="28"/>
        <v>0</v>
      </c>
      <c r="AG389" s="180">
        <f t="shared" si="28"/>
        <v>0</v>
      </c>
      <c r="AH389" s="180">
        <f t="shared" si="28"/>
        <v>0</v>
      </c>
      <c r="AI389" s="180">
        <f t="shared" si="28"/>
        <v>0</v>
      </c>
      <c r="AJ389" s="180">
        <f t="shared" si="28"/>
        <v>37.5</v>
      </c>
      <c r="AK389" s="180">
        <f t="shared" si="28"/>
        <v>0</v>
      </c>
      <c r="AL389" s="180">
        <f t="shared" si="28"/>
        <v>0</v>
      </c>
      <c r="AM389" s="180">
        <f t="shared" si="28"/>
        <v>0</v>
      </c>
      <c r="AN389" s="180">
        <f t="shared" si="28"/>
        <v>0</v>
      </c>
      <c r="AO389" s="180">
        <f t="shared" si="28"/>
        <v>0</v>
      </c>
      <c r="AP389" s="180">
        <f t="shared" si="28"/>
        <v>0</v>
      </c>
      <c r="AQ389" s="180">
        <f t="shared" si="28"/>
        <v>0</v>
      </c>
      <c r="AR389" s="180">
        <f t="shared" si="28"/>
        <v>0</v>
      </c>
      <c r="AS389" s="180">
        <f t="shared" si="28"/>
        <v>0</v>
      </c>
      <c r="AT389" s="280"/>
      <c r="AU389" s="280"/>
      <c r="AV389" s="280"/>
      <c r="AW389" s="280"/>
      <c r="AX389" s="280"/>
      <c r="AY389" s="280"/>
      <c r="AZ389" s="280"/>
      <c r="BA389" s="280"/>
      <c r="BB389" s="280"/>
      <c r="BC389" s="280"/>
      <c r="BD389" s="280"/>
      <c r="BE389" s="280"/>
      <c r="BF389" s="280"/>
      <c r="BG389" s="280"/>
      <c r="BH389" s="280"/>
      <c r="BI389" s="280"/>
      <c r="BJ389" s="280"/>
      <c r="BK389" s="280"/>
    </row>
    <row r="390" spans="1:63" ht="81" customHeight="1">
      <c r="A390" s="793"/>
      <c r="B390" s="793"/>
      <c r="C390" s="513"/>
      <c r="D390" s="378"/>
      <c r="E390" s="4" t="s">
        <v>562</v>
      </c>
      <c r="F390" s="180"/>
      <c r="G390" s="286"/>
      <c r="H390" s="286"/>
      <c r="I390" s="326"/>
      <c r="J390" s="326"/>
      <c r="K390" s="318"/>
      <c r="L390" s="326"/>
      <c r="M390" s="326"/>
      <c r="N390" s="318"/>
      <c r="O390" s="326"/>
      <c r="P390" s="326"/>
      <c r="Q390" s="318"/>
      <c r="R390" s="326"/>
      <c r="S390" s="326"/>
      <c r="T390" s="318"/>
      <c r="U390" s="326"/>
      <c r="V390" s="326"/>
      <c r="W390" s="318"/>
      <c r="X390" s="326"/>
      <c r="Y390" s="326"/>
      <c r="Z390" s="280"/>
      <c r="AA390" s="286"/>
      <c r="AB390" s="379"/>
      <c r="AC390" s="318"/>
      <c r="AD390" s="286"/>
      <c r="AE390" s="326"/>
      <c r="AF390" s="280"/>
      <c r="AG390" s="326"/>
      <c r="AH390" s="326"/>
      <c r="AI390" s="318"/>
      <c r="AJ390" s="326"/>
      <c r="AK390" s="326"/>
      <c r="AL390" s="318"/>
      <c r="AM390" s="326"/>
      <c r="AN390" s="318"/>
      <c r="AO390" s="318"/>
      <c r="AP390" s="286"/>
      <c r="AQ390" s="286"/>
      <c r="AR390" s="280"/>
      <c r="AS390" s="280"/>
      <c r="AT390" s="280"/>
      <c r="AU390" s="280"/>
      <c r="AV390" s="280"/>
      <c r="AW390" s="280"/>
      <c r="AX390" s="280"/>
      <c r="AY390" s="280"/>
      <c r="AZ390" s="280"/>
      <c r="BA390" s="280"/>
      <c r="BB390" s="280"/>
      <c r="BC390" s="280"/>
      <c r="BD390" s="280"/>
      <c r="BE390" s="280"/>
      <c r="BF390" s="280"/>
      <c r="BG390" s="280"/>
      <c r="BH390" s="280"/>
      <c r="BI390" s="280"/>
      <c r="BJ390" s="280"/>
      <c r="BK390" s="280"/>
    </row>
    <row r="391" spans="1:63" ht="23.25" customHeight="1">
      <c r="A391" s="793"/>
      <c r="B391" s="793"/>
      <c r="C391" s="454" t="s">
        <v>580</v>
      </c>
      <c r="D391" s="378"/>
      <c r="E391" s="271" t="s">
        <v>433</v>
      </c>
      <c r="F391" s="180">
        <f>F392+F393+F394+F395+F396+F397</f>
        <v>532.015</v>
      </c>
      <c r="G391" s="180">
        <f aca="true" t="shared" si="29" ref="G391:AS391">G392+G393+G394+G395+G396+G397</f>
        <v>0</v>
      </c>
      <c r="H391" s="180">
        <f t="shared" si="29"/>
        <v>0</v>
      </c>
      <c r="I391" s="180">
        <f t="shared" si="29"/>
        <v>0</v>
      </c>
      <c r="J391" s="180">
        <f t="shared" si="29"/>
        <v>0</v>
      </c>
      <c r="K391" s="180">
        <f t="shared" si="29"/>
        <v>0</v>
      </c>
      <c r="L391" s="180">
        <f t="shared" si="29"/>
        <v>0</v>
      </c>
      <c r="M391" s="180">
        <f t="shared" si="29"/>
        <v>0</v>
      </c>
      <c r="N391" s="180">
        <f t="shared" si="29"/>
        <v>0</v>
      </c>
      <c r="O391" s="180">
        <f t="shared" si="29"/>
        <v>0</v>
      </c>
      <c r="P391" s="180">
        <f t="shared" si="29"/>
        <v>0</v>
      </c>
      <c r="Q391" s="180">
        <f t="shared" si="29"/>
        <v>0</v>
      </c>
      <c r="R391" s="180">
        <f t="shared" si="29"/>
        <v>0</v>
      </c>
      <c r="S391" s="180">
        <f t="shared" si="29"/>
        <v>0</v>
      </c>
      <c r="T391" s="180">
        <f t="shared" si="29"/>
        <v>0</v>
      </c>
      <c r="U391" s="180">
        <f t="shared" si="29"/>
        <v>282.015</v>
      </c>
      <c r="V391" s="180">
        <f t="shared" si="29"/>
        <v>0</v>
      </c>
      <c r="W391" s="180">
        <f t="shared" si="29"/>
        <v>0</v>
      </c>
      <c r="X391" s="180">
        <f t="shared" si="29"/>
        <v>0</v>
      </c>
      <c r="Y391" s="180">
        <f t="shared" si="29"/>
        <v>0</v>
      </c>
      <c r="Z391" s="180">
        <f t="shared" si="29"/>
        <v>0</v>
      </c>
      <c r="AA391" s="180">
        <f t="shared" si="29"/>
        <v>0</v>
      </c>
      <c r="AB391" s="180">
        <f t="shared" si="29"/>
        <v>0</v>
      </c>
      <c r="AC391" s="180">
        <f t="shared" si="29"/>
        <v>0</v>
      </c>
      <c r="AD391" s="180">
        <f t="shared" si="29"/>
        <v>0</v>
      </c>
      <c r="AE391" s="180">
        <f t="shared" si="29"/>
        <v>0</v>
      </c>
      <c r="AF391" s="180">
        <f t="shared" si="29"/>
        <v>0</v>
      </c>
      <c r="AG391" s="180">
        <f t="shared" si="29"/>
        <v>0</v>
      </c>
      <c r="AH391" s="180">
        <f t="shared" si="29"/>
        <v>0</v>
      </c>
      <c r="AI391" s="180">
        <f t="shared" si="29"/>
        <v>0</v>
      </c>
      <c r="AJ391" s="180">
        <f t="shared" si="29"/>
        <v>250</v>
      </c>
      <c r="AK391" s="180">
        <f t="shared" si="29"/>
        <v>0</v>
      </c>
      <c r="AL391" s="180">
        <f t="shared" si="29"/>
        <v>0</v>
      </c>
      <c r="AM391" s="180">
        <f t="shared" si="29"/>
        <v>0</v>
      </c>
      <c r="AN391" s="180">
        <f t="shared" si="29"/>
        <v>0</v>
      </c>
      <c r="AO391" s="180">
        <f t="shared" si="29"/>
        <v>0</v>
      </c>
      <c r="AP391" s="180">
        <f t="shared" si="29"/>
        <v>0</v>
      </c>
      <c r="AQ391" s="180">
        <f t="shared" si="29"/>
        <v>0</v>
      </c>
      <c r="AR391" s="180">
        <f t="shared" si="29"/>
        <v>0</v>
      </c>
      <c r="AS391" s="180">
        <f t="shared" si="29"/>
        <v>0</v>
      </c>
      <c r="AT391" s="280"/>
      <c r="AU391" s="280"/>
      <c r="AV391" s="280"/>
      <c r="AW391" s="280"/>
      <c r="AX391" s="280"/>
      <c r="AY391" s="280"/>
      <c r="AZ391" s="280"/>
      <c r="BA391" s="280"/>
      <c r="BB391" s="280"/>
      <c r="BC391" s="280"/>
      <c r="BD391" s="280"/>
      <c r="BE391" s="280"/>
      <c r="BF391" s="280"/>
      <c r="BG391" s="280"/>
      <c r="BH391" s="280"/>
      <c r="BI391" s="280"/>
      <c r="BJ391" s="280"/>
      <c r="BK391" s="280"/>
    </row>
    <row r="392" spans="1:63" ht="30.75">
      <c r="A392" s="793"/>
      <c r="B392" s="793"/>
      <c r="C392" s="793"/>
      <c r="D392" s="378"/>
      <c r="E392" s="4" t="s">
        <v>563</v>
      </c>
      <c r="F392" s="180"/>
      <c r="G392" s="286"/>
      <c r="H392" s="286"/>
      <c r="I392" s="326"/>
      <c r="J392" s="326"/>
      <c r="K392" s="318"/>
      <c r="L392" s="326"/>
      <c r="M392" s="326"/>
      <c r="N392" s="318"/>
      <c r="O392" s="326"/>
      <c r="P392" s="326"/>
      <c r="Q392" s="318"/>
      <c r="R392" s="326"/>
      <c r="S392" s="326"/>
      <c r="T392" s="318"/>
      <c r="U392" s="326"/>
      <c r="V392" s="326"/>
      <c r="W392" s="318"/>
      <c r="X392" s="326"/>
      <c r="Y392" s="326"/>
      <c r="Z392" s="280"/>
      <c r="AA392" s="286"/>
      <c r="AB392" s="379"/>
      <c r="AC392" s="318"/>
      <c r="AD392" s="286"/>
      <c r="AE392" s="326"/>
      <c r="AF392" s="280"/>
      <c r="AG392" s="326"/>
      <c r="AH392" s="326"/>
      <c r="AI392" s="318"/>
      <c r="AJ392" s="326"/>
      <c r="AK392" s="326"/>
      <c r="AL392" s="318"/>
      <c r="AM392" s="326"/>
      <c r="AN392" s="318"/>
      <c r="AO392" s="318"/>
      <c r="AP392" s="286"/>
      <c r="AQ392" s="286"/>
      <c r="AR392" s="280"/>
      <c r="AS392" s="280"/>
      <c r="AT392" s="280"/>
      <c r="AU392" s="280"/>
      <c r="AV392" s="280"/>
      <c r="AW392" s="280"/>
      <c r="AX392" s="280"/>
      <c r="AY392" s="280"/>
      <c r="AZ392" s="280"/>
      <c r="BA392" s="280"/>
      <c r="BB392" s="280"/>
      <c r="BC392" s="280"/>
      <c r="BD392" s="280"/>
      <c r="BE392" s="280"/>
      <c r="BF392" s="280"/>
      <c r="BG392" s="280"/>
      <c r="BH392" s="280"/>
      <c r="BI392" s="280"/>
      <c r="BJ392" s="280"/>
      <c r="BK392" s="280"/>
    </row>
    <row r="393" spans="1:63" ht="30.75">
      <c r="A393" s="793"/>
      <c r="B393" s="793"/>
      <c r="C393" s="793"/>
      <c r="D393" s="378"/>
      <c r="E393" s="4" t="s">
        <v>564</v>
      </c>
      <c r="F393" s="406">
        <f>I393+L393+O393+R393+U393+X393+AA393+AD393+AG393+AJ393+AP393+AM393</f>
        <v>452.21500000000003</v>
      </c>
      <c r="G393" s="286"/>
      <c r="H393" s="286"/>
      <c r="I393" s="326"/>
      <c r="J393" s="326"/>
      <c r="K393" s="318"/>
      <c r="L393" s="326"/>
      <c r="M393" s="326"/>
      <c r="N393" s="318"/>
      <c r="O393" s="326"/>
      <c r="P393" s="326"/>
      <c r="Q393" s="318"/>
      <c r="R393" s="326"/>
      <c r="S393" s="326"/>
      <c r="T393" s="318"/>
      <c r="U393" s="326">
        <v>239.715</v>
      </c>
      <c r="V393" s="326"/>
      <c r="W393" s="318"/>
      <c r="X393" s="326"/>
      <c r="Y393" s="326"/>
      <c r="Z393" s="280"/>
      <c r="AA393" s="286"/>
      <c r="AB393" s="379"/>
      <c r="AC393" s="318"/>
      <c r="AD393" s="286"/>
      <c r="AE393" s="326"/>
      <c r="AF393" s="280"/>
      <c r="AG393" s="326"/>
      <c r="AH393" s="326"/>
      <c r="AI393" s="318"/>
      <c r="AJ393" s="326">
        <v>212.5</v>
      </c>
      <c r="AK393" s="326"/>
      <c r="AL393" s="318"/>
      <c r="AM393" s="326"/>
      <c r="AN393" s="318"/>
      <c r="AO393" s="318"/>
      <c r="AP393" s="286"/>
      <c r="AQ393" s="286"/>
      <c r="AR393" s="280"/>
      <c r="AS393" s="280"/>
      <c r="AT393" s="280"/>
      <c r="AU393" s="280"/>
      <c r="AV393" s="280"/>
      <c r="AW393" s="280"/>
      <c r="AX393" s="280"/>
      <c r="AY393" s="280"/>
      <c r="AZ393" s="280"/>
      <c r="BA393" s="280"/>
      <c r="BB393" s="280"/>
      <c r="BC393" s="280"/>
      <c r="BD393" s="280"/>
      <c r="BE393" s="280"/>
      <c r="BF393" s="280"/>
      <c r="BG393" s="280"/>
      <c r="BH393" s="280"/>
      <c r="BI393" s="280"/>
      <c r="BJ393" s="280"/>
      <c r="BK393" s="280"/>
    </row>
    <row r="394" spans="1:63" ht="15">
      <c r="A394" s="793"/>
      <c r="B394" s="793"/>
      <c r="C394" s="793"/>
      <c r="D394" s="378"/>
      <c r="E394" s="4" t="s">
        <v>322</v>
      </c>
      <c r="G394" s="286"/>
      <c r="H394" s="286"/>
      <c r="I394" s="326"/>
      <c r="J394" s="326"/>
      <c r="K394" s="318"/>
      <c r="L394" s="326"/>
      <c r="M394" s="326"/>
      <c r="N394" s="318"/>
      <c r="O394" s="326"/>
      <c r="P394" s="326"/>
      <c r="Q394" s="318"/>
      <c r="R394" s="326"/>
      <c r="S394" s="326"/>
      <c r="T394" s="318"/>
      <c r="U394" s="326"/>
      <c r="V394" s="326"/>
      <c r="W394" s="318"/>
      <c r="X394" s="326"/>
      <c r="Y394" s="326"/>
      <c r="Z394" s="280"/>
      <c r="AA394" s="286"/>
      <c r="AB394" s="379"/>
      <c r="AC394" s="318"/>
      <c r="AD394" s="286"/>
      <c r="AE394" s="326"/>
      <c r="AF394" s="280"/>
      <c r="AG394" s="326"/>
      <c r="AH394" s="326"/>
      <c r="AI394" s="318"/>
      <c r="AJ394" s="326"/>
      <c r="AK394" s="326"/>
      <c r="AL394" s="318"/>
      <c r="AM394" s="326"/>
      <c r="AN394" s="318"/>
      <c r="AO394" s="318"/>
      <c r="AP394" s="286"/>
      <c r="AQ394" s="286"/>
      <c r="AR394" s="280"/>
      <c r="AS394" s="280"/>
      <c r="AT394" s="280"/>
      <c r="AU394" s="280"/>
      <c r="AV394" s="280"/>
      <c r="AW394" s="280"/>
      <c r="AX394" s="280"/>
      <c r="AY394" s="280"/>
      <c r="AZ394" s="280"/>
      <c r="BA394" s="280"/>
      <c r="BB394" s="280"/>
      <c r="BC394" s="280"/>
      <c r="BD394" s="280"/>
      <c r="BE394" s="280"/>
      <c r="BF394" s="280"/>
      <c r="BG394" s="280"/>
      <c r="BH394" s="280"/>
      <c r="BI394" s="280"/>
      <c r="BJ394" s="280"/>
      <c r="BK394" s="280"/>
    </row>
    <row r="395" spans="1:63" ht="78">
      <c r="A395" s="793"/>
      <c r="B395" s="793"/>
      <c r="C395" s="793"/>
      <c r="D395" s="378"/>
      <c r="E395" s="4" t="s">
        <v>314</v>
      </c>
      <c r="F395" s="180"/>
      <c r="G395" s="286"/>
      <c r="H395" s="286"/>
      <c r="I395" s="326"/>
      <c r="J395" s="326"/>
      <c r="K395" s="318"/>
      <c r="L395" s="326"/>
      <c r="M395" s="326"/>
      <c r="N395" s="318"/>
      <c r="O395" s="326"/>
      <c r="P395" s="326"/>
      <c r="Q395" s="318"/>
      <c r="R395" s="326"/>
      <c r="S395" s="326"/>
      <c r="T395" s="318"/>
      <c r="U395" s="326"/>
      <c r="V395" s="326"/>
      <c r="W395" s="318"/>
      <c r="X395" s="326"/>
      <c r="Y395" s="326"/>
      <c r="Z395" s="280"/>
      <c r="AA395" s="286"/>
      <c r="AB395" s="379"/>
      <c r="AC395" s="318"/>
      <c r="AD395" s="286"/>
      <c r="AE395" s="326"/>
      <c r="AF395" s="280"/>
      <c r="AG395" s="326"/>
      <c r="AH395" s="326"/>
      <c r="AI395" s="318"/>
      <c r="AJ395" s="326"/>
      <c r="AK395" s="326"/>
      <c r="AL395" s="318"/>
      <c r="AM395" s="326"/>
      <c r="AN395" s="318"/>
      <c r="AO395" s="318"/>
      <c r="AP395" s="286"/>
      <c r="AQ395" s="286"/>
      <c r="AR395" s="280"/>
      <c r="AS395" s="280"/>
      <c r="AT395" s="280"/>
      <c r="AU395" s="280"/>
      <c r="AV395" s="280"/>
      <c r="AW395" s="280"/>
      <c r="AX395" s="280"/>
      <c r="AY395" s="280"/>
      <c r="AZ395" s="280"/>
      <c r="BA395" s="280"/>
      <c r="BB395" s="280"/>
      <c r="BC395" s="280"/>
      <c r="BD395" s="280"/>
      <c r="BE395" s="280"/>
      <c r="BF395" s="280"/>
      <c r="BG395" s="280"/>
      <c r="BH395" s="280"/>
      <c r="BI395" s="280"/>
      <c r="BJ395" s="280"/>
      <c r="BK395" s="280"/>
    </row>
    <row r="396" spans="1:63" ht="15">
      <c r="A396" s="793"/>
      <c r="B396" s="793"/>
      <c r="C396" s="793"/>
      <c r="D396" s="378"/>
      <c r="E396" s="4" t="s">
        <v>565</v>
      </c>
      <c r="F396" s="406">
        <f>I396+L396+O396+R396+U396+X396+AA396+AD396+AG396+AJ396+AP396+AM396</f>
        <v>79.8</v>
      </c>
      <c r="G396" s="286"/>
      <c r="H396" s="286"/>
      <c r="I396" s="326"/>
      <c r="J396" s="326"/>
      <c r="K396" s="318"/>
      <c r="L396" s="326"/>
      <c r="M396" s="326"/>
      <c r="N396" s="318"/>
      <c r="O396" s="326"/>
      <c r="P396" s="326"/>
      <c r="Q396" s="318"/>
      <c r="R396" s="326"/>
      <c r="S396" s="326"/>
      <c r="T396" s="318"/>
      <c r="U396" s="326">
        <v>42.3</v>
      </c>
      <c r="V396" s="326"/>
      <c r="W396" s="318"/>
      <c r="X396" s="326"/>
      <c r="Y396" s="326"/>
      <c r="Z396" s="280"/>
      <c r="AA396" s="286"/>
      <c r="AB396" s="379"/>
      <c r="AC396" s="318"/>
      <c r="AD396" s="286"/>
      <c r="AE396" s="326"/>
      <c r="AF396" s="280"/>
      <c r="AG396" s="326"/>
      <c r="AH396" s="326"/>
      <c r="AI396" s="318"/>
      <c r="AJ396" s="326">
        <v>37.5</v>
      </c>
      <c r="AK396" s="326"/>
      <c r="AL396" s="318"/>
      <c r="AM396" s="326"/>
      <c r="AN396" s="318"/>
      <c r="AO396" s="318"/>
      <c r="AP396" s="286"/>
      <c r="AQ396" s="286"/>
      <c r="AR396" s="280"/>
      <c r="AS396" s="280"/>
      <c r="AT396" s="280"/>
      <c r="AU396" s="280"/>
      <c r="AV396" s="280"/>
      <c r="AW396" s="280"/>
      <c r="AX396" s="280"/>
      <c r="AY396" s="280"/>
      <c r="AZ396" s="280"/>
      <c r="BA396" s="280"/>
      <c r="BB396" s="280"/>
      <c r="BC396" s="280"/>
      <c r="BD396" s="280"/>
      <c r="BE396" s="280"/>
      <c r="BF396" s="280"/>
      <c r="BG396" s="280"/>
      <c r="BH396" s="280"/>
      <c r="BI396" s="280"/>
      <c r="BJ396" s="280"/>
      <c r="BK396" s="280"/>
    </row>
    <row r="397" spans="1:63" ht="30.75">
      <c r="A397" s="793"/>
      <c r="B397" s="793"/>
      <c r="C397" s="793"/>
      <c r="D397" s="378"/>
      <c r="E397" s="4" t="s">
        <v>562</v>
      </c>
      <c r="F397" s="180"/>
      <c r="G397" s="286"/>
      <c r="H397" s="286"/>
      <c r="I397" s="326"/>
      <c r="J397" s="326"/>
      <c r="K397" s="318"/>
      <c r="L397" s="326"/>
      <c r="M397" s="326"/>
      <c r="N397" s="318"/>
      <c r="O397" s="326"/>
      <c r="P397" s="326"/>
      <c r="Q397" s="318"/>
      <c r="R397" s="326"/>
      <c r="S397" s="326"/>
      <c r="T397" s="318"/>
      <c r="U397" s="326"/>
      <c r="V397" s="326"/>
      <c r="W397" s="318"/>
      <c r="X397" s="326"/>
      <c r="Y397" s="326"/>
      <c r="Z397" s="280"/>
      <c r="AA397" s="286"/>
      <c r="AB397" s="379"/>
      <c r="AC397" s="318"/>
      <c r="AD397" s="286"/>
      <c r="AE397" s="326"/>
      <c r="AF397" s="280"/>
      <c r="AG397" s="326"/>
      <c r="AH397" s="326"/>
      <c r="AI397" s="318"/>
      <c r="AJ397" s="326"/>
      <c r="AK397" s="326"/>
      <c r="AL397" s="318"/>
      <c r="AM397" s="326"/>
      <c r="AN397" s="318"/>
      <c r="AO397" s="318"/>
      <c r="AP397" s="286"/>
      <c r="AQ397" s="286"/>
      <c r="AR397" s="280"/>
      <c r="AS397" s="280"/>
      <c r="AT397" s="280"/>
      <c r="AU397" s="280"/>
      <c r="AV397" s="280"/>
      <c r="AW397" s="280"/>
      <c r="AX397" s="280"/>
      <c r="AY397" s="280"/>
      <c r="AZ397" s="280"/>
      <c r="BA397" s="280"/>
      <c r="BB397" s="280"/>
      <c r="BC397" s="280"/>
      <c r="BD397" s="280"/>
      <c r="BE397" s="280"/>
      <c r="BF397" s="280"/>
      <c r="BG397" s="280"/>
      <c r="BH397" s="280"/>
      <c r="BI397" s="280"/>
      <c r="BJ397" s="280"/>
      <c r="BK397" s="280"/>
    </row>
    <row r="398" spans="1:63" ht="15.75" customHeight="1">
      <c r="A398" s="793"/>
      <c r="B398" s="793"/>
      <c r="C398" s="700" t="s">
        <v>581</v>
      </c>
      <c r="D398" s="378"/>
      <c r="E398" s="271" t="s">
        <v>433</v>
      </c>
      <c r="F398" s="180">
        <f>F399+F400+F401+F402+F403+F404</f>
        <v>467.985</v>
      </c>
      <c r="G398" s="180">
        <f aca="true" t="shared" si="30" ref="G398:AS398">G399+G400+G401+G402+G403+G404</f>
        <v>0</v>
      </c>
      <c r="H398" s="180">
        <f t="shared" si="30"/>
        <v>0</v>
      </c>
      <c r="I398" s="180">
        <f t="shared" si="30"/>
        <v>0</v>
      </c>
      <c r="J398" s="180">
        <f t="shared" si="30"/>
        <v>0</v>
      </c>
      <c r="K398" s="180">
        <f t="shared" si="30"/>
        <v>0</v>
      </c>
      <c r="L398" s="180">
        <f t="shared" si="30"/>
        <v>0</v>
      </c>
      <c r="M398" s="180">
        <f t="shared" si="30"/>
        <v>0</v>
      </c>
      <c r="N398" s="180">
        <f t="shared" si="30"/>
        <v>0</v>
      </c>
      <c r="O398" s="180">
        <f t="shared" si="30"/>
        <v>0</v>
      </c>
      <c r="P398" s="180">
        <f t="shared" si="30"/>
        <v>0</v>
      </c>
      <c r="Q398" s="180">
        <f t="shared" si="30"/>
        <v>0</v>
      </c>
      <c r="R398" s="180">
        <f t="shared" si="30"/>
        <v>0</v>
      </c>
      <c r="S398" s="180">
        <f t="shared" si="30"/>
        <v>0</v>
      </c>
      <c r="T398" s="180">
        <f t="shared" si="30"/>
        <v>0</v>
      </c>
      <c r="U398" s="180">
        <f t="shared" si="30"/>
        <v>467.985</v>
      </c>
      <c r="V398" s="180">
        <f t="shared" si="30"/>
        <v>0</v>
      </c>
      <c r="W398" s="180">
        <f t="shared" si="30"/>
        <v>0</v>
      </c>
      <c r="X398" s="180">
        <f t="shared" si="30"/>
        <v>0</v>
      </c>
      <c r="Y398" s="180">
        <f t="shared" si="30"/>
        <v>0</v>
      </c>
      <c r="Z398" s="180">
        <f t="shared" si="30"/>
        <v>0</v>
      </c>
      <c r="AA398" s="180">
        <f t="shared" si="30"/>
        <v>0</v>
      </c>
      <c r="AB398" s="180">
        <f t="shared" si="30"/>
        <v>0</v>
      </c>
      <c r="AC398" s="180">
        <f t="shared" si="30"/>
        <v>0</v>
      </c>
      <c r="AD398" s="180">
        <f t="shared" si="30"/>
        <v>0</v>
      </c>
      <c r="AE398" s="180">
        <f t="shared" si="30"/>
        <v>0</v>
      </c>
      <c r="AF398" s="180">
        <f t="shared" si="30"/>
        <v>0</v>
      </c>
      <c r="AG398" s="180">
        <f t="shared" si="30"/>
        <v>0</v>
      </c>
      <c r="AH398" s="180">
        <f t="shared" si="30"/>
        <v>0</v>
      </c>
      <c r="AI398" s="180">
        <f t="shared" si="30"/>
        <v>0</v>
      </c>
      <c r="AJ398" s="180">
        <f t="shared" si="30"/>
        <v>0</v>
      </c>
      <c r="AK398" s="180">
        <f t="shared" si="30"/>
        <v>0</v>
      </c>
      <c r="AL398" s="180">
        <f t="shared" si="30"/>
        <v>0</v>
      </c>
      <c r="AM398" s="180">
        <f t="shared" si="30"/>
        <v>0</v>
      </c>
      <c r="AN398" s="180">
        <f t="shared" si="30"/>
        <v>0</v>
      </c>
      <c r="AO398" s="180">
        <f t="shared" si="30"/>
        <v>0</v>
      </c>
      <c r="AP398" s="180">
        <f t="shared" si="30"/>
        <v>0</v>
      </c>
      <c r="AQ398" s="180">
        <f t="shared" si="30"/>
        <v>0</v>
      </c>
      <c r="AR398" s="180">
        <f t="shared" si="30"/>
        <v>0</v>
      </c>
      <c r="AS398" s="180">
        <f t="shared" si="30"/>
        <v>0</v>
      </c>
      <c r="AT398" s="280"/>
      <c r="AU398" s="280"/>
      <c r="AV398" s="280"/>
      <c r="AW398" s="280"/>
      <c r="AX398" s="280"/>
      <c r="AY398" s="280"/>
      <c r="AZ398" s="280"/>
      <c r="BA398" s="280"/>
      <c r="BB398" s="280"/>
      <c r="BC398" s="280"/>
      <c r="BD398" s="280"/>
      <c r="BE398" s="280"/>
      <c r="BF398" s="280"/>
      <c r="BG398" s="280"/>
      <c r="BH398" s="280"/>
      <c r="BI398" s="280"/>
      <c r="BJ398" s="280"/>
      <c r="BK398" s="280"/>
    </row>
    <row r="399" spans="1:63" ht="30.75">
      <c r="A399" s="793"/>
      <c r="B399" s="793"/>
      <c r="C399" s="701"/>
      <c r="D399" s="378"/>
      <c r="E399" s="4" t="s">
        <v>563</v>
      </c>
      <c r="F399" s="180"/>
      <c r="G399" s="286"/>
      <c r="H399" s="286"/>
      <c r="I399" s="326"/>
      <c r="J399" s="326"/>
      <c r="K399" s="318"/>
      <c r="L399" s="326"/>
      <c r="M399" s="326"/>
      <c r="N399" s="318"/>
      <c r="O399" s="326"/>
      <c r="P399" s="326"/>
      <c r="Q399" s="318"/>
      <c r="R399" s="326"/>
      <c r="S399" s="326"/>
      <c r="T399" s="318"/>
      <c r="U399" s="326"/>
      <c r="V399" s="326"/>
      <c r="W399" s="318"/>
      <c r="X399" s="326"/>
      <c r="Y399" s="326"/>
      <c r="Z399" s="280"/>
      <c r="AA399" s="286"/>
      <c r="AB399" s="379"/>
      <c r="AC399" s="318"/>
      <c r="AD399" s="286"/>
      <c r="AE399" s="326"/>
      <c r="AF399" s="280"/>
      <c r="AG399" s="326"/>
      <c r="AH399" s="326"/>
      <c r="AI399" s="318"/>
      <c r="AJ399" s="326"/>
      <c r="AK399" s="326"/>
      <c r="AL399" s="318"/>
      <c r="AM399" s="326"/>
      <c r="AN399" s="318"/>
      <c r="AO399" s="318"/>
      <c r="AP399" s="286"/>
      <c r="AQ399" s="286"/>
      <c r="AR399" s="280"/>
      <c r="AS399" s="280"/>
      <c r="AT399" s="280"/>
      <c r="AU399" s="280"/>
      <c r="AV399" s="280"/>
      <c r="AW399" s="280"/>
      <c r="AX399" s="280"/>
      <c r="AY399" s="280"/>
      <c r="AZ399" s="280"/>
      <c r="BA399" s="280"/>
      <c r="BB399" s="280"/>
      <c r="BC399" s="280"/>
      <c r="BD399" s="280"/>
      <c r="BE399" s="280"/>
      <c r="BF399" s="280"/>
      <c r="BG399" s="280"/>
      <c r="BH399" s="280"/>
      <c r="BI399" s="280"/>
      <c r="BJ399" s="280"/>
      <c r="BK399" s="280"/>
    </row>
    <row r="400" spans="1:63" ht="30.75">
      <c r="A400" s="793"/>
      <c r="B400" s="793"/>
      <c r="C400" s="701"/>
      <c r="D400" s="378"/>
      <c r="E400" s="4" t="s">
        <v>564</v>
      </c>
      <c r="F400" s="406">
        <f>I400+L400+O400+R400+U400+X400+AA400+AD400+AG400+AJ400+AP400+AM400</f>
        <v>397.785</v>
      </c>
      <c r="G400" s="286"/>
      <c r="H400" s="286"/>
      <c r="I400" s="326"/>
      <c r="J400" s="326"/>
      <c r="K400" s="318"/>
      <c r="L400" s="326"/>
      <c r="M400" s="326"/>
      <c r="N400" s="318"/>
      <c r="O400" s="326"/>
      <c r="P400" s="326"/>
      <c r="Q400" s="318"/>
      <c r="R400" s="326"/>
      <c r="S400" s="326"/>
      <c r="T400" s="318"/>
      <c r="U400" s="326">
        <v>397.785</v>
      </c>
      <c r="V400" s="326"/>
      <c r="W400" s="318"/>
      <c r="X400" s="326"/>
      <c r="Y400" s="326"/>
      <c r="Z400" s="280"/>
      <c r="AA400" s="286"/>
      <c r="AB400" s="379"/>
      <c r="AC400" s="318"/>
      <c r="AD400" s="286"/>
      <c r="AE400" s="326"/>
      <c r="AF400" s="280"/>
      <c r="AG400" s="326"/>
      <c r="AH400" s="326"/>
      <c r="AI400" s="318"/>
      <c r="AJ400" s="326"/>
      <c r="AK400" s="326"/>
      <c r="AL400" s="318"/>
      <c r="AM400" s="326"/>
      <c r="AN400" s="318"/>
      <c r="AO400" s="318"/>
      <c r="AP400" s="286"/>
      <c r="AQ400" s="286"/>
      <c r="AR400" s="280"/>
      <c r="AS400" s="280"/>
      <c r="AT400" s="280"/>
      <c r="AU400" s="280"/>
      <c r="AV400" s="280"/>
      <c r="AW400" s="280"/>
      <c r="AX400" s="280"/>
      <c r="AY400" s="280"/>
      <c r="AZ400" s="280"/>
      <c r="BA400" s="280"/>
      <c r="BB400" s="280"/>
      <c r="BC400" s="280"/>
      <c r="BD400" s="280"/>
      <c r="BE400" s="280"/>
      <c r="BF400" s="280"/>
      <c r="BG400" s="280"/>
      <c r="BH400" s="280"/>
      <c r="BI400" s="280"/>
      <c r="BJ400" s="280"/>
      <c r="BK400" s="280"/>
    </row>
    <row r="401" spans="1:63" ht="15">
      <c r="A401" s="793"/>
      <c r="B401" s="793"/>
      <c r="C401" s="701"/>
      <c r="D401" s="378"/>
      <c r="E401" s="4" t="s">
        <v>322</v>
      </c>
      <c r="G401" s="286"/>
      <c r="H401" s="286"/>
      <c r="I401" s="326"/>
      <c r="J401" s="326"/>
      <c r="K401" s="318"/>
      <c r="L401" s="326"/>
      <c r="M401" s="326"/>
      <c r="N401" s="318"/>
      <c r="O401" s="326"/>
      <c r="P401" s="326"/>
      <c r="Q401" s="318"/>
      <c r="R401" s="326"/>
      <c r="S401" s="326"/>
      <c r="T401" s="318"/>
      <c r="U401" s="326"/>
      <c r="V401" s="326"/>
      <c r="W401" s="318"/>
      <c r="X401" s="326"/>
      <c r="Y401" s="326"/>
      <c r="Z401" s="280"/>
      <c r="AA401" s="286"/>
      <c r="AB401" s="379"/>
      <c r="AC401" s="318"/>
      <c r="AD401" s="286"/>
      <c r="AE401" s="326"/>
      <c r="AF401" s="280"/>
      <c r="AG401" s="326"/>
      <c r="AH401" s="326"/>
      <c r="AI401" s="318"/>
      <c r="AJ401" s="326"/>
      <c r="AK401" s="326"/>
      <c r="AL401" s="318"/>
      <c r="AM401" s="326"/>
      <c r="AN401" s="318"/>
      <c r="AO401" s="318"/>
      <c r="AP401" s="286"/>
      <c r="AQ401" s="286"/>
      <c r="AR401" s="280"/>
      <c r="AS401" s="280"/>
      <c r="AT401" s="280"/>
      <c r="AU401" s="280"/>
      <c r="AV401" s="280"/>
      <c r="AW401" s="280"/>
      <c r="AX401" s="280"/>
      <c r="AY401" s="280"/>
      <c r="AZ401" s="280"/>
      <c r="BA401" s="280"/>
      <c r="BB401" s="280"/>
      <c r="BC401" s="280"/>
      <c r="BD401" s="280"/>
      <c r="BE401" s="280"/>
      <c r="BF401" s="280"/>
      <c r="BG401" s="280"/>
      <c r="BH401" s="280"/>
      <c r="BI401" s="280"/>
      <c r="BJ401" s="280"/>
      <c r="BK401" s="280"/>
    </row>
    <row r="402" spans="1:63" ht="78">
      <c r="A402" s="793"/>
      <c r="B402" s="793"/>
      <c r="C402" s="701"/>
      <c r="D402" s="378"/>
      <c r="E402" s="4" t="s">
        <v>314</v>
      </c>
      <c r="F402" s="180"/>
      <c r="G402" s="286"/>
      <c r="H402" s="286"/>
      <c r="I402" s="326"/>
      <c r="J402" s="326"/>
      <c r="K402" s="318"/>
      <c r="L402" s="326"/>
      <c r="M402" s="326"/>
      <c r="N402" s="318"/>
      <c r="O402" s="326"/>
      <c r="P402" s="326"/>
      <c r="Q402" s="318"/>
      <c r="R402" s="326"/>
      <c r="S402" s="326"/>
      <c r="T402" s="318"/>
      <c r="U402" s="326"/>
      <c r="V402" s="326"/>
      <c r="W402" s="318"/>
      <c r="X402" s="326"/>
      <c r="Y402" s="326"/>
      <c r="Z402" s="280"/>
      <c r="AA402" s="286"/>
      <c r="AB402" s="379"/>
      <c r="AC402" s="318"/>
      <c r="AD402" s="286"/>
      <c r="AE402" s="326"/>
      <c r="AF402" s="280"/>
      <c r="AG402" s="326"/>
      <c r="AH402" s="326"/>
      <c r="AI402" s="318"/>
      <c r="AJ402" s="326"/>
      <c r="AK402" s="326"/>
      <c r="AL402" s="318"/>
      <c r="AM402" s="326"/>
      <c r="AN402" s="318"/>
      <c r="AO402" s="318"/>
      <c r="AP402" s="286"/>
      <c r="AQ402" s="286"/>
      <c r="AR402" s="280"/>
      <c r="AS402" s="280"/>
      <c r="AT402" s="280"/>
      <c r="AU402" s="280"/>
      <c r="AV402" s="280"/>
      <c r="AW402" s="280"/>
      <c r="AX402" s="280"/>
      <c r="AY402" s="280"/>
      <c r="AZ402" s="280"/>
      <c r="BA402" s="280"/>
      <c r="BB402" s="280"/>
      <c r="BC402" s="280"/>
      <c r="BD402" s="280"/>
      <c r="BE402" s="280"/>
      <c r="BF402" s="280"/>
      <c r="BG402" s="280"/>
      <c r="BH402" s="280"/>
      <c r="BI402" s="280"/>
      <c r="BJ402" s="280"/>
      <c r="BK402" s="280"/>
    </row>
    <row r="403" spans="1:63" ht="15">
      <c r="A403" s="793"/>
      <c r="B403" s="793"/>
      <c r="C403" s="701"/>
      <c r="D403" s="378"/>
      <c r="E403" s="4" t="s">
        <v>565</v>
      </c>
      <c r="F403" s="406">
        <f>I403+L403+O403+R403+U403+X403+AA403+AD403+AG403+AJ403+AP403+AM403</f>
        <v>70.2</v>
      </c>
      <c r="G403" s="286"/>
      <c r="H403" s="286"/>
      <c r="I403" s="326"/>
      <c r="J403" s="326"/>
      <c r="K403" s="318"/>
      <c r="L403" s="326"/>
      <c r="M403" s="326"/>
      <c r="N403" s="318"/>
      <c r="O403" s="326"/>
      <c r="P403" s="326"/>
      <c r="Q403" s="318"/>
      <c r="R403" s="326"/>
      <c r="S403" s="326"/>
      <c r="T403" s="318"/>
      <c r="U403" s="326">
        <v>70.2</v>
      </c>
      <c r="V403" s="326"/>
      <c r="W403" s="318"/>
      <c r="X403" s="326"/>
      <c r="Y403" s="326"/>
      <c r="Z403" s="280"/>
      <c r="AA403" s="286"/>
      <c r="AB403" s="379"/>
      <c r="AC403" s="318"/>
      <c r="AD403" s="286"/>
      <c r="AE403" s="326"/>
      <c r="AF403" s="280"/>
      <c r="AG403" s="326"/>
      <c r="AH403" s="326"/>
      <c r="AI403" s="318"/>
      <c r="AJ403" s="326"/>
      <c r="AK403" s="326"/>
      <c r="AL403" s="318"/>
      <c r="AM403" s="326"/>
      <c r="AN403" s="318"/>
      <c r="AO403" s="318"/>
      <c r="AP403" s="286"/>
      <c r="AQ403" s="286"/>
      <c r="AR403" s="280"/>
      <c r="AS403" s="280"/>
      <c r="AT403" s="280"/>
      <c r="AU403" s="280"/>
      <c r="AV403" s="280"/>
      <c r="AW403" s="280"/>
      <c r="AX403" s="280"/>
      <c r="AY403" s="280"/>
      <c r="AZ403" s="280"/>
      <c r="BA403" s="280"/>
      <c r="BB403" s="280"/>
      <c r="BC403" s="280"/>
      <c r="BD403" s="280"/>
      <c r="BE403" s="280"/>
      <c r="BF403" s="280"/>
      <c r="BG403" s="280"/>
      <c r="BH403" s="280"/>
      <c r="BI403" s="280"/>
      <c r="BJ403" s="280"/>
      <c r="BK403" s="280"/>
    </row>
    <row r="404" spans="1:63" ht="30.75">
      <c r="A404" s="793"/>
      <c r="B404" s="793"/>
      <c r="C404" s="702"/>
      <c r="D404" s="378"/>
      <c r="E404" s="4" t="s">
        <v>562</v>
      </c>
      <c r="F404" s="180"/>
      <c r="G404" s="286"/>
      <c r="H404" s="286"/>
      <c r="I404" s="326"/>
      <c r="J404" s="326"/>
      <c r="K404" s="318"/>
      <c r="L404" s="326"/>
      <c r="M404" s="326"/>
      <c r="N404" s="318"/>
      <c r="O404" s="326"/>
      <c r="P404" s="326"/>
      <c r="Q404" s="318"/>
      <c r="R404" s="326"/>
      <c r="S404" s="326"/>
      <c r="T404" s="318"/>
      <c r="U404" s="326"/>
      <c r="V404" s="326"/>
      <c r="W404" s="318"/>
      <c r="X404" s="326"/>
      <c r="Y404" s="326"/>
      <c r="Z404" s="280"/>
      <c r="AA404" s="286"/>
      <c r="AB404" s="379"/>
      <c r="AC404" s="318"/>
      <c r="AD404" s="286"/>
      <c r="AE404" s="326"/>
      <c r="AF404" s="280"/>
      <c r="AG404" s="326"/>
      <c r="AH404" s="326"/>
      <c r="AI404" s="318"/>
      <c r="AJ404" s="326"/>
      <c r="AK404" s="326"/>
      <c r="AL404" s="318"/>
      <c r="AM404" s="326"/>
      <c r="AN404" s="318"/>
      <c r="AO404" s="318"/>
      <c r="AP404" s="286"/>
      <c r="AQ404" s="286"/>
      <c r="AR404" s="280"/>
      <c r="AS404" s="280"/>
      <c r="AT404" s="280"/>
      <c r="AU404" s="280"/>
      <c r="AV404" s="280"/>
      <c r="AW404" s="280"/>
      <c r="AX404" s="280"/>
      <c r="AY404" s="280"/>
      <c r="AZ404" s="280"/>
      <c r="BA404" s="280"/>
      <c r="BB404" s="280"/>
      <c r="BC404" s="280"/>
      <c r="BD404" s="280"/>
      <c r="BE404" s="280"/>
      <c r="BF404" s="280"/>
      <c r="BG404" s="280"/>
      <c r="BH404" s="280"/>
      <c r="BI404" s="280"/>
      <c r="BJ404" s="280"/>
      <c r="BK404" s="280"/>
    </row>
    <row r="405" spans="1:73" ht="15">
      <c r="A405" s="445" t="s">
        <v>412</v>
      </c>
      <c r="B405" s="454"/>
      <c r="C405" s="454"/>
      <c r="D405" s="268" t="s">
        <v>106</v>
      </c>
      <c r="E405" s="271" t="s">
        <v>433</v>
      </c>
      <c r="F405" s="322">
        <f>F406+F407+F408+F409+F410+F411</f>
        <v>5396.96</v>
      </c>
      <c r="G405" s="322">
        <f aca="true" t="shared" si="31" ref="G405:BR405">G406+G407+G408+G409+G410+G411</f>
        <v>0</v>
      </c>
      <c r="H405" s="322">
        <f t="shared" si="31"/>
        <v>0</v>
      </c>
      <c r="I405" s="322">
        <f t="shared" si="31"/>
        <v>0</v>
      </c>
      <c r="J405" s="322">
        <f t="shared" si="31"/>
        <v>0</v>
      </c>
      <c r="K405" s="322">
        <f t="shared" si="31"/>
        <v>0</v>
      </c>
      <c r="L405" s="322">
        <f t="shared" si="31"/>
        <v>306.6</v>
      </c>
      <c r="M405" s="322">
        <f t="shared" si="31"/>
        <v>0</v>
      </c>
      <c r="N405" s="322">
        <f t="shared" si="31"/>
        <v>0</v>
      </c>
      <c r="O405" s="322">
        <f t="shared" si="31"/>
        <v>110</v>
      </c>
      <c r="P405" s="322">
        <f t="shared" si="31"/>
        <v>0</v>
      </c>
      <c r="Q405" s="322">
        <f t="shared" si="31"/>
        <v>0</v>
      </c>
      <c r="R405" s="322">
        <f t="shared" si="31"/>
        <v>100</v>
      </c>
      <c r="S405" s="322">
        <f t="shared" si="31"/>
        <v>0</v>
      </c>
      <c r="T405" s="322">
        <f t="shared" si="31"/>
        <v>0</v>
      </c>
      <c r="U405" s="322">
        <f t="shared" si="31"/>
        <v>2489.7</v>
      </c>
      <c r="V405" s="322">
        <f t="shared" si="31"/>
        <v>0</v>
      </c>
      <c r="W405" s="322">
        <f t="shared" si="31"/>
        <v>0</v>
      </c>
      <c r="X405" s="322">
        <f t="shared" si="31"/>
        <v>985</v>
      </c>
      <c r="Y405" s="322">
        <f t="shared" si="31"/>
        <v>0</v>
      </c>
      <c r="Z405" s="322">
        <f t="shared" si="31"/>
        <v>0</v>
      </c>
      <c r="AA405" s="322">
        <f t="shared" si="31"/>
        <v>169.1</v>
      </c>
      <c r="AB405" s="322">
        <f t="shared" si="31"/>
        <v>0</v>
      </c>
      <c r="AC405" s="322">
        <f t="shared" si="31"/>
        <v>0</v>
      </c>
      <c r="AD405" s="322">
        <f t="shared" si="31"/>
        <v>0</v>
      </c>
      <c r="AE405" s="322">
        <f t="shared" si="31"/>
        <v>0</v>
      </c>
      <c r="AF405" s="322">
        <f t="shared" si="31"/>
        <v>0</v>
      </c>
      <c r="AG405" s="322">
        <f t="shared" si="31"/>
        <v>50</v>
      </c>
      <c r="AH405" s="322">
        <f t="shared" si="31"/>
        <v>0</v>
      </c>
      <c r="AI405" s="322">
        <f t="shared" si="31"/>
        <v>0</v>
      </c>
      <c r="AJ405" s="322">
        <f t="shared" si="31"/>
        <v>300</v>
      </c>
      <c r="AK405" s="322">
        <f t="shared" si="31"/>
        <v>0</v>
      </c>
      <c r="AL405" s="322">
        <f t="shared" si="31"/>
        <v>0</v>
      </c>
      <c r="AM405" s="322">
        <f t="shared" si="31"/>
        <v>569.7</v>
      </c>
      <c r="AN405" s="322">
        <f t="shared" si="31"/>
        <v>0</v>
      </c>
      <c r="AO405" s="322">
        <f t="shared" si="31"/>
        <v>0</v>
      </c>
      <c r="AP405" s="322">
        <f t="shared" si="31"/>
        <v>316.86</v>
      </c>
      <c r="AQ405" s="322">
        <f t="shared" si="31"/>
        <v>0</v>
      </c>
      <c r="AR405" s="322">
        <f t="shared" si="31"/>
        <v>0</v>
      </c>
      <c r="AS405" s="322">
        <f t="shared" si="31"/>
        <v>0</v>
      </c>
      <c r="AT405" s="322">
        <f t="shared" si="31"/>
        <v>0</v>
      </c>
      <c r="AU405" s="322">
        <f t="shared" si="31"/>
        <v>0</v>
      </c>
      <c r="AV405" s="322">
        <f t="shared" si="31"/>
        <v>0</v>
      </c>
      <c r="AW405" s="322">
        <f t="shared" si="31"/>
        <v>0</v>
      </c>
      <c r="AX405" s="322">
        <f t="shared" si="31"/>
        <v>0</v>
      </c>
      <c r="AY405" s="322">
        <f t="shared" si="31"/>
        <v>0</v>
      </c>
      <c r="AZ405" s="322">
        <f t="shared" si="31"/>
        <v>0</v>
      </c>
      <c r="BA405" s="322">
        <f t="shared" si="31"/>
        <v>0</v>
      </c>
      <c r="BB405" s="322">
        <f t="shared" si="31"/>
        <v>0</v>
      </c>
      <c r="BC405" s="322">
        <f t="shared" si="31"/>
        <v>0</v>
      </c>
      <c r="BD405" s="322">
        <f t="shared" si="31"/>
        <v>0</v>
      </c>
      <c r="BE405" s="322">
        <f t="shared" si="31"/>
        <v>0</v>
      </c>
      <c r="BF405" s="322">
        <f t="shared" si="31"/>
        <v>0</v>
      </c>
      <c r="BG405" s="322">
        <f t="shared" si="31"/>
        <v>0</v>
      </c>
      <c r="BH405" s="322">
        <f t="shared" si="31"/>
        <v>0</v>
      </c>
      <c r="BI405" s="322">
        <f t="shared" si="31"/>
        <v>0</v>
      </c>
      <c r="BJ405" s="322">
        <f t="shared" si="31"/>
        <v>0</v>
      </c>
      <c r="BK405" s="322">
        <f t="shared" si="31"/>
        <v>0</v>
      </c>
      <c r="BL405" s="322">
        <f t="shared" si="31"/>
        <v>0</v>
      </c>
      <c r="BM405" s="322">
        <f t="shared" si="31"/>
        <v>0</v>
      </c>
      <c r="BN405" s="322">
        <f t="shared" si="31"/>
        <v>0</v>
      </c>
      <c r="BO405" s="322">
        <f t="shared" si="31"/>
        <v>0</v>
      </c>
      <c r="BP405" s="322">
        <f t="shared" si="31"/>
        <v>0</v>
      </c>
      <c r="BQ405" s="322">
        <f t="shared" si="31"/>
        <v>0</v>
      </c>
      <c r="BR405" s="322">
        <f t="shared" si="31"/>
        <v>0</v>
      </c>
      <c r="BS405" s="322">
        <f>BS406+BS407+BS408+BS409+BS410+BS411</f>
        <v>0</v>
      </c>
      <c r="BT405" s="322">
        <f>BT406+BT407+BT408+BT409+BT410+BT411</f>
        <v>0</v>
      </c>
      <c r="BU405" s="322">
        <f>BU406+BU407+BU408+BU409+BU410+BU411</f>
        <v>0</v>
      </c>
    </row>
    <row r="406" spans="1:63" ht="30.75">
      <c r="A406" s="454"/>
      <c r="B406" s="454"/>
      <c r="C406" s="454"/>
      <c r="D406" s="269"/>
      <c r="E406" s="4" t="s">
        <v>563</v>
      </c>
      <c r="F406" s="180">
        <f aca="true" t="shared" si="32" ref="F406:U411">F44+F64+F71+F92+F143+F172+F179+F186+F292+F371+F378+F385</f>
        <v>0</v>
      </c>
      <c r="G406" s="180"/>
      <c r="H406" s="286"/>
      <c r="I406" s="180"/>
      <c r="J406" s="180"/>
      <c r="K406" s="318"/>
      <c r="L406" s="180"/>
      <c r="M406" s="180"/>
      <c r="N406" s="318"/>
      <c r="O406" s="180"/>
      <c r="P406" s="180"/>
      <c r="Q406" s="318"/>
      <c r="R406" s="180"/>
      <c r="S406" s="180"/>
      <c r="T406" s="318"/>
      <c r="U406" s="180"/>
      <c r="V406" s="180"/>
      <c r="W406" s="318"/>
      <c r="X406" s="180"/>
      <c r="Y406" s="180"/>
      <c r="Z406" s="312"/>
      <c r="AA406" s="180"/>
      <c r="AB406" s="180"/>
      <c r="AC406" s="318"/>
      <c r="AD406" s="180"/>
      <c r="AE406" s="180"/>
      <c r="AF406" s="280"/>
      <c r="AG406" s="180"/>
      <c r="AH406" s="180"/>
      <c r="AI406" s="318"/>
      <c r="AJ406" s="180"/>
      <c r="AK406" s="180"/>
      <c r="AL406" s="318"/>
      <c r="AM406" s="180"/>
      <c r="AN406" s="318"/>
      <c r="AO406" s="318"/>
      <c r="AP406" s="180"/>
      <c r="AQ406" s="180"/>
      <c r="AR406" s="280"/>
      <c r="AS406" s="280"/>
      <c r="AT406" s="280"/>
      <c r="AU406" s="280"/>
      <c r="AV406" s="280"/>
      <c r="AW406" s="280"/>
      <c r="AX406" s="280"/>
      <c r="AY406" s="280"/>
      <c r="AZ406" s="280"/>
      <c r="BA406" s="280"/>
      <c r="BB406" s="280"/>
      <c r="BC406" s="280"/>
      <c r="BD406" s="280"/>
      <c r="BE406" s="280"/>
      <c r="BF406" s="280"/>
      <c r="BG406" s="280"/>
      <c r="BH406" s="280"/>
      <c r="BI406" s="280"/>
      <c r="BJ406" s="280"/>
      <c r="BK406" s="280"/>
    </row>
    <row r="407" spans="1:63" ht="30.75">
      <c r="A407" s="454"/>
      <c r="B407" s="454"/>
      <c r="C407" s="454"/>
      <c r="D407" s="269"/>
      <c r="E407" s="4" t="s">
        <v>564</v>
      </c>
      <c r="F407" s="180">
        <f t="shared" si="32"/>
        <v>2243.6</v>
      </c>
      <c r="G407" s="180">
        <f t="shared" si="32"/>
        <v>0</v>
      </c>
      <c r="H407" s="180">
        <f t="shared" si="32"/>
        <v>0</v>
      </c>
      <c r="I407" s="180">
        <f t="shared" si="32"/>
        <v>0</v>
      </c>
      <c r="J407" s="180">
        <f t="shared" si="32"/>
        <v>0</v>
      </c>
      <c r="K407" s="180">
        <f t="shared" si="32"/>
        <v>0</v>
      </c>
      <c r="L407" s="180">
        <f>L45+L65+L72+L93+L144+L173+L180+L187+L293+L372+L379+L386</f>
        <v>306.6</v>
      </c>
      <c r="M407" s="180">
        <f t="shared" si="32"/>
        <v>0</v>
      </c>
      <c r="N407" s="180">
        <f t="shared" si="32"/>
        <v>0</v>
      </c>
      <c r="O407" s="180">
        <f t="shared" si="32"/>
        <v>0</v>
      </c>
      <c r="P407" s="180">
        <f t="shared" si="32"/>
        <v>0</v>
      </c>
      <c r="Q407" s="180">
        <f t="shared" si="32"/>
        <v>0</v>
      </c>
      <c r="R407" s="180">
        <f t="shared" si="32"/>
        <v>85</v>
      </c>
      <c r="S407" s="180">
        <f t="shared" si="32"/>
        <v>0</v>
      </c>
      <c r="T407" s="180">
        <f t="shared" si="32"/>
        <v>0</v>
      </c>
      <c r="U407" s="180">
        <f t="shared" si="32"/>
        <v>1121.75</v>
      </c>
      <c r="V407" s="180">
        <f aca="true" t="shared" si="33" ref="V407:AS408">V45+V65+V72+V93+V144+V173+V180+V187+V293+V372+V379+V386</f>
        <v>0</v>
      </c>
      <c r="W407" s="180">
        <f t="shared" si="33"/>
        <v>0</v>
      </c>
      <c r="X407" s="180">
        <f t="shared" si="33"/>
        <v>72.3</v>
      </c>
      <c r="Y407" s="180">
        <f t="shared" si="33"/>
        <v>0</v>
      </c>
      <c r="Z407" s="180">
        <f t="shared" si="33"/>
        <v>0</v>
      </c>
      <c r="AA407" s="180">
        <f t="shared" si="33"/>
        <v>143.7</v>
      </c>
      <c r="AB407" s="180">
        <f t="shared" si="33"/>
        <v>0</v>
      </c>
      <c r="AC407" s="180">
        <f t="shared" si="33"/>
        <v>0</v>
      </c>
      <c r="AD407" s="180">
        <f t="shared" si="33"/>
        <v>0</v>
      </c>
      <c r="AE407" s="180">
        <f t="shared" si="33"/>
        <v>0</v>
      </c>
      <c r="AF407" s="180">
        <f t="shared" si="33"/>
        <v>0</v>
      </c>
      <c r="AG407" s="180">
        <f t="shared" si="33"/>
        <v>0</v>
      </c>
      <c r="AH407" s="180">
        <f t="shared" si="33"/>
        <v>0</v>
      </c>
      <c r="AI407" s="180">
        <f t="shared" si="33"/>
        <v>0</v>
      </c>
      <c r="AJ407" s="180">
        <f t="shared" si="33"/>
        <v>212.5</v>
      </c>
      <c r="AK407" s="180">
        <f t="shared" si="33"/>
        <v>0</v>
      </c>
      <c r="AL407" s="180">
        <f t="shared" si="33"/>
        <v>0</v>
      </c>
      <c r="AM407" s="180">
        <f t="shared" si="33"/>
        <v>301.75</v>
      </c>
      <c r="AN407" s="180">
        <f t="shared" si="33"/>
        <v>0</v>
      </c>
      <c r="AO407" s="180">
        <f t="shared" si="33"/>
        <v>0</v>
      </c>
      <c r="AP407" s="180">
        <f t="shared" si="33"/>
        <v>0</v>
      </c>
      <c r="AQ407" s="180">
        <f t="shared" si="33"/>
        <v>0</v>
      </c>
      <c r="AR407" s="180">
        <f t="shared" si="33"/>
        <v>0</v>
      </c>
      <c r="AS407" s="180">
        <f t="shared" si="33"/>
        <v>0</v>
      </c>
      <c r="AT407" s="280"/>
      <c r="AU407" s="280"/>
      <c r="AV407" s="280"/>
      <c r="AW407" s="280"/>
      <c r="AX407" s="280"/>
      <c r="AY407" s="280"/>
      <c r="AZ407" s="280"/>
      <c r="BA407" s="280"/>
      <c r="BB407" s="280"/>
      <c r="BC407" s="280"/>
      <c r="BD407" s="280"/>
      <c r="BE407" s="280"/>
      <c r="BF407" s="280"/>
      <c r="BG407" s="280"/>
      <c r="BH407" s="280"/>
      <c r="BI407" s="280"/>
      <c r="BJ407" s="280"/>
      <c r="BK407" s="280"/>
    </row>
    <row r="408" spans="1:63" ht="15">
      <c r="A408" s="454"/>
      <c r="B408" s="454"/>
      <c r="C408" s="454"/>
      <c r="D408" s="269"/>
      <c r="E408" s="4" t="s">
        <v>322</v>
      </c>
      <c r="F408" s="180">
        <f t="shared" si="32"/>
        <v>3003.36</v>
      </c>
      <c r="G408" s="180">
        <f t="shared" si="32"/>
        <v>0</v>
      </c>
      <c r="H408" s="180">
        <f t="shared" si="32"/>
        <v>0</v>
      </c>
      <c r="I408" s="180">
        <f t="shared" si="32"/>
        <v>0</v>
      </c>
      <c r="J408" s="180">
        <f t="shared" si="32"/>
        <v>0</v>
      </c>
      <c r="K408" s="180">
        <f t="shared" si="32"/>
        <v>0</v>
      </c>
      <c r="L408" s="180">
        <f t="shared" si="32"/>
        <v>0</v>
      </c>
      <c r="M408" s="180">
        <f t="shared" si="32"/>
        <v>0</v>
      </c>
      <c r="N408" s="180">
        <f t="shared" si="32"/>
        <v>0</v>
      </c>
      <c r="O408" s="180">
        <f t="shared" si="32"/>
        <v>110</v>
      </c>
      <c r="P408" s="180">
        <f t="shared" si="32"/>
        <v>0</v>
      </c>
      <c r="Q408" s="180">
        <f t="shared" si="32"/>
        <v>0</v>
      </c>
      <c r="R408" s="180">
        <f t="shared" si="32"/>
        <v>15</v>
      </c>
      <c r="S408" s="180">
        <f t="shared" si="32"/>
        <v>0</v>
      </c>
      <c r="T408" s="180">
        <f t="shared" si="32"/>
        <v>0</v>
      </c>
      <c r="U408" s="180">
        <f t="shared" si="32"/>
        <v>1255.45</v>
      </c>
      <c r="V408" s="180">
        <f t="shared" si="33"/>
        <v>0</v>
      </c>
      <c r="W408" s="180">
        <f t="shared" si="33"/>
        <v>0</v>
      </c>
      <c r="X408" s="180">
        <f t="shared" si="33"/>
        <v>912.7</v>
      </c>
      <c r="Y408" s="180">
        <f t="shared" si="33"/>
        <v>0</v>
      </c>
      <c r="Z408" s="180">
        <f t="shared" si="33"/>
        <v>0</v>
      </c>
      <c r="AA408" s="180">
        <f t="shared" si="33"/>
        <v>25.4</v>
      </c>
      <c r="AB408" s="180">
        <f t="shared" si="33"/>
        <v>0</v>
      </c>
      <c r="AC408" s="180">
        <f t="shared" si="33"/>
        <v>0</v>
      </c>
      <c r="AD408" s="180">
        <f t="shared" si="33"/>
        <v>0</v>
      </c>
      <c r="AE408" s="180">
        <f t="shared" si="33"/>
        <v>0</v>
      </c>
      <c r="AF408" s="180">
        <f t="shared" si="33"/>
        <v>0</v>
      </c>
      <c r="AG408" s="180">
        <f t="shared" si="33"/>
        <v>50</v>
      </c>
      <c r="AH408" s="180">
        <f t="shared" si="33"/>
        <v>0</v>
      </c>
      <c r="AI408" s="180">
        <f t="shared" si="33"/>
        <v>0</v>
      </c>
      <c r="AJ408" s="180">
        <f t="shared" si="33"/>
        <v>50</v>
      </c>
      <c r="AK408" s="180">
        <f t="shared" si="33"/>
        <v>0</v>
      </c>
      <c r="AL408" s="180">
        <f t="shared" si="33"/>
        <v>0</v>
      </c>
      <c r="AM408" s="180">
        <f t="shared" si="33"/>
        <v>267.95</v>
      </c>
      <c r="AN408" s="180">
        <f t="shared" si="33"/>
        <v>0</v>
      </c>
      <c r="AO408" s="180">
        <f t="shared" si="33"/>
        <v>0</v>
      </c>
      <c r="AP408" s="180">
        <f t="shared" si="33"/>
        <v>316.86</v>
      </c>
      <c r="AQ408" s="180">
        <f t="shared" si="33"/>
        <v>0</v>
      </c>
      <c r="AR408" s="180">
        <f t="shared" si="33"/>
        <v>0</v>
      </c>
      <c r="AS408" s="180">
        <f t="shared" si="33"/>
        <v>0</v>
      </c>
      <c r="AT408" s="280"/>
      <c r="AU408" s="280"/>
      <c r="AV408" s="280"/>
      <c r="AW408" s="280"/>
      <c r="AX408" s="280"/>
      <c r="AY408" s="280"/>
      <c r="AZ408" s="280"/>
      <c r="BA408" s="280"/>
      <c r="BB408" s="280"/>
      <c r="BC408" s="280"/>
      <c r="BD408" s="280"/>
      <c r="BE408" s="280"/>
      <c r="BF408" s="280"/>
      <c r="BG408" s="280"/>
      <c r="BH408" s="280"/>
      <c r="BI408" s="280"/>
      <c r="BJ408" s="280"/>
      <c r="BK408" s="280"/>
    </row>
    <row r="409" spans="1:63" ht="78">
      <c r="A409" s="454"/>
      <c r="B409" s="454"/>
      <c r="C409" s="454"/>
      <c r="D409" s="269"/>
      <c r="E409" s="4" t="s">
        <v>314</v>
      </c>
      <c r="F409" s="180">
        <f t="shared" si="32"/>
        <v>0</v>
      </c>
      <c r="G409" s="180"/>
      <c r="H409" s="286"/>
      <c r="I409" s="180"/>
      <c r="J409" s="180"/>
      <c r="K409" s="318"/>
      <c r="L409" s="180"/>
      <c r="M409" s="180"/>
      <c r="N409" s="318"/>
      <c r="O409" s="180"/>
      <c r="P409" s="180"/>
      <c r="Q409" s="318"/>
      <c r="R409" s="180"/>
      <c r="S409" s="180"/>
      <c r="T409" s="318"/>
      <c r="U409" s="180"/>
      <c r="V409" s="180"/>
      <c r="W409" s="318"/>
      <c r="X409" s="180"/>
      <c r="Y409" s="180"/>
      <c r="Z409" s="280"/>
      <c r="AA409" s="180"/>
      <c r="AB409" s="180"/>
      <c r="AC409" s="318"/>
      <c r="AD409" s="180"/>
      <c r="AE409" s="180"/>
      <c r="AF409" s="280"/>
      <c r="AG409" s="180"/>
      <c r="AH409" s="180"/>
      <c r="AI409" s="318"/>
      <c r="AJ409" s="180"/>
      <c r="AK409" s="180"/>
      <c r="AL409" s="318"/>
      <c r="AM409" s="180"/>
      <c r="AN409" s="318"/>
      <c r="AO409" s="318"/>
      <c r="AP409" s="180"/>
      <c r="AQ409" s="180"/>
      <c r="AR409" s="280"/>
      <c r="AS409" s="280"/>
      <c r="AT409" s="280"/>
      <c r="AU409" s="280"/>
      <c r="AV409" s="280"/>
      <c r="AW409" s="280"/>
      <c r="AX409" s="280"/>
      <c r="AY409" s="280"/>
      <c r="AZ409" s="280"/>
      <c r="BA409" s="280"/>
      <c r="BB409" s="280"/>
      <c r="BC409" s="280"/>
      <c r="BD409" s="280"/>
      <c r="BE409" s="280"/>
      <c r="BF409" s="280"/>
      <c r="BG409" s="280"/>
      <c r="BH409" s="280"/>
      <c r="BI409" s="280"/>
      <c r="BJ409" s="280"/>
      <c r="BK409" s="280"/>
    </row>
    <row r="410" spans="1:73" ht="15">
      <c r="A410" s="454"/>
      <c r="B410" s="454"/>
      <c r="C410" s="454"/>
      <c r="D410" s="269"/>
      <c r="E410" s="4" t="s">
        <v>565</v>
      </c>
      <c r="F410" s="180">
        <f t="shared" si="32"/>
        <v>150</v>
      </c>
      <c r="G410" s="180">
        <f t="shared" si="32"/>
        <v>0</v>
      </c>
      <c r="H410" s="180">
        <f t="shared" si="32"/>
        <v>0</v>
      </c>
      <c r="I410" s="180">
        <f t="shared" si="32"/>
        <v>0</v>
      </c>
      <c r="J410" s="180">
        <f t="shared" si="32"/>
        <v>0</v>
      </c>
      <c r="K410" s="180">
        <f t="shared" si="32"/>
        <v>0</v>
      </c>
      <c r="L410" s="180">
        <f t="shared" si="32"/>
        <v>0</v>
      </c>
      <c r="M410" s="180">
        <f t="shared" si="32"/>
        <v>0</v>
      </c>
      <c r="N410" s="180">
        <f t="shared" si="32"/>
        <v>0</v>
      </c>
      <c r="O410" s="180">
        <f t="shared" si="32"/>
        <v>0</v>
      </c>
      <c r="P410" s="180">
        <f t="shared" si="32"/>
        <v>0</v>
      </c>
      <c r="Q410" s="180">
        <f t="shared" si="32"/>
        <v>0</v>
      </c>
      <c r="R410" s="180">
        <f t="shared" si="32"/>
        <v>0</v>
      </c>
      <c r="S410" s="180">
        <f t="shared" si="32"/>
        <v>0</v>
      </c>
      <c r="T410" s="180">
        <f t="shared" si="32"/>
        <v>0</v>
      </c>
      <c r="U410" s="180">
        <f t="shared" si="32"/>
        <v>112.5</v>
      </c>
      <c r="V410" s="180">
        <f aca="true" t="shared" si="34" ref="V410:BU410">V48+V68+V75+V96+V147+V176+V183+V190+V296+V375+V382+V389</f>
        <v>0</v>
      </c>
      <c r="W410" s="180">
        <f t="shared" si="34"/>
        <v>0</v>
      </c>
      <c r="X410" s="180">
        <f t="shared" si="34"/>
        <v>0</v>
      </c>
      <c r="Y410" s="180">
        <f t="shared" si="34"/>
        <v>0</v>
      </c>
      <c r="Z410" s="180">
        <f t="shared" si="34"/>
        <v>0</v>
      </c>
      <c r="AA410" s="180">
        <f t="shared" si="34"/>
        <v>0</v>
      </c>
      <c r="AB410" s="180">
        <f t="shared" si="34"/>
        <v>0</v>
      </c>
      <c r="AC410" s="180">
        <f t="shared" si="34"/>
        <v>0</v>
      </c>
      <c r="AD410" s="180">
        <f t="shared" si="34"/>
        <v>0</v>
      </c>
      <c r="AE410" s="180">
        <f t="shared" si="34"/>
        <v>0</v>
      </c>
      <c r="AF410" s="180">
        <f t="shared" si="34"/>
        <v>0</v>
      </c>
      <c r="AG410" s="180">
        <f t="shared" si="34"/>
        <v>0</v>
      </c>
      <c r="AH410" s="180">
        <f t="shared" si="34"/>
        <v>0</v>
      </c>
      <c r="AI410" s="180">
        <f t="shared" si="34"/>
        <v>0</v>
      </c>
      <c r="AJ410" s="180">
        <f t="shared" si="34"/>
        <v>37.5</v>
      </c>
      <c r="AK410" s="180">
        <f t="shared" si="34"/>
        <v>0</v>
      </c>
      <c r="AL410" s="180">
        <f t="shared" si="34"/>
        <v>0</v>
      </c>
      <c r="AM410" s="180">
        <f t="shared" si="34"/>
        <v>0</v>
      </c>
      <c r="AN410" s="180">
        <f t="shared" si="34"/>
        <v>0</v>
      </c>
      <c r="AO410" s="180">
        <f t="shared" si="34"/>
        <v>0</v>
      </c>
      <c r="AP410" s="180">
        <f t="shared" si="34"/>
        <v>0</v>
      </c>
      <c r="AQ410" s="180">
        <f t="shared" si="34"/>
        <v>0</v>
      </c>
      <c r="AR410" s="180">
        <f t="shared" si="34"/>
        <v>0</v>
      </c>
      <c r="AS410" s="180">
        <f t="shared" si="34"/>
        <v>0</v>
      </c>
      <c r="AT410" s="180">
        <f t="shared" si="34"/>
        <v>0</v>
      </c>
      <c r="AU410" s="180">
        <f t="shared" si="34"/>
        <v>0</v>
      </c>
      <c r="AV410" s="180">
        <f t="shared" si="34"/>
        <v>0</v>
      </c>
      <c r="AW410" s="180">
        <f t="shared" si="34"/>
        <v>0</v>
      </c>
      <c r="AX410" s="180">
        <f t="shared" si="34"/>
        <v>0</v>
      </c>
      <c r="AY410" s="180">
        <f t="shared" si="34"/>
        <v>0</v>
      </c>
      <c r="AZ410" s="180">
        <f t="shared" si="34"/>
        <v>0</v>
      </c>
      <c r="BA410" s="180">
        <f t="shared" si="34"/>
        <v>0</v>
      </c>
      <c r="BB410" s="180">
        <f t="shared" si="34"/>
        <v>0</v>
      </c>
      <c r="BC410" s="180">
        <f t="shared" si="34"/>
        <v>0</v>
      </c>
      <c r="BD410" s="180">
        <f t="shared" si="34"/>
        <v>0</v>
      </c>
      <c r="BE410" s="180">
        <f t="shared" si="34"/>
        <v>0</v>
      </c>
      <c r="BF410" s="180">
        <f t="shared" si="34"/>
        <v>0</v>
      </c>
      <c r="BG410" s="180">
        <f t="shared" si="34"/>
        <v>0</v>
      </c>
      <c r="BH410" s="180">
        <f t="shared" si="34"/>
        <v>0</v>
      </c>
      <c r="BI410" s="180">
        <f t="shared" si="34"/>
        <v>0</v>
      </c>
      <c r="BJ410" s="180">
        <f t="shared" si="34"/>
        <v>0</v>
      </c>
      <c r="BK410" s="180">
        <f t="shared" si="34"/>
        <v>0</v>
      </c>
      <c r="BL410" s="180">
        <f t="shared" si="34"/>
        <v>0</v>
      </c>
      <c r="BM410" s="180">
        <f t="shared" si="34"/>
        <v>0</v>
      </c>
      <c r="BN410" s="180">
        <f t="shared" si="34"/>
        <v>0</v>
      </c>
      <c r="BO410" s="180">
        <f t="shared" si="34"/>
        <v>0</v>
      </c>
      <c r="BP410" s="180">
        <f t="shared" si="34"/>
        <v>0</v>
      </c>
      <c r="BQ410" s="180">
        <f t="shared" si="34"/>
        <v>0</v>
      </c>
      <c r="BR410" s="180">
        <f t="shared" si="34"/>
        <v>0</v>
      </c>
      <c r="BS410" s="180">
        <f t="shared" si="34"/>
        <v>0</v>
      </c>
      <c r="BT410" s="180">
        <f t="shared" si="34"/>
        <v>0</v>
      </c>
      <c r="BU410" s="180">
        <f t="shared" si="34"/>
        <v>0</v>
      </c>
    </row>
    <row r="411" spans="1:63" ht="30.75">
      <c r="A411" s="454"/>
      <c r="B411" s="454"/>
      <c r="C411" s="454"/>
      <c r="D411" s="270"/>
      <c r="E411" s="4" t="s">
        <v>562</v>
      </c>
      <c r="F411" s="180">
        <f t="shared" si="32"/>
        <v>0</v>
      </c>
      <c r="G411" s="180"/>
      <c r="H411" s="286"/>
      <c r="I411" s="180"/>
      <c r="J411" s="180"/>
      <c r="K411" s="318"/>
      <c r="L411" s="180"/>
      <c r="M411" s="180"/>
      <c r="N411" s="318"/>
      <c r="O411" s="180"/>
      <c r="P411" s="180"/>
      <c r="Q411" s="318"/>
      <c r="R411" s="180"/>
      <c r="S411" s="180"/>
      <c r="T411" s="318"/>
      <c r="U411" s="180"/>
      <c r="V411" s="180"/>
      <c r="W411" s="318"/>
      <c r="X411" s="180"/>
      <c r="Y411" s="180"/>
      <c r="Z411" s="280"/>
      <c r="AA411" s="180"/>
      <c r="AB411" s="180"/>
      <c r="AC411" s="318"/>
      <c r="AD411" s="180"/>
      <c r="AE411" s="180"/>
      <c r="AF411" s="280"/>
      <c r="AG411" s="180"/>
      <c r="AH411" s="180"/>
      <c r="AI411" s="318"/>
      <c r="AJ411" s="180"/>
      <c r="AK411" s="180"/>
      <c r="AL411" s="318"/>
      <c r="AM411" s="180"/>
      <c r="AN411" s="318"/>
      <c r="AO411" s="318"/>
      <c r="AP411" s="180"/>
      <c r="AQ411" s="180"/>
      <c r="AR411" s="280"/>
      <c r="AS411" s="280"/>
      <c r="AT411" s="280"/>
      <c r="AU411" s="280"/>
      <c r="AV411" s="280"/>
      <c r="AW411" s="280"/>
      <c r="AX411" s="280"/>
      <c r="AY411" s="280"/>
      <c r="AZ411" s="280"/>
      <c r="BA411" s="280"/>
      <c r="BB411" s="280"/>
      <c r="BC411" s="280"/>
      <c r="BD411" s="280"/>
      <c r="BE411" s="280"/>
      <c r="BF411" s="280"/>
      <c r="BG411" s="280"/>
      <c r="BH411" s="280"/>
      <c r="BI411" s="280"/>
      <c r="BJ411" s="280"/>
      <c r="BK411" s="280"/>
    </row>
    <row r="412" spans="1:63" ht="15" hidden="1">
      <c r="A412" s="767" t="s">
        <v>404</v>
      </c>
      <c r="B412" s="790" t="s">
        <v>411</v>
      </c>
      <c r="C412" s="790" t="s">
        <v>82</v>
      </c>
      <c r="D412" s="790" t="s">
        <v>422</v>
      </c>
      <c r="E412" s="271" t="s">
        <v>21</v>
      </c>
      <c r="F412" s="276"/>
      <c r="G412" s="276"/>
      <c r="H412" s="286"/>
      <c r="I412" s="276"/>
      <c r="J412" s="318"/>
      <c r="K412" s="318"/>
      <c r="L412" s="276"/>
      <c r="M412" s="276"/>
      <c r="N412" s="333"/>
      <c r="O412" s="276"/>
      <c r="P412" s="318"/>
      <c r="Q412" s="318"/>
      <c r="R412" s="276"/>
      <c r="S412" s="276"/>
      <c r="T412" s="318"/>
      <c r="U412" s="276"/>
      <c r="V412" s="276"/>
      <c r="W412" s="318"/>
      <c r="X412" s="276"/>
      <c r="Y412" s="276"/>
      <c r="Z412" s="280"/>
      <c r="AA412" s="276"/>
      <c r="AB412" s="276"/>
      <c r="AC412" s="318"/>
      <c r="AD412" s="276"/>
      <c r="AE412" s="318"/>
      <c r="AF412" s="280"/>
      <c r="AG412" s="276"/>
      <c r="AH412" s="318"/>
      <c r="AI412" s="318"/>
      <c r="AJ412" s="276"/>
      <c r="AK412" s="318"/>
      <c r="AL412" s="318"/>
      <c r="AM412" s="276"/>
      <c r="AN412" s="276"/>
      <c r="AO412" s="318"/>
      <c r="AP412" s="276"/>
      <c r="AQ412" s="346"/>
      <c r="AR412" s="280"/>
      <c r="AS412" s="280"/>
      <c r="AT412" s="280"/>
      <c r="AU412" s="280"/>
      <c r="AV412" s="280"/>
      <c r="AW412" s="280"/>
      <c r="AX412" s="280"/>
      <c r="AY412" s="280"/>
      <c r="AZ412" s="280"/>
      <c r="BA412" s="280"/>
      <c r="BB412" s="280"/>
      <c r="BC412" s="280"/>
      <c r="BD412" s="280"/>
      <c r="BE412" s="280"/>
      <c r="BF412" s="280"/>
      <c r="BG412" s="280"/>
      <c r="BH412" s="280"/>
      <c r="BI412" s="280"/>
      <c r="BJ412" s="280"/>
      <c r="BK412" s="280"/>
    </row>
    <row r="413" spans="1:63" ht="15">
      <c r="A413" s="768"/>
      <c r="B413" s="791"/>
      <c r="C413" s="791"/>
      <c r="D413" s="791"/>
      <c r="E413" s="271" t="s">
        <v>433</v>
      </c>
      <c r="F413" s="276">
        <f aca="true" t="shared" si="35" ref="F413:U418">F533</f>
        <v>2136.8289999999997</v>
      </c>
      <c r="G413" s="276">
        <f t="shared" si="35"/>
        <v>0</v>
      </c>
      <c r="H413" s="276">
        <f t="shared" si="35"/>
        <v>0</v>
      </c>
      <c r="I413" s="276">
        <f t="shared" si="35"/>
        <v>0</v>
      </c>
      <c r="J413" s="276">
        <f t="shared" si="35"/>
        <v>0</v>
      </c>
      <c r="K413" s="276">
        <f t="shared" si="35"/>
        <v>0</v>
      </c>
      <c r="L413" s="276">
        <f t="shared" si="35"/>
        <v>0</v>
      </c>
      <c r="M413" s="276">
        <f t="shared" si="35"/>
        <v>0</v>
      </c>
      <c r="N413" s="276">
        <f t="shared" si="35"/>
        <v>0</v>
      </c>
      <c r="O413" s="276">
        <f t="shared" si="35"/>
        <v>2136.825</v>
      </c>
      <c r="P413" s="276">
        <f t="shared" si="35"/>
        <v>0</v>
      </c>
      <c r="Q413" s="276">
        <f t="shared" si="35"/>
        <v>0</v>
      </c>
      <c r="R413" s="276">
        <f t="shared" si="35"/>
        <v>0</v>
      </c>
      <c r="S413" s="276">
        <f t="shared" si="35"/>
        <v>0</v>
      </c>
      <c r="T413" s="276">
        <f t="shared" si="35"/>
        <v>0</v>
      </c>
      <c r="U413" s="276">
        <f t="shared" si="35"/>
        <v>0</v>
      </c>
      <c r="V413" s="276">
        <f aca="true" t="shared" si="36" ref="V413:AS413">V533</f>
        <v>0</v>
      </c>
      <c r="W413" s="276">
        <f t="shared" si="36"/>
        <v>0</v>
      </c>
      <c r="X413" s="276">
        <f t="shared" si="36"/>
        <v>0</v>
      </c>
      <c r="Y413" s="276">
        <f t="shared" si="36"/>
        <v>0</v>
      </c>
      <c r="Z413" s="276">
        <f t="shared" si="36"/>
        <v>0</v>
      </c>
      <c r="AA413" s="276">
        <f t="shared" si="36"/>
        <v>0</v>
      </c>
      <c r="AB413" s="276">
        <f t="shared" si="36"/>
        <v>0</v>
      </c>
      <c r="AC413" s="276">
        <f t="shared" si="36"/>
        <v>0</v>
      </c>
      <c r="AD413" s="276">
        <f t="shared" si="36"/>
        <v>0</v>
      </c>
      <c r="AE413" s="276">
        <f t="shared" si="36"/>
        <v>0</v>
      </c>
      <c r="AF413" s="276">
        <f t="shared" si="36"/>
        <v>0</v>
      </c>
      <c r="AG413" s="276">
        <f t="shared" si="36"/>
        <v>0</v>
      </c>
      <c r="AH413" s="276">
        <f t="shared" si="36"/>
        <v>0</v>
      </c>
      <c r="AI413" s="276">
        <f t="shared" si="36"/>
        <v>0</v>
      </c>
      <c r="AJ413" s="276">
        <f t="shared" si="36"/>
        <v>0</v>
      </c>
      <c r="AK413" s="276">
        <f t="shared" si="36"/>
        <v>0</v>
      </c>
      <c r="AL413" s="276">
        <f t="shared" si="36"/>
        <v>0</v>
      </c>
      <c r="AM413" s="276">
        <f t="shared" si="36"/>
        <v>0</v>
      </c>
      <c r="AN413" s="276">
        <f t="shared" si="36"/>
        <v>0</v>
      </c>
      <c r="AO413" s="276">
        <f t="shared" si="36"/>
        <v>0</v>
      </c>
      <c r="AP413" s="276">
        <f t="shared" si="36"/>
        <v>0</v>
      </c>
      <c r="AQ413" s="276">
        <f t="shared" si="36"/>
        <v>0</v>
      </c>
      <c r="AR413" s="276">
        <f t="shared" si="36"/>
        <v>0</v>
      </c>
      <c r="AS413" s="276">
        <f t="shared" si="36"/>
        <v>0</v>
      </c>
      <c r="AT413" s="280"/>
      <c r="AU413" s="280"/>
      <c r="AV413" s="280"/>
      <c r="AW413" s="280"/>
      <c r="AX413" s="280"/>
      <c r="AY413" s="280"/>
      <c r="AZ413" s="280"/>
      <c r="BA413" s="280"/>
      <c r="BB413" s="280"/>
      <c r="BC413" s="280"/>
      <c r="BD413" s="280"/>
      <c r="BE413" s="280"/>
      <c r="BF413" s="280"/>
      <c r="BG413" s="280"/>
      <c r="BH413" s="280"/>
      <c r="BI413" s="280"/>
      <c r="BJ413" s="280"/>
      <c r="BK413" s="280"/>
    </row>
    <row r="414" spans="1:63" ht="30.75">
      <c r="A414" s="768"/>
      <c r="B414" s="791"/>
      <c r="C414" s="791"/>
      <c r="D414" s="791"/>
      <c r="E414" s="4" t="s">
        <v>563</v>
      </c>
      <c r="F414" s="276">
        <f t="shared" si="35"/>
        <v>0</v>
      </c>
      <c r="G414" s="276"/>
      <c r="H414" s="286"/>
      <c r="I414" s="276"/>
      <c r="J414" s="318"/>
      <c r="K414" s="318"/>
      <c r="L414" s="276"/>
      <c r="M414" s="276"/>
      <c r="N414" s="318"/>
      <c r="O414" s="276"/>
      <c r="P414" s="318"/>
      <c r="Q414" s="318"/>
      <c r="R414" s="276"/>
      <c r="S414" s="276"/>
      <c r="T414" s="318"/>
      <c r="U414" s="276"/>
      <c r="V414" s="276"/>
      <c r="W414" s="318"/>
      <c r="X414" s="276"/>
      <c r="Y414" s="276"/>
      <c r="Z414" s="280"/>
      <c r="AA414" s="276"/>
      <c r="AB414" s="276"/>
      <c r="AC414" s="318"/>
      <c r="AD414" s="276"/>
      <c r="AE414" s="318"/>
      <c r="AF414" s="280"/>
      <c r="AG414" s="276"/>
      <c r="AH414" s="318"/>
      <c r="AI414" s="318"/>
      <c r="AJ414" s="276"/>
      <c r="AK414" s="318"/>
      <c r="AL414" s="318"/>
      <c r="AM414" s="276"/>
      <c r="AN414" s="276"/>
      <c r="AO414" s="318"/>
      <c r="AP414" s="276"/>
      <c r="AQ414" s="346"/>
      <c r="AR414" s="280"/>
      <c r="AS414" s="280"/>
      <c r="AT414" s="280"/>
      <c r="AU414" s="280"/>
      <c r="AV414" s="280"/>
      <c r="AW414" s="280"/>
      <c r="AX414" s="280"/>
      <c r="AY414" s="280"/>
      <c r="AZ414" s="280"/>
      <c r="BA414" s="280"/>
      <c r="BB414" s="280"/>
      <c r="BC414" s="280"/>
      <c r="BD414" s="280"/>
      <c r="BE414" s="280"/>
      <c r="BF414" s="280"/>
      <c r="BG414" s="280"/>
      <c r="BH414" s="280"/>
      <c r="BI414" s="280"/>
      <c r="BJ414" s="280"/>
      <c r="BK414" s="280"/>
    </row>
    <row r="415" spans="1:63" ht="30.75">
      <c r="A415" s="768"/>
      <c r="B415" s="791"/>
      <c r="C415" s="791"/>
      <c r="D415" s="791"/>
      <c r="E415" s="4" t="s">
        <v>564</v>
      </c>
      <c r="F415" s="276">
        <f t="shared" si="35"/>
        <v>0</v>
      </c>
      <c r="G415" s="276"/>
      <c r="H415" s="309"/>
      <c r="I415" s="276"/>
      <c r="J415" s="318"/>
      <c r="K415" s="318"/>
      <c r="L415" s="276"/>
      <c r="M415" s="276"/>
      <c r="N415" s="333"/>
      <c r="O415" s="276"/>
      <c r="P415" s="318"/>
      <c r="Q415" s="318"/>
      <c r="R415" s="276"/>
      <c r="S415" s="276"/>
      <c r="T415" s="318"/>
      <c r="U415" s="276"/>
      <c r="V415" s="276"/>
      <c r="W415" s="318"/>
      <c r="X415" s="276"/>
      <c r="Y415" s="276"/>
      <c r="Z415" s="280"/>
      <c r="AA415" s="276"/>
      <c r="AB415" s="276"/>
      <c r="AC415" s="318"/>
      <c r="AD415" s="276"/>
      <c r="AE415" s="318"/>
      <c r="AF415" s="280"/>
      <c r="AG415" s="276"/>
      <c r="AH415" s="318"/>
      <c r="AI415" s="318"/>
      <c r="AJ415" s="276"/>
      <c r="AK415" s="318"/>
      <c r="AL415" s="318"/>
      <c r="AM415" s="276"/>
      <c r="AN415" s="276"/>
      <c r="AO415" s="318"/>
      <c r="AP415" s="276"/>
      <c r="AQ415" s="346"/>
      <c r="AR415" s="280"/>
      <c r="AS415" s="280"/>
      <c r="AT415" s="280"/>
      <c r="AU415" s="280"/>
      <c r="AV415" s="280"/>
      <c r="AW415" s="280"/>
      <c r="AX415" s="280"/>
      <c r="AY415" s="280"/>
      <c r="AZ415" s="280"/>
      <c r="BA415" s="280"/>
      <c r="BB415" s="280"/>
      <c r="BC415" s="280"/>
      <c r="BD415" s="280"/>
      <c r="BE415" s="280"/>
      <c r="BF415" s="280"/>
      <c r="BG415" s="280"/>
      <c r="BH415" s="280"/>
      <c r="BI415" s="280"/>
      <c r="BJ415" s="280"/>
      <c r="BK415" s="280"/>
    </row>
    <row r="416" spans="1:63" ht="15">
      <c r="A416" s="768"/>
      <c r="B416" s="791"/>
      <c r="C416" s="791"/>
      <c r="D416" s="791"/>
      <c r="E416" s="4" t="s">
        <v>322</v>
      </c>
      <c r="F416" s="276">
        <f t="shared" si="35"/>
        <v>2136.8289999999997</v>
      </c>
      <c r="G416" s="276">
        <f t="shared" si="35"/>
        <v>0</v>
      </c>
      <c r="H416" s="276">
        <f t="shared" si="35"/>
        <v>0</v>
      </c>
      <c r="I416" s="276">
        <f t="shared" si="35"/>
        <v>0</v>
      </c>
      <c r="J416" s="276">
        <f t="shared" si="35"/>
        <v>0</v>
      </c>
      <c r="K416" s="276">
        <f t="shared" si="35"/>
        <v>0</v>
      </c>
      <c r="L416" s="276">
        <f t="shared" si="35"/>
        <v>0</v>
      </c>
      <c r="M416" s="276">
        <f t="shared" si="35"/>
        <v>0</v>
      </c>
      <c r="N416" s="276">
        <f t="shared" si="35"/>
        <v>0</v>
      </c>
      <c r="O416" s="276">
        <f t="shared" si="35"/>
        <v>2136.825</v>
      </c>
      <c r="P416" s="276">
        <f t="shared" si="35"/>
        <v>0</v>
      </c>
      <c r="Q416" s="276">
        <f t="shared" si="35"/>
        <v>0</v>
      </c>
      <c r="R416" s="276">
        <f t="shared" si="35"/>
        <v>0</v>
      </c>
      <c r="S416" s="276">
        <f t="shared" si="35"/>
        <v>0</v>
      </c>
      <c r="T416" s="276">
        <f t="shared" si="35"/>
        <v>0</v>
      </c>
      <c r="U416" s="276">
        <f t="shared" si="35"/>
        <v>0</v>
      </c>
      <c r="V416" s="276">
        <f aca="true" t="shared" si="37" ref="V416:AS418">V536</f>
        <v>0</v>
      </c>
      <c r="W416" s="276">
        <f t="shared" si="37"/>
        <v>0</v>
      </c>
      <c r="X416" s="276">
        <f t="shared" si="37"/>
        <v>0</v>
      </c>
      <c r="Y416" s="276">
        <f t="shared" si="37"/>
        <v>0</v>
      </c>
      <c r="Z416" s="276">
        <f t="shared" si="37"/>
        <v>0</v>
      </c>
      <c r="AA416" s="276">
        <f t="shared" si="37"/>
        <v>0</v>
      </c>
      <c r="AB416" s="276">
        <f t="shared" si="37"/>
        <v>0</v>
      </c>
      <c r="AC416" s="276">
        <f t="shared" si="37"/>
        <v>0</v>
      </c>
      <c r="AD416" s="276">
        <f t="shared" si="37"/>
        <v>0</v>
      </c>
      <c r="AE416" s="276">
        <f t="shared" si="37"/>
        <v>0</v>
      </c>
      <c r="AF416" s="276">
        <f t="shared" si="37"/>
        <v>0</v>
      </c>
      <c r="AG416" s="276">
        <f t="shared" si="37"/>
        <v>0</v>
      </c>
      <c r="AH416" s="276">
        <f t="shared" si="37"/>
        <v>0</v>
      </c>
      <c r="AI416" s="276">
        <f t="shared" si="37"/>
        <v>0</v>
      </c>
      <c r="AJ416" s="276">
        <f t="shared" si="37"/>
        <v>0</v>
      </c>
      <c r="AK416" s="276">
        <f t="shared" si="37"/>
        <v>0</v>
      </c>
      <c r="AL416" s="276">
        <f t="shared" si="37"/>
        <v>0</v>
      </c>
      <c r="AM416" s="276">
        <f t="shared" si="37"/>
        <v>0</v>
      </c>
      <c r="AN416" s="276">
        <f t="shared" si="37"/>
        <v>0</v>
      </c>
      <c r="AO416" s="276">
        <f t="shared" si="37"/>
        <v>0</v>
      </c>
      <c r="AP416" s="276">
        <f t="shared" si="37"/>
        <v>0</v>
      </c>
      <c r="AQ416" s="276">
        <f t="shared" si="37"/>
        <v>0</v>
      </c>
      <c r="AR416" s="276">
        <f t="shared" si="37"/>
        <v>0</v>
      </c>
      <c r="AS416" s="276">
        <f t="shared" si="37"/>
        <v>0</v>
      </c>
      <c r="AT416" s="280"/>
      <c r="AU416" s="280"/>
      <c r="AV416" s="280"/>
      <c r="AW416" s="280"/>
      <c r="AX416" s="280"/>
      <c r="AY416" s="280"/>
      <c r="AZ416" s="280"/>
      <c r="BA416" s="280"/>
      <c r="BB416" s="280"/>
      <c r="BC416" s="280"/>
      <c r="BD416" s="280"/>
      <c r="BE416" s="280"/>
      <c r="BF416" s="280"/>
      <c r="BG416" s="280"/>
      <c r="BH416" s="280"/>
      <c r="BI416" s="280"/>
      <c r="BJ416" s="280"/>
      <c r="BK416" s="280"/>
    </row>
    <row r="417" spans="1:73" ht="78">
      <c r="A417" s="768"/>
      <c r="B417" s="791"/>
      <c r="C417" s="791"/>
      <c r="D417" s="791"/>
      <c r="E417" s="4" t="s">
        <v>314</v>
      </c>
      <c r="F417" s="276">
        <f t="shared" si="35"/>
        <v>0</v>
      </c>
      <c r="G417" s="276">
        <f t="shared" si="35"/>
        <v>0</v>
      </c>
      <c r="H417" s="276">
        <f t="shared" si="35"/>
        <v>0</v>
      </c>
      <c r="I417" s="276">
        <f t="shared" si="35"/>
        <v>0</v>
      </c>
      <c r="J417" s="276">
        <f t="shared" si="35"/>
        <v>0</v>
      </c>
      <c r="K417" s="276">
        <f t="shared" si="35"/>
        <v>0</v>
      </c>
      <c r="L417" s="276">
        <f t="shared" si="35"/>
        <v>0</v>
      </c>
      <c r="M417" s="276">
        <f t="shared" si="35"/>
        <v>0</v>
      </c>
      <c r="N417" s="276">
        <f t="shared" si="35"/>
        <v>0</v>
      </c>
      <c r="O417" s="276">
        <f t="shared" si="35"/>
        <v>0</v>
      </c>
      <c r="P417" s="276">
        <f t="shared" si="35"/>
        <v>0</v>
      </c>
      <c r="Q417" s="276">
        <f t="shared" si="35"/>
        <v>0</v>
      </c>
      <c r="R417" s="276">
        <f t="shared" si="35"/>
        <v>0</v>
      </c>
      <c r="S417" s="276">
        <f t="shared" si="35"/>
        <v>0</v>
      </c>
      <c r="T417" s="276">
        <f t="shared" si="35"/>
        <v>0</v>
      </c>
      <c r="U417" s="276">
        <f t="shared" si="35"/>
        <v>0</v>
      </c>
      <c r="V417" s="276">
        <f t="shared" si="37"/>
        <v>0</v>
      </c>
      <c r="W417" s="276">
        <f t="shared" si="37"/>
        <v>0</v>
      </c>
      <c r="X417" s="276">
        <f t="shared" si="37"/>
        <v>0</v>
      </c>
      <c r="Y417" s="276">
        <f t="shared" si="37"/>
        <v>0</v>
      </c>
      <c r="Z417" s="276">
        <f t="shared" si="37"/>
        <v>0</v>
      </c>
      <c r="AA417" s="276">
        <f t="shared" si="37"/>
        <v>0</v>
      </c>
      <c r="AB417" s="276">
        <f t="shared" si="37"/>
        <v>0</v>
      </c>
      <c r="AC417" s="276">
        <f t="shared" si="37"/>
        <v>0</v>
      </c>
      <c r="AD417" s="276">
        <f t="shared" si="37"/>
        <v>0</v>
      </c>
      <c r="AE417" s="276">
        <f t="shared" si="37"/>
        <v>0</v>
      </c>
      <c r="AF417" s="276">
        <f t="shared" si="37"/>
        <v>0</v>
      </c>
      <c r="AG417" s="276">
        <f t="shared" si="37"/>
        <v>0</v>
      </c>
      <c r="AH417" s="276">
        <f t="shared" si="37"/>
        <v>0</v>
      </c>
      <c r="AI417" s="276">
        <f t="shared" si="37"/>
        <v>0</v>
      </c>
      <c r="AJ417" s="276">
        <f t="shared" si="37"/>
        <v>0</v>
      </c>
      <c r="AK417" s="276">
        <f t="shared" si="37"/>
        <v>0</v>
      </c>
      <c r="AL417" s="276">
        <f t="shared" si="37"/>
        <v>0</v>
      </c>
      <c r="AM417" s="276">
        <f t="shared" si="37"/>
        <v>0</v>
      </c>
      <c r="AN417" s="276">
        <f t="shared" si="37"/>
        <v>0</v>
      </c>
      <c r="AO417" s="276">
        <f t="shared" si="37"/>
        <v>0</v>
      </c>
      <c r="AP417" s="276">
        <f t="shared" si="37"/>
        <v>0</v>
      </c>
      <c r="AQ417" s="276">
        <f t="shared" si="37"/>
        <v>0</v>
      </c>
      <c r="AR417" s="276">
        <f t="shared" si="37"/>
        <v>0</v>
      </c>
      <c r="AS417" s="276">
        <f t="shared" si="37"/>
        <v>0</v>
      </c>
      <c r="AT417" s="276">
        <f aca="true" t="shared" si="38" ref="AT417:BU417">AT537</f>
        <v>0</v>
      </c>
      <c r="AU417" s="276">
        <f t="shared" si="38"/>
        <v>0</v>
      </c>
      <c r="AV417" s="276">
        <f t="shared" si="38"/>
        <v>0</v>
      </c>
      <c r="AW417" s="276">
        <f t="shared" si="38"/>
        <v>0</v>
      </c>
      <c r="AX417" s="276">
        <f t="shared" si="38"/>
        <v>0</v>
      </c>
      <c r="AY417" s="276">
        <f t="shared" si="38"/>
        <v>0</v>
      </c>
      <c r="AZ417" s="276">
        <f t="shared" si="38"/>
        <v>0</v>
      </c>
      <c r="BA417" s="276">
        <f t="shared" si="38"/>
        <v>0</v>
      </c>
      <c r="BB417" s="276">
        <f t="shared" si="38"/>
        <v>0</v>
      </c>
      <c r="BC417" s="276">
        <f t="shared" si="38"/>
        <v>0</v>
      </c>
      <c r="BD417" s="276">
        <f t="shared" si="38"/>
        <v>0</v>
      </c>
      <c r="BE417" s="276">
        <f t="shared" si="38"/>
        <v>0</v>
      </c>
      <c r="BF417" s="276">
        <f t="shared" si="38"/>
        <v>0</v>
      </c>
      <c r="BG417" s="276">
        <f t="shared" si="38"/>
        <v>0</v>
      </c>
      <c r="BH417" s="276">
        <f t="shared" si="38"/>
        <v>0</v>
      </c>
      <c r="BI417" s="276">
        <f t="shared" si="38"/>
        <v>0</v>
      </c>
      <c r="BJ417" s="276">
        <f t="shared" si="38"/>
        <v>0</v>
      </c>
      <c r="BK417" s="276">
        <f t="shared" si="38"/>
        <v>0</v>
      </c>
      <c r="BL417" s="276">
        <f t="shared" si="38"/>
        <v>0</v>
      </c>
      <c r="BM417" s="276">
        <f t="shared" si="38"/>
        <v>0</v>
      </c>
      <c r="BN417" s="276">
        <f t="shared" si="38"/>
        <v>0</v>
      </c>
      <c r="BO417" s="276">
        <f t="shared" si="38"/>
        <v>0</v>
      </c>
      <c r="BP417" s="276">
        <f t="shared" si="38"/>
        <v>0</v>
      </c>
      <c r="BQ417" s="276">
        <f t="shared" si="38"/>
        <v>0</v>
      </c>
      <c r="BR417" s="276">
        <f t="shared" si="38"/>
        <v>0</v>
      </c>
      <c r="BS417" s="276">
        <f t="shared" si="38"/>
        <v>0</v>
      </c>
      <c r="BT417" s="276">
        <f t="shared" si="38"/>
        <v>0</v>
      </c>
      <c r="BU417" s="276">
        <f t="shared" si="38"/>
        <v>0</v>
      </c>
    </row>
    <row r="418" spans="1:63" ht="15">
      <c r="A418" s="769"/>
      <c r="B418" s="792"/>
      <c r="C418" s="792"/>
      <c r="D418" s="792"/>
      <c r="E418" s="4" t="s">
        <v>565</v>
      </c>
      <c r="F418" s="276">
        <f t="shared" si="35"/>
        <v>0</v>
      </c>
      <c r="G418" s="276">
        <f t="shared" si="35"/>
        <v>0</v>
      </c>
      <c r="H418" s="276">
        <f t="shared" si="35"/>
        <v>0</v>
      </c>
      <c r="I418" s="276">
        <f t="shared" si="35"/>
        <v>0</v>
      </c>
      <c r="J418" s="276">
        <f t="shared" si="35"/>
        <v>0</v>
      </c>
      <c r="K418" s="276">
        <f t="shared" si="35"/>
        <v>0</v>
      </c>
      <c r="L418" s="276">
        <f t="shared" si="35"/>
        <v>0</v>
      </c>
      <c r="M418" s="276">
        <f t="shared" si="35"/>
        <v>0</v>
      </c>
      <c r="N418" s="276">
        <f t="shared" si="35"/>
        <v>0</v>
      </c>
      <c r="O418" s="276">
        <f t="shared" si="35"/>
        <v>0</v>
      </c>
      <c r="P418" s="276">
        <f t="shared" si="35"/>
        <v>0</v>
      </c>
      <c r="Q418" s="276">
        <f t="shared" si="35"/>
        <v>0</v>
      </c>
      <c r="R418" s="276">
        <f t="shared" si="35"/>
        <v>0</v>
      </c>
      <c r="S418" s="276">
        <f t="shared" si="35"/>
        <v>0</v>
      </c>
      <c r="T418" s="276">
        <f t="shared" si="35"/>
        <v>0</v>
      </c>
      <c r="U418" s="276">
        <f t="shared" si="35"/>
        <v>0</v>
      </c>
      <c r="V418" s="276">
        <f t="shared" si="37"/>
        <v>0</v>
      </c>
      <c r="W418" s="276">
        <f t="shared" si="37"/>
        <v>0</v>
      </c>
      <c r="X418" s="276">
        <f t="shared" si="37"/>
        <v>0</v>
      </c>
      <c r="Y418" s="276">
        <f t="shared" si="37"/>
        <v>0</v>
      </c>
      <c r="Z418" s="276">
        <f t="shared" si="37"/>
        <v>0</v>
      </c>
      <c r="AA418" s="276">
        <f t="shared" si="37"/>
        <v>0</v>
      </c>
      <c r="AB418" s="276">
        <f t="shared" si="37"/>
        <v>0</v>
      </c>
      <c r="AC418" s="276">
        <f t="shared" si="37"/>
        <v>0</v>
      </c>
      <c r="AD418" s="276">
        <f t="shared" si="37"/>
        <v>0</v>
      </c>
      <c r="AE418" s="276">
        <f t="shared" si="37"/>
        <v>0</v>
      </c>
      <c r="AF418" s="276">
        <f t="shared" si="37"/>
        <v>0</v>
      </c>
      <c r="AG418" s="276">
        <f t="shared" si="37"/>
        <v>0</v>
      </c>
      <c r="AH418" s="276">
        <f t="shared" si="37"/>
        <v>0</v>
      </c>
      <c r="AI418" s="276">
        <f t="shared" si="37"/>
        <v>0</v>
      </c>
      <c r="AJ418" s="276">
        <f t="shared" si="37"/>
        <v>0</v>
      </c>
      <c r="AK418" s="276">
        <f t="shared" si="37"/>
        <v>0</v>
      </c>
      <c r="AL418" s="276">
        <f t="shared" si="37"/>
        <v>0</v>
      </c>
      <c r="AM418" s="276">
        <f t="shared" si="37"/>
        <v>0</v>
      </c>
      <c r="AN418" s="276">
        <f t="shared" si="37"/>
        <v>0</v>
      </c>
      <c r="AO418" s="276">
        <f t="shared" si="37"/>
        <v>0</v>
      </c>
      <c r="AP418" s="276">
        <f t="shared" si="37"/>
        <v>0</v>
      </c>
      <c r="AQ418" s="276">
        <f t="shared" si="37"/>
        <v>0</v>
      </c>
      <c r="AR418" s="276">
        <f t="shared" si="37"/>
        <v>0</v>
      </c>
      <c r="AS418" s="276">
        <f t="shared" si="37"/>
        <v>0</v>
      </c>
      <c r="AT418" s="280"/>
      <c r="AU418" s="280"/>
      <c r="AV418" s="280"/>
      <c r="AW418" s="280"/>
      <c r="AX418" s="280"/>
      <c r="AY418" s="280"/>
      <c r="AZ418" s="280"/>
      <c r="BA418" s="280"/>
      <c r="BB418" s="280"/>
      <c r="BC418" s="280"/>
      <c r="BD418" s="280"/>
      <c r="BE418" s="280"/>
      <c r="BF418" s="280"/>
      <c r="BG418" s="280"/>
      <c r="BH418" s="280"/>
      <c r="BI418" s="280"/>
      <c r="BJ418" s="280"/>
      <c r="BK418" s="280"/>
    </row>
    <row r="419" spans="1:63" ht="30.75" hidden="1">
      <c r="A419" s="429" t="s">
        <v>146</v>
      </c>
      <c r="B419" s="454" t="s">
        <v>255</v>
      </c>
      <c r="C419" s="454" t="s">
        <v>257</v>
      </c>
      <c r="D419" s="259"/>
      <c r="E419" s="4" t="s">
        <v>562</v>
      </c>
      <c r="F419" s="180"/>
      <c r="G419" s="280"/>
      <c r="H419" s="286"/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280"/>
      <c r="AA419" s="280"/>
      <c r="AB419" s="7"/>
      <c r="AC419" s="318"/>
      <c r="AD419" s="280"/>
      <c r="AE419" s="318"/>
      <c r="AF419" s="280"/>
      <c r="AG419" s="318"/>
      <c r="AH419" s="318"/>
      <c r="AI419" s="318"/>
      <c r="AJ419" s="318"/>
      <c r="AK419" s="318"/>
      <c r="AL419" s="318"/>
      <c r="AM419" s="318"/>
      <c r="AN419" s="318"/>
      <c r="AO419" s="318"/>
      <c r="AP419" s="280"/>
      <c r="AQ419" s="280"/>
      <c r="AR419" s="280"/>
      <c r="AS419" s="280"/>
      <c r="AT419" s="280"/>
      <c r="AU419" s="280"/>
      <c r="AV419" s="280"/>
      <c r="AW419" s="280"/>
      <c r="AX419" s="280"/>
      <c r="AY419" s="280"/>
      <c r="AZ419" s="280"/>
      <c r="BA419" s="280"/>
      <c r="BB419" s="280"/>
      <c r="BC419" s="280"/>
      <c r="BD419" s="280"/>
      <c r="BE419" s="280"/>
      <c r="BF419" s="280"/>
      <c r="BG419" s="280"/>
      <c r="BH419" s="280"/>
      <c r="BI419" s="280"/>
      <c r="BJ419" s="280"/>
      <c r="BK419" s="280"/>
    </row>
    <row r="420" spans="1:63" ht="78" hidden="1">
      <c r="A420" s="430"/>
      <c r="B420" s="454"/>
      <c r="C420" s="454"/>
      <c r="D420" s="273" t="s">
        <v>405</v>
      </c>
      <c r="E420" s="4" t="s">
        <v>399</v>
      </c>
      <c r="F420" s="180"/>
      <c r="G420" s="280"/>
      <c r="H420" s="286"/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280"/>
      <c r="AA420" s="280"/>
      <c r="AB420" s="7"/>
      <c r="AC420" s="318"/>
      <c r="AD420" s="280"/>
      <c r="AE420" s="318"/>
      <c r="AF420" s="280"/>
      <c r="AG420" s="318"/>
      <c r="AH420" s="318"/>
      <c r="AI420" s="318"/>
      <c r="AJ420" s="318"/>
      <c r="AK420" s="318"/>
      <c r="AL420" s="318"/>
      <c r="AM420" s="318"/>
      <c r="AN420" s="318"/>
      <c r="AO420" s="318"/>
      <c r="AP420" s="280"/>
      <c r="AQ420" s="280"/>
      <c r="AR420" s="280"/>
      <c r="AS420" s="280"/>
      <c r="AT420" s="280"/>
      <c r="AU420" s="280"/>
      <c r="AV420" s="280"/>
      <c r="AW420" s="280"/>
      <c r="AX420" s="280"/>
      <c r="AY420" s="280"/>
      <c r="AZ420" s="280"/>
      <c r="BA420" s="280"/>
      <c r="BB420" s="280"/>
      <c r="BC420" s="280"/>
      <c r="BD420" s="280"/>
      <c r="BE420" s="280"/>
      <c r="BF420" s="280"/>
      <c r="BG420" s="280"/>
      <c r="BH420" s="280"/>
      <c r="BI420" s="280"/>
      <c r="BJ420" s="280"/>
      <c r="BK420" s="280"/>
    </row>
    <row r="421" spans="1:63" ht="30.75" hidden="1">
      <c r="A421" s="430"/>
      <c r="B421" s="454"/>
      <c r="C421" s="454"/>
      <c r="D421" s="273" t="s">
        <v>405</v>
      </c>
      <c r="E421" s="4" t="s">
        <v>14</v>
      </c>
      <c r="F421" s="180"/>
      <c r="G421" s="280"/>
      <c r="H421" s="286"/>
      <c r="I421" s="318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280"/>
      <c r="AA421" s="280"/>
      <c r="AB421" s="7"/>
      <c r="AC421" s="318"/>
      <c r="AD421" s="280"/>
      <c r="AE421" s="318"/>
      <c r="AF421" s="280"/>
      <c r="AG421" s="318"/>
      <c r="AH421" s="318"/>
      <c r="AI421" s="318"/>
      <c r="AJ421" s="318"/>
      <c r="AK421" s="318"/>
      <c r="AL421" s="318"/>
      <c r="AM421" s="318"/>
      <c r="AN421" s="318"/>
      <c r="AO421" s="318"/>
      <c r="AP421" s="280"/>
      <c r="AQ421" s="280"/>
      <c r="AR421" s="280"/>
      <c r="AS421" s="280"/>
      <c r="AT421" s="280"/>
      <c r="AU421" s="280"/>
      <c r="AV421" s="280"/>
      <c r="AW421" s="280"/>
      <c r="AX421" s="280"/>
      <c r="AY421" s="280"/>
      <c r="AZ421" s="280"/>
      <c r="BA421" s="280"/>
      <c r="BB421" s="280"/>
      <c r="BC421" s="280"/>
      <c r="BD421" s="280"/>
      <c r="BE421" s="280"/>
      <c r="BF421" s="280"/>
      <c r="BG421" s="280"/>
      <c r="BH421" s="280"/>
      <c r="BI421" s="280"/>
      <c r="BJ421" s="280"/>
      <c r="BK421" s="280"/>
    </row>
    <row r="422" spans="1:63" ht="30.75" hidden="1">
      <c r="A422" s="430"/>
      <c r="B422" s="454"/>
      <c r="C422" s="454"/>
      <c r="D422" s="273" t="s">
        <v>405</v>
      </c>
      <c r="E422" s="4" t="s">
        <v>15</v>
      </c>
      <c r="F422" s="180"/>
      <c r="G422" s="280"/>
      <c r="H422" s="286"/>
      <c r="I422" s="318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280"/>
      <c r="AA422" s="280"/>
      <c r="AB422" s="7"/>
      <c r="AC422" s="318"/>
      <c r="AD422" s="280"/>
      <c r="AE422" s="318"/>
      <c r="AF422" s="280"/>
      <c r="AG422" s="318"/>
      <c r="AH422" s="318"/>
      <c r="AI422" s="318"/>
      <c r="AJ422" s="318"/>
      <c r="AK422" s="318"/>
      <c r="AL422" s="318"/>
      <c r="AM422" s="318"/>
      <c r="AN422" s="318"/>
      <c r="AO422" s="318"/>
      <c r="AP422" s="280"/>
      <c r="AQ422" s="280"/>
      <c r="AR422" s="280"/>
      <c r="AS422" s="280"/>
      <c r="AT422" s="280"/>
      <c r="AU422" s="280"/>
      <c r="AV422" s="280"/>
      <c r="AW422" s="280"/>
      <c r="AX422" s="280"/>
      <c r="AY422" s="280"/>
      <c r="AZ422" s="280"/>
      <c r="BA422" s="280"/>
      <c r="BB422" s="280"/>
      <c r="BC422" s="280"/>
      <c r="BD422" s="280"/>
      <c r="BE422" s="280"/>
      <c r="BF422" s="280"/>
      <c r="BG422" s="280"/>
      <c r="BH422" s="280"/>
      <c r="BI422" s="280"/>
      <c r="BJ422" s="280"/>
      <c r="BK422" s="280"/>
    </row>
    <row r="423" spans="1:63" ht="21" hidden="1">
      <c r="A423" s="430"/>
      <c r="B423" s="454"/>
      <c r="C423" s="454"/>
      <c r="D423" s="273" t="s">
        <v>405</v>
      </c>
      <c r="E423" s="4" t="s">
        <v>16</v>
      </c>
      <c r="F423" s="180"/>
      <c r="G423" s="280"/>
      <c r="H423" s="286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280"/>
      <c r="AA423" s="280"/>
      <c r="AB423" s="7"/>
      <c r="AC423" s="318"/>
      <c r="AD423" s="280"/>
      <c r="AE423" s="318"/>
      <c r="AF423" s="280"/>
      <c r="AG423" s="318"/>
      <c r="AH423" s="318"/>
      <c r="AI423" s="318"/>
      <c r="AJ423" s="318"/>
      <c r="AK423" s="318"/>
      <c r="AL423" s="318"/>
      <c r="AM423" s="318"/>
      <c r="AN423" s="318"/>
      <c r="AO423" s="318"/>
      <c r="AP423" s="280"/>
      <c r="AQ423" s="280"/>
      <c r="AR423" s="280"/>
      <c r="AS423" s="280"/>
      <c r="AT423" s="280"/>
      <c r="AU423" s="280"/>
      <c r="AV423" s="280"/>
      <c r="AW423" s="280"/>
      <c r="AX423" s="280"/>
      <c r="AY423" s="280"/>
      <c r="AZ423" s="280"/>
      <c r="BA423" s="280"/>
      <c r="BB423" s="280"/>
      <c r="BC423" s="280"/>
      <c r="BD423" s="280"/>
      <c r="BE423" s="280"/>
      <c r="BF423" s="280"/>
      <c r="BG423" s="280"/>
      <c r="BH423" s="280"/>
      <c r="BI423" s="280"/>
      <c r="BJ423" s="280"/>
      <c r="BK423" s="280"/>
    </row>
    <row r="424" spans="1:63" ht="21" hidden="1">
      <c r="A424" s="430"/>
      <c r="B424" s="454"/>
      <c r="C424" s="454"/>
      <c r="D424" s="273" t="s">
        <v>405</v>
      </c>
      <c r="E424" s="4" t="s">
        <v>17</v>
      </c>
      <c r="F424" s="180"/>
      <c r="G424" s="280"/>
      <c r="H424" s="286"/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280"/>
      <c r="AA424" s="280"/>
      <c r="AB424" s="7"/>
      <c r="AC424" s="318"/>
      <c r="AD424" s="280"/>
      <c r="AE424" s="318"/>
      <c r="AF424" s="280"/>
      <c r="AG424" s="318"/>
      <c r="AH424" s="318"/>
      <c r="AI424" s="318"/>
      <c r="AJ424" s="318"/>
      <c r="AK424" s="318"/>
      <c r="AL424" s="318"/>
      <c r="AM424" s="318"/>
      <c r="AN424" s="318"/>
      <c r="AO424" s="318"/>
      <c r="AP424" s="280"/>
      <c r="AQ424" s="280"/>
      <c r="AR424" s="280"/>
      <c r="AS424" s="280"/>
      <c r="AT424" s="280"/>
      <c r="AU424" s="280"/>
      <c r="AV424" s="280"/>
      <c r="AW424" s="280"/>
      <c r="AX424" s="280"/>
      <c r="AY424" s="280"/>
      <c r="AZ424" s="280"/>
      <c r="BA424" s="280"/>
      <c r="BB424" s="280"/>
      <c r="BC424" s="280"/>
      <c r="BD424" s="280"/>
      <c r="BE424" s="280"/>
      <c r="BF424" s="280"/>
      <c r="BG424" s="280"/>
      <c r="BH424" s="280"/>
      <c r="BI424" s="280"/>
      <c r="BJ424" s="280"/>
      <c r="BK424" s="280"/>
    </row>
    <row r="425" spans="1:63" ht="78" hidden="1">
      <c r="A425" s="430"/>
      <c r="B425" s="454"/>
      <c r="C425" s="454"/>
      <c r="D425" s="273" t="s">
        <v>405</v>
      </c>
      <c r="E425" s="4" t="s">
        <v>314</v>
      </c>
      <c r="F425" s="180"/>
      <c r="G425" s="280"/>
      <c r="H425" s="286"/>
      <c r="I425" s="318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280"/>
      <c r="AA425" s="280"/>
      <c r="AB425" s="7"/>
      <c r="AC425" s="318"/>
      <c r="AD425" s="280"/>
      <c r="AE425" s="318"/>
      <c r="AF425" s="280"/>
      <c r="AG425" s="318"/>
      <c r="AH425" s="318"/>
      <c r="AI425" s="318"/>
      <c r="AJ425" s="318"/>
      <c r="AK425" s="318"/>
      <c r="AL425" s="318"/>
      <c r="AM425" s="318"/>
      <c r="AN425" s="318"/>
      <c r="AO425" s="318"/>
      <c r="AP425" s="280"/>
      <c r="AQ425" s="280"/>
      <c r="AR425" s="280"/>
      <c r="AS425" s="280"/>
      <c r="AT425" s="280"/>
      <c r="AU425" s="280"/>
      <c r="AV425" s="280"/>
      <c r="AW425" s="280"/>
      <c r="AX425" s="280"/>
      <c r="AY425" s="280"/>
      <c r="AZ425" s="280"/>
      <c r="BA425" s="280"/>
      <c r="BB425" s="280"/>
      <c r="BC425" s="280"/>
      <c r="BD425" s="280"/>
      <c r="BE425" s="280"/>
      <c r="BF425" s="280"/>
      <c r="BG425" s="280"/>
      <c r="BH425" s="280"/>
      <c r="BI425" s="280"/>
      <c r="BJ425" s="280"/>
      <c r="BK425" s="280"/>
    </row>
    <row r="426" spans="1:63" ht="78" hidden="1">
      <c r="A426" s="430"/>
      <c r="B426" s="454"/>
      <c r="C426" s="35" t="s">
        <v>258</v>
      </c>
      <c r="D426" s="273" t="s">
        <v>405</v>
      </c>
      <c r="E426" s="4" t="s">
        <v>314</v>
      </c>
      <c r="F426" s="180"/>
      <c r="G426" s="280"/>
      <c r="H426" s="286"/>
      <c r="I426" s="318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280"/>
      <c r="AA426" s="280"/>
      <c r="AB426" s="7"/>
      <c r="AC426" s="318"/>
      <c r="AD426" s="280"/>
      <c r="AE426" s="318"/>
      <c r="AF426" s="280"/>
      <c r="AG426" s="318"/>
      <c r="AH426" s="318"/>
      <c r="AI426" s="318"/>
      <c r="AJ426" s="318"/>
      <c r="AK426" s="318"/>
      <c r="AL426" s="318"/>
      <c r="AM426" s="318"/>
      <c r="AN426" s="318"/>
      <c r="AO426" s="318"/>
      <c r="AP426" s="280"/>
      <c r="AQ426" s="280"/>
      <c r="AR426" s="280"/>
      <c r="AS426" s="280"/>
      <c r="AT426" s="280"/>
      <c r="AU426" s="280"/>
      <c r="AV426" s="280"/>
      <c r="AW426" s="280"/>
      <c r="AX426" s="280"/>
      <c r="AY426" s="280"/>
      <c r="AZ426" s="280"/>
      <c r="BA426" s="280"/>
      <c r="BB426" s="280"/>
      <c r="BC426" s="280"/>
      <c r="BD426" s="280"/>
      <c r="BE426" s="280"/>
      <c r="BF426" s="280"/>
      <c r="BG426" s="280"/>
      <c r="BH426" s="280"/>
      <c r="BI426" s="280"/>
      <c r="BJ426" s="280"/>
      <c r="BK426" s="280"/>
    </row>
    <row r="427" spans="1:63" ht="78" hidden="1">
      <c r="A427" s="430"/>
      <c r="B427" s="454"/>
      <c r="C427" s="35" t="s">
        <v>259</v>
      </c>
      <c r="D427" s="273" t="s">
        <v>405</v>
      </c>
      <c r="E427" s="4" t="s">
        <v>314</v>
      </c>
      <c r="F427" s="180"/>
      <c r="G427" s="280"/>
      <c r="H427" s="286"/>
      <c r="I427" s="318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280"/>
      <c r="AA427" s="280"/>
      <c r="AB427" s="7"/>
      <c r="AC427" s="318"/>
      <c r="AD427" s="280"/>
      <c r="AE427" s="318"/>
      <c r="AF427" s="280"/>
      <c r="AG427" s="318"/>
      <c r="AH427" s="318"/>
      <c r="AI427" s="318"/>
      <c r="AJ427" s="318"/>
      <c r="AK427" s="318"/>
      <c r="AL427" s="318"/>
      <c r="AM427" s="318"/>
      <c r="AN427" s="318"/>
      <c r="AO427" s="318"/>
      <c r="AP427" s="280"/>
      <c r="AQ427" s="280"/>
      <c r="AR427" s="280"/>
      <c r="AS427" s="280"/>
      <c r="AT427" s="280"/>
      <c r="AU427" s="280"/>
      <c r="AV427" s="280"/>
      <c r="AW427" s="280"/>
      <c r="AX427" s="280"/>
      <c r="AY427" s="280"/>
      <c r="AZ427" s="280"/>
      <c r="BA427" s="280"/>
      <c r="BB427" s="280"/>
      <c r="BC427" s="280"/>
      <c r="BD427" s="280"/>
      <c r="BE427" s="280"/>
      <c r="BF427" s="280"/>
      <c r="BG427" s="280"/>
      <c r="BH427" s="280"/>
      <c r="BI427" s="280"/>
      <c r="BJ427" s="280"/>
      <c r="BK427" s="280"/>
    </row>
    <row r="428" spans="1:63" ht="78" hidden="1">
      <c r="A428" s="430"/>
      <c r="B428" s="454"/>
      <c r="C428" s="35" t="s">
        <v>260</v>
      </c>
      <c r="D428" s="273" t="s">
        <v>405</v>
      </c>
      <c r="E428" s="4" t="s">
        <v>314</v>
      </c>
      <c r="F428" s="180"/>
      <c r="G428" s="280"/>
      <c r="H428" s="286"/>
      <c r="I428" s="318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280"/>
      <c r="AA428" s="280"/>
      <c r="AB428" s="7"/>
      <c r="AC428" s="318"/>
      <c r="AD428" s="280"/>
      <c r="AE428" s="318"/>
      <c r="AF428" s="280"/>
      <c r="AG428" s="318"/>
      <c r="AH428" s="318"/>
      <c r="AI428" s="318"/>
      <c r="AJ428" s="318"/>
      <c r="AK428" s="318"/>
      <c r="AL428" s="318"/>
      <c r="AM428" s="318"/>
      <c r="AN428" s="318"/>
      <c r="AO428" s="318"/>
      <c r="AP428" s="280"/>
      <c r="AQ428" s="280"/>
      <c r="AR428" s="280"/>
      <c r="AS428" s="280"/>
      <c r="AT428" s="280"/>
      <c r="AU428" s="280"/>
      <c r="AV428" s="280"/>
      <c r="AW428" s="280"/>
      <c r="AX428" s="280"/>
      <c r="AY428" s="280"/>
      <c r="AZ428" s="280"/>
      <c r="BA428" s="280"/>
      <c r="BB428" s="280"/>
      <c r="BC428" s="280"/>
      <c r="BD428" s="280"/>
      <c r="BE428" s="280"/>
      <c r="BF428" s="280"/>
      <c r="BG428" s="280"/>
      <c r="BH428" s="280"/>
      <c r="BI428" s="280"/>
      <c r="BJ428" s="280"/>
      <c r="BK428" s="280"/>
    </row>
    <row r="429" spans="1:63" ht="78" hidden="1">
      <c r="A429" s="430"/>
      <c r="B429" s="454"/>
      <c r="C429" s="35" t="s">
        <v>261</v>
      </c>
      <c r="D429" s="273" t="s">
        <v>405</v>
      </c>
      <c r="E429" s="4" t="s">
        <v>314</v>
      </c>
      <c r="F429" s="180"/>
      <c r="G429" s="280"/>
      <c r="H429" s="286"/>
      <c r="I429" s="318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280"/>
      <c r="AA429" s="280"/>
      <c r="AB429" s="7"/>
      <c r="AC429" s="318"/>
      <c r="AD429" s="280"/>
      <c r="AE429" s="318"/>
      <c r="AF429" s="280"/>
      <c r="AG429" s="318"/>
      <c r="AH429" s="318"/>
      <c r="AI429" s="318"/>
      <c r="AJ429" s="318"/>
      <c r="AK429" s="318"/>
      <c r="AL429" s="318"/>
      <c r="AM429" s="318"/>
      <c r="AN429" s="318"/>
      <c r="AO429" s="318"/>
      <c r="AP429" s="280"/>
      <c r="AQ429" s="280"/>
      <c r="AR429" s="280"/>
      <c r="AS429" s="280"/>
      <c r="AT429" s="280"/>
      <c r="AU429" s="280"/>
      <c r="AV429" s="280"/>
      <c r="AW429" s="280"/>
      <c r="AX429" s="280"/>
      <c r="AY429" s="280"/>
      <c r="AZ429" s="280"/>
      <c r="BA429" s="280"/>
      <c r="BB429" s="280"/>
      <c r="BC429" s="280"/>
      <c r="BD429" s="280"/>
      <c r="BE429" s="280"/>
      <c r="BF429" s="280"/>
      <c r="BG429" s="280"/>
      <c r="BH429" s="280"/>
      <c r="BI429" s="280"/>
      <c r="BJ429" s="280"/>
      <c r="BK429" s="280"/>
    </row>
    <row r="430" spans="1:63" ht="78" hidden="1">
      <c r="A430" s="430"/>
      <c r="B430" s="454"/>
      <c r="C430" s="35" t="s">
        <v>262</v>
      </c>
      <c r="D430" s="273" t="s">
        <v>405</v>
      </c>
      <c r="E430" s="4" t="s">
        <v>314</v>
      </c>
      <c r="F430" s="180"/>
      <c r="G430" s="280"/>
      <c r="H430" s="286"/>
      <c r="I430" s="318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280"/>
      <c r="AA430" s="280"/>
      <c r="AB430" s="7"/>
      <c r="AC430" s="318"/>
      <c r="AD430" s="280"/>
      <c r="AE430" s="318"/>
      <c r="AF430" s="280"/>
      <c r="AG430" s="318"/>
      <c r="AH430" s="318"/>
      <c r="AI430" s="318"/>
      <c r="AJ430" s="318"/>
      <c r="AK430" s="318"/>
      <c r="AL430" s="318"/>
      <c r="AM430" s="318"/>
      <c r="AN430" s="318"/>
      <c r="AO430" s="318"/>
      <c r="AP430" s="280"/>
      <c r="AQ430" s="280"/>
      <c r="AR430" s="280"/>
      <c r="AS430" s="280"/>
      <c r="AT430" s="280"/>
      <c r="AU430" s="280"/>
      <c r="AV430" s="280"/>
      <c r="AW430" s="280"/>
      <c r="AX430" s="280"/>
      <c r="AY430" s="280"/>
      <c r="AZ430" s="280"/>
      <c r="BA430" s="280"/>
      <c r="BB430" s="280"/>
      <c r="BC430" s="280"/>
      <c r="BD430" s="280"/>
      <c r="BE430" s="280"/>
      <c r="BF430" s="280"/>
      <c r="BG430" s="280"/>
      <c r="BH430" s="280"/>
      <c r="BI430" s="280"/>
      <c r="BJ430" s="280"/>
      <c r="BK430" s="280"/>
    </row>
    <row r="431" spans="1:63" ht="78" hidden="1">
      <c r="A431" s="430"/>
      <c r="B431" s="454"/>
      <c r="C431" s="35" t="s">
        <v>263</v>
      </c>
      <c r="D431" s="273" t="s">
        <v>405</v>
      </c>
      <c r="E431" s="4" t="s">
        <v>314</v>
      </c>
      <c r="F431" s="180"/>
      <c r="G431" s="280"/>
      <c r="H431" s="286"/>
      <c r="I431" s="318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280"/>
      <c r="AA431" s="280"/>
      <c r="AB431" s="7"/>
      <c r="AC431" s="318"/>
      <c r="AD431" s="280"/>
      <c r="AE431" s="318"/>
      <c r="AF431" s="280"/>
      <c r="AG431" s="318"/>
      <c r="AH431" s="318"/>
      <c r="AI431" s="318"/>
      <c r="AJ431" s="318"/>
      <c r="AK431" s="318"/>
      <c r="AL431" s="318"/>
      <c r="AM431" s="318"/>
      <c r="AN431" s="318"/>
      <c r="AO431" s="318"/>
      <c r="AP431" s="280"/>
      <c r="AQ431" s="280"/>
      <c r="AR431" s="280"/>
      <c r="AS431" s="280"/>
      <c r="AT431" s="280"/>
      <c r="AU431" s="280"/>
      <c r="AV431" s="280"/>
      <c r="AW431" s="280"/>
      <c r="AX431" s="280"/>
      <c r="AY431" s="280"/>
      <c r="AZ431" s="280"/>
      <c r="BA431" s="280"/>
      <c r="BB431" s="280"/>
      <c r="BC431" s="280"/>
      <c r="BD431" s="280"/>
      <c r="BE431" s="280"/>
      <c r="BF431" s="280"/>
      <c r="BG431" s="280"/>
      <c r="BH431" s="280"/>
      <c r="BI431" s="280"/>
      <c r="BJ431" s="280"/>
      <c r="BK431" s="280"/>
    </row>
    <row r="432" spans="1:63" ht="78" hidden="1">
      <c r="A432" s="430"/>
      <c r="B432" s="454"/>
      <c r="C432" s="35" t="s">
        <v>264</v>
      </c>
      <c r="D432" s="273" t="s">
        <v>405</v>
      </c>
      <c r="E432" s="4" t="s">
        <v>314</v>
      </c>
      <c r="F432" s="180"/>
      <c r="G432" s="280"/>
      <c r="H432" s="286"/>
      <c r="I432" s="318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280"/>
      <c r="AA432" s="280"/>
      <c r="AB432" s="7"/>
      <c r="AC432" s="318"/>
      <c r="AD432" s="280"/>
      <c r="AE432" s="318"/>
      <c r="AF432" s="280"/>
      <c r="AG432" s="318"/>
      <c r="AH432" s="318"/>
      <c r="AI432" s="318"/>
      <c r="AJ432" s="318"/>
      <c r="AK432" s="318"/>
      <c r="AL432" s="318"/>
      <c r="AM432" s="318"/>
      <c r="AN432" s="318"/>
      <c r="AO432" s="318"/>
      <c r="AP432" s="280"/>
      <c r="AQ432" s="280"/>
      <c r="AR432" s="280"/>
      <c r="AS432" s="280"/>
      <c r="AT432" s="280"/>
      <c r="AU432" s="280"/>
      <c r="AV432" s="280"/>
      <c r="AW432" s="280"/>
      <c r="AX432" s="280"/>
      <c r="AY432" s="280"/>
      <c r="AZ432" s="280"/>
      <c r="BA432" s="280"/>
      <c r="BB432" s="280"/>
      <c r="BC432" s="280"/>
      <c r="BD432" s="280"/>
      <c r="BE432" s="280"/>
      <c r="BF432" s="280"/>
      <c r="BG432" s="280"/>
      <c r="BH432" s="280"/>
      <c r="BI432" s="280"/>
      <c r="BJ432" s="280"/>
      <c r="BK432" s="280"/>
    </row>
    <row r="433" spans="1:63" ht="78" hidden="1">
      <c r="A433" s="430"/>
      <c r="B433" s="454"/>
      <c r="C433" s="35" t="s">
        <v>265</v>
      </c>
      <c r="D433" s="273" t="s">
        <v>405</v>
      </c>
      <c r="E433" s="4" t="s">
        <v>314</v>
      </c>
      <c r="F433" s="180"/>
      <c r="G433" s="280"/>
      <c r="H433" s="286"/>
      <c r="I433" s="318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280"/>
      <c r="AA433" s="280"/>
      <c r="AB433" s="7"/>
      <c r="AC433" s="318"/>
      <c r="AD433" s="280"/>
      <c r="AE433" s="318"/>
      <c r="AF433" s="280"/>
      <c r="AG433" s="318"/>
      <c r="AH433" s="318"/>
      <c r="AI433" s="318"/>
      <c r="AJ433" s="318"/>
      <c r="AK433" s="318"/>
      <c r="AL433" s="318"/>
      <c r="AM433" s="318"/>
      <c r="AN433" s="318"/>
      <c r="AO433" s="318"/>
      <c r="AP433" s="280"/>
      <c r="AQ433" s="280"/>
      <c r="AR433" s="280"/>
      <c r="AS433" s="280"/>
      <c r="AT433" s="280"/>
      <c r="AU433" s="280"/>
      <c r="AV433" s="280"/>
      <c r="AW433" s="280"/>
      <c r="AX433" s="280"/>
      <c r="AY433" s="280"/>
      <c r="AZ433" s="280"/>
      <c r="BA433" s="280"/>
      <c r="BB433" s="280"/>
      <c r="BC433" s="280"/>
      <c r="BD433" s="280"/>
      <c r="BE433" s="280"/>
      <c r="BF433" s="280"/>
      <c r="BG433" s="280"/>
      <c r="BH433" s="280"/>
      <c r="BI433" s="280"/>
      <c r="BJ433" s="280"/>
      <c r="BK433" s="280"/>
    </row>
    <row r="434" spans="1:63" ht="21" hidden="1">
      <c r="A434" s="429" t="s">
        <v>147</v>
      </c>
      <c r="B434" s="766" t="s">
        <v>295</v>
      </c>
      <c r="C434" s="424" t="s">
        <v>208</v>
      </c>
      <c r="D434" s="273" t="s">
        <v>405</v>
      </c>
      <c r="E434" s="277" t="s">
        <v>21</v>
      </c>
      <c r="F434" s="279"/>
      <c r="G434" s="180"/>
      <c r="H434" s="309"/>
      <c r="I434" s="318"/>
      <c r="J434" s="318"/>
      <c r="K434" s="318"/>
      <c r="L434" s="318"/>
      <c r="M434" s="318"/>
      <c r="N434" s="318"/>
      <c r="O434" s="318"/>
      <c r="P434" s="180"/>
      <c r="Q434" s="318"/>
      <c r="R434" s="318"/>
      <c r="S434" s="318"/>
      <c r="T434" s="318"/>
      <c r="U434" s="318"/>
      <c r="V434" s="318"/>
      <c r="W434" s="331"/>
      <c r="X434" s="318"/>
      <c r="Y434" s="318"/>
      <c r="Z434" s="312"/>
      <c r="AA434" s="280"/>
      <c r="AB434" s="7"/>
      <c r="AC434" s="318"/>
      <c r="AD434" s="280"/>
      <c r="AE434" s="318"/>
      <c r="AF434" s="280"/>
      <c r="AG434" s="318"/>
      <c r="AH434" s="318"/>
      <c r="AI434" s="318"/>
      <c r="AJ434" s="318"/>
      <c r="AK434" s="318"/>
      <c r="AL434" s="318"/>
      <c r="AM434" s="318"/>
      <c r="AN434" s="318"/>
      <c r="AO434" s="318"/>
      <c r="AP434" s="280"/>
      <c r="AQ434" s="280"/>
      <c r="AR434" s="280"/>
      <c r="AS434" s="280"/>
      <c r="AT434" s="280"/>
      <c r="AU434" s="280"/>
      <c r="AV434" s="280"/>
      <c r="AW434" s="280"/>
      <c r="AX434" s="280"/>
      <c r="AY434" s="280"/>
      <c r="AZ434" s="280"/>
      <c r="BA434" s="280"/>
      <c r="BB434" s="280"/>
      <c r="BC434" s="280"/>
      <c r="BD434" s="280"/>
      <c r="BE434" s="280"/>
      <c r="BF434" s="280"/>
      <c r="BG434" s="280"/>
      <c r="BH434" s="280"/>
      <c r="BI434" s="280"/>
      <c r="BJ434" s="280"/>
      <c r="BK434" s="280"/>
    </row>
    <row r="435" spans="1:63" ht="124.5" hidden="1">
      <c r="A435" s="796"/>
      <c r="B435" s="798"/>
      <c r="C435" s="438"/>
      <c r="D435" s="273" t="s">
        <v>405</v>
      </c>
      <c r="E435" s="4" t="s">
        <v>400</v>
      </c>
      <c r="F435" s="180"/>
      <c r="G435" s="280"/>
      <c r="H435" s="309"/>
      <c r="I435" s="318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31"/>
      <c r="X435" s="318"/>
      <c r="Y435" s="318"/>
      <c r="Z435" s="312"/>
      <c r="AA435" s="280"/>
      <c r="AB435" s="7"/>
      <c r="AC435" s="318"/>
      <c r="AD435" s="280"/>
      <c r="AE435" s="318"/>
      <c r="AF435" s="280"/>
      <c r="AG435" s="318"/>
      <c r="AH435" s="318"/>
      <c r="AI435" s="318"/>
      <c r="AJ435" s="318"/>
      <c r="AK435" s="318"/>
      <c r="AL435" s="318"/>
      <c r="AM435" s="318"/>
      <c r="AN435" s="318"/>
      <c r="AO435" s="318"/>
      <c r="AP435" s="280"/>
      <c r="AQ435" s="280"/>
      <c r="AR435" s="280"/>
      <c r="AS435" s="280"/>
      <c r="AT435" s="280"/>
      <c r="AU435" s="280"/>
      <c r="AV435" s="280"/>
      <c r="AW435" s="280"/>
      <c r="AX435" s="280"/>
      <c r="AY435" s="280"/>
      <c r="AZ435" s="280"/>
      <c r="BA435" s="280"/>
      <c r="BB435" s="280"/>
      <c r="BC435" s="280"/>
      <c r="BD435" s="280"/>
      <c r="BE435" s="280"/>
      <c r="BF435" s="280"/>
      <c r="BG435" s="280"/>
      <c r="BH435" s="280"/>
      <c r="BI435" s="280"/>
      <c r="BJ435" s="280"/>
      <c r="BK435" s="280"/>
    </row>
    <row r="436" spans="1:63" ht="30.75" hidden="1">
      <c r="A436" s="796"/>
      <c r="B436" s="798"/>
      <c r="C436" s="438"/>
      <c r="D436" s="273" t="s">
        <v>405</v>
      </c>
      <c r="E436" s="4" t="s">
        <v>14</v>
      </c>
      <c r="F436" s="180"/>
      <c r="G436" s="280"/>
      <c r="H436" s="286"/>
      <c r="I436" s="318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280"/>
      <c r="AA436" s="280"/>
      <c r="AB436" s="7"/>
      <c r="AC436" s="318"/>
      <c r="AD436" s="280"/>
      <c r="AE436" s="318"/>
      <c r="AF436" s="280"/>
      <c r="AG436" s="318"/>
      <c r="AH436" s="318"/>
      <c r="AI436" s="318"/>
      <c r="AJ436" s="318"/>
      <c r="AK436" s="318"/>
      <c r="AL436" s="318"/>
      <c r="AM436" s="318"/>
      <c r="AN436" s="318"/>
      <c r="AO436" s="318"/>
      <c r="AP436" s="280"/>
      <c r="AQ436" s="280"/>
      <c r="AR436" s="280"/>
      <c r="AS436" s="280"/>
      <c r="AT436" s="280"/>
      <c r="AU436" s="280"/>
      <c r="AV436" s="280"/>
      <c r="AW436" s="280"/>
      <c r="AX436" s="280"/>
      <c r="AY436" s="280"/>
      <c r="AZ436" s="280"/>
      <c r="BA436" s="280"/>
      <c r="BB436" s="280"/>
      <c r="BC436" s="280"/>
      <c r="BD436" s="280"/>
      <c r="BE436" s="280"/>
      <c r="BF436" s="280"/>
      <c r="BG436" s="280"/>
      <c r="BH436" s="280"/>
      <c r="BI436" s="280"/>
      <c r="BJ436" s="280"/>
      <c r="BK436" s="280"/>
    </row>
    <row r="437" spans="1:63" ht="30.75" hidden="1">
      <c r="A437" s="796"/>
      <c r="B437" s="798"/>
      <c r="C437" s="438"/>
      <c r="D437" s="273" t="s">
        <v>405</v>
      </c>
      <c r="E437" s="4" t="s">
        <v>15</v>
      </c>
      <c r="F437" s="279"/>
      <c r="G437" s="280"/>
      <c r="H437" s="309"/>
      <c r="I437" s="318"/>
      <c r="J437" s="318"/>
      <c r="K437" s="318"/>
      <c r="L437" s="318"/>
      <c r="M437" s="318"/>
      <c r="N437" s="318"/>
      <c r="O437" s="318"/>
      <c r="P437" s="318"/>
      <c r="Q437" s="331"/>
      <c r="R437" s="318"/>
      <c r="S437" s="318"/>
      <c r="T437" s="318"/>
      <c r="U437" s="318"/>
      <c r="V437" s="318"/>
      <c r="W437" s="318"/>
      <c r="X437" s="318"/>
      <c r="Y437" s="318"/>
      <c r="Z437" s="312"/>
      <c r="AA437" s="280"/>
      <c r="AB437" s="7"/>
      <c r="AC437" s="318"/>
      <c r="AD437" s="280"/>
      <c r="AE437" s="318"/>
      <c r="AF437" s="280"/>
      <c r="AG437" s="318"/>
      <c r="AH437" s="318"/>
      <c r="AI437" s="318"/>
      <c r="AJ437" s="318"/>
      <c r="AK437" s="318"/>
      <c r="AL437" s="318"/>
      <c r="AM437" s="318"/>
      <c r="AN437" s="318"/>
      <c r="AO437" s="318"/>
      <c r="AP437" s="280"/>
      <c r="AQ437" s="280"/>
      <c r="AR437" s="280"/>
      <c r="AS437" s="280"/>
      <c r="AT437" s="280"/>
      <c r="AU437" s="280"/>
      <c r="AV437" s="280"/>
      <c r="AW437" s="280"/>
      <c r="AX437" s="280"/>
      <c r="AY437" s="280"/>
      <c r="AZ437" s="280"/>
      <c r="BA437" s="280"/>
      <c r="BB437" s="280"/>
      <c r="BC437" s="280"/>
      <c r="BD437" s="280"/>
      <c r="BE437" s="280"/>
      <c r="BF437" s="280"/>
      <c r="BG437" s="280"/>
      <c r="BH437" s="280"/>
      <c r="BI437" s="280"/>
      <c r="BJ437" s="280"/>
      <c r="BK437" s="280"/>
    </row>
    <row r="438" spans="1:63" ht="93" hidden="1">
      <c r="A438" s="796"/>
      <c r="B438" s="798"/>
      <c r="C438" s="438"/>
      <c r="D438" s="273" t="s">
        <v>405</v>
      </c>
      <c r="E438" s="4" t="s">
        <v>165</v>
      </c>
      <c r="F438" s="279"/>
      <c r="G438" s="280"/>
      <c r="H438" s="309"/>
      <c r="I438" s="318"/>
      <c r="J438" s="318"/>
      <c r="K438" s="318"/>
      <c r="L438" s="318"/>
      <c r="M438" s="318"/>
      <c r="N438" s="318"/>
      <c r="O438" s="318"/>
      <c r="P438" s="318"/>
      <c r="Q438" s="331"/>
      <c r="R438" s="318"/>
      <c r="S438" s="318"/>
      <c r="T438" s="318"/>
      <c r="U438" s="318"/>
      <c r="V438" s="318"/>
      <c r="W438" s="318"/>
      <c r="X438" s="318"/>
      <c r="Y438" s="318"/>
      <c r="Z438" s="312"/>
      <c r="AA438" s="280"/>
      <c r="AB438" s="7"/>
      <c r="AC438" s="318"/>
      <c r="AD438" s="280"/>
      <c r="AE438" s="318"/>
      <c r="AF438" s="280"/>
      <c r="AG438" s="318"/>
      <c r="AH438" s="318"/>
      <c r="AI438" s="318"/>
      <c r="AJ438" s="318"/>
      <c r="AK438" s="318"/>
      <c r="AL438" s="318"/>
      <c r="AM438" s="318"/>
      <c r="AN438" s="318"/>
      <c r="AO438" s="318"/>
      <c r="AP438" s="280"/>
      <c r="AQ438" s="280"/>
      <c r="AR438" s="280"/>
      <c r="AS438" s="280"/>
      <c r="AT438" s="280"/>
      <c r="AU438" s="280"/>
      <c r="AV438" s="280"/>
      <c r="AW438" s="280"/>
      <c r="AX438" s="280"/>
      <c r="AY438" s="280"/>
      <c r="AZ438" s="280"/>
      <c r="BA438" s="280"/>
      <c r="BB438" s="280"/>
      <c r="BC438" s="280"/>
      <c r="BD438" s="280"/>
      <c r="BE438" s="280"/>
      <c r="BF438" s="280"/>
      <c r="BG438" s="280"/>
      <c r="BH438" s="280"/>
      <c r="BI438" s="280"/>
      <c r="BJ438" s="280"/>
      <c r="BK438" s="280"/>
    </row>
    <row r="439" spans="1:63" ht="21" hidden="1">
      <c r="A439" s="796"/>
      <c r="B439" s="798"/>
      <c r="C439" s="438"/>
      <c r="D439" s="273" t="s">
        <v>405</v>
      </c>
      <c r="E439" s="4" t="s">
        <v>17</v>
      </c>
      <c r="F439" s="180"/>
      <c r="G439" s="280"/>
      <c r="H439" s="286"/>
      <c r="I439" s="318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280"/>
      <c r="AA439" s="280"/>
      <c r="AB439" s="7"/>
      <c r="AC439" s="318"/>
      <c r="AD439" s="280"/>
      <c r="AE439" s="318"/>
      <c r="AF439" s="280"/>
      <c r="AG439" s="318"/>
      <c r="AH439" s="318"/>
      <c r="AI439" s="318"/>
      <c r="AJ439" s="318"/>
      <c r="AK439" s="318"/>
      <c r="AL439" s="318"/>
      <c r="AM439" s="318"/>
      <c r="AN439" s="318"/>
      <c r="AO439" s="318"/>
      <c r="AP439" s="280"/>
      <c r="AQ439" s="280"/>
      <c r="AR439" s="280"/>
      <c r="AS439" s="280"/>
      <c r="AT439" s="280"/>
      <c r="AU439" s="280"/>
      <c r="AV439" s="280"/>
      <c r="AW439" s="280"/>
      <c r="AX439" s="280"/>
      <c r="AY439" s="280"/>
      <c r="AZ439" s="280"/>
      <c r="BA439" s="280"/>
      <c r="BB439" s="280"/>
      <c r="BC439" s="280"/>
      <c r="BD439" s="280"/>
      <c r="BE439" s="280"/>
      <c r="BF439" s="280"/>
      <c r="BG439" s="280"/>
      <c r="BH439" s="280"/>
      <c r="BI439" s="280"/>
      <c r="BJ439" s="280"/>
      <c r="BK439" s="280"/>
    </row>
    <row r="440" spans="1:63" ht="30.75" hidden="1">
      <c r="A440" s="796"/>
      <c r="B440" s="798"/>
      <c r="C440" s="439"/>
      <c r="D440" s="273" t="s">
        <v>405</v>
      </c>
      <c r="E440" s="4" t="s">
        <v>18</v>
      </c>
      <c r="F440" s="180"/>
      <c r="G440" s="280"/>
      <c r="H440" s="286"/>
      <c r="I440" s="318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280"/>
      <c r="AA440" s="280"/>
      <c r="AB440" s="7"/>
      <c r="AC440" s="318"/>
      <c r="AD440" s="280"/>
      <c r="AE440" s="318"/>
      <c r="AF440" s="280"/>
      <c r="AG440" s="318"/>
      <c r="AH440" s="318"/>
      <c r="AI440" s="318"/>
      <c r="AJ440" s="318"/>
      <c r="AK440" s="318"/>
      <c r="AL440" s="318"/>
      <c r="AM440" s="318"/>
      <c r="AN440" s="318"/>
      <c r="AO440" s="318"/>
      <c r="AP440" s="280"/>
      <c r="AQ440" s="280"/>
      <c r="AR440" s="280"/>
      <c r="AS440" s="280"/>
      <c r="AT440" s="280"/>
      <c r="AU440" s="280"/>
      <c r="AV440" s="280"/>
      <c r="AW440" s="280"/>
      <c r="AX440" s="280"/>
      <c r="AY440" s="280"/>
      <c r="AZ440" s="280"/>
      <c r="BA440" s="280"/>
      <c r="BB440" s="280"/>
      <c r="BC440" s="280"/>
      <c r="BD440" s="280"/>
      <c r="BE440" s="280"/>
      <c r="BF440" s="280"/>
      <c r="BG440" s="280"/>
      <c r="BH440" s="280"/>
      <c r="BI440" s="280"/>
      <c r="BJ440" s="280"/>
      <c r="BK440" s="280"/>
    </row>
    <row r="441" spans="1:63" ht="78" hidden="1">
      <c r="A441" s="796"/>
      <c r="B441" s="798"/>
      <c r="C441" s="41" t="s">
        <v>204</v>
      </c>
      <c r="D441" s="273" t="s">
        <v>405</v>
      </c>
      <c r="E441" s="4" t="s">
        <v>149</v>
      </c>
      <c r="F441" s="180"/>
      <c r="G441" s="280"/>
      <c r="H441" s="286"/>
      <c r="I441" s="318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280"/>
      <c r="AA441" s="280"/>
      <c r="AB441" s="7"/>
      <c r="AC441" s="318"/>
      <c r="AD441" s="280"/>
      <c r="AE441" s="318"/>
      <c r="AF441" s="280"/>
      <c r="AG441" s="318"/>
      <c r="AH441" s="318"/>
      <c r="AI441" s="318"/>
      <c r="AJ441" s="318"/>
      <c r="AK441" s="318"/>
      <c r="AL441" s="318"/>
      <c r="AM441" s="318"/>
      <c r="AN441" s="318"/>
      <c r="AO441" s="318"/>
      <c r="AP441" s="280"/>
      <c r="AQ441" s="280"/>
      <c r="AR441" s="280"/>
      <c r="AS441" s="280"/>
      <c r="AT441" s="280"/>
      <c r="AU441" s="280"/>
      <c r="AV441" s="280"/>
      <c r="AW441" s="280"/>
      <c r="AX441" s="280"/>
      <c r="AY441" s="280"/>
      <c r="AZ441" s="280"/>
      <c r="BA441" s="280"/>
      <c r="BB441" s="280"/>
      <c r="BC441" s="280"/>
      <c r="BD441" s="280"/>
      <c r="BE441" s="280"/>
      <c r="BF441" s="280"/>
      <c r="BG441" s="280"/>
      <c r="BH441" s="280"/>
      <c r="BI441" s="280"/>
      <c r="BJ441" s="280"/>
      <c r="BK441" s="280"/>
    </row>
    <row r="442" spans="1:63" ht="46.5" hidden="1">
      <c r="A442" s="796"/>
      <c r="B442" s="798"/>
      <c r="C442" s="41" t="s">
        <v>126</v>
      </c>
      <c r="D442" s="273" t="s">
        <v>405</v>
      </c>
      <c r="E442" s="4" t="s">
        <v>149</v>
      </c>
      <c r="F442" s="180"/>
      <c r="G442" s="280"/>
      <c r="H442" s="286"/>
      <c r="I442" s="318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280"/>
      <c r="AA442" s="280"/>
      <c r="AB442" s="7"/>
      <c r="AC442" s="318"/>
      <c r="AD442" s="280"/>
      <c r="AE442" s="318"/>
      <c r="AF442" s="280"/>
      <c r="AG442" s="318"/>
      <c r="AH442" s="318"/>
      <c r="AI442" s="318"/>
      <c r="AJ442" s="318"/>
      <c r="AK442" s="318"/>
      <c r="AL442" s="318"/>
      <c r="AM442" s="318"/>
      <c r="AN442" s="318"/>
      <c r="AO442" s="318"/>
      <c r="AP442" s="280"/>
      <c r="AQ442" s="280"/>
      <c r="AR442" s="280"/>
      <c r="AS442" s="280"/>
      <c r="AT442" s="280"/>
      <c r="AU442" s="280"/>
      <c r="AV442" s="280"/>
      <c r="AW442" s="280"/>
      <c r="AX442" s="280"/>
      <c r="AY442" s="280"/>
      <c r="AZ442" s="280"/>
      <c r="BA442" s="280"/>
      <c r="BB442" s="280"/>
      <c r="BC442" s="280"/>
      <c r="BD442" s="280"/>
      <c r="BE442" s="280"/>
      <c r="BF442" s="280"/>
      <c r="BG442" s="280"/>
      <c r="BH442" s="280"/>
      <c r="BI442" s="280"/>
      <c r="BJ442" s="280"/>
      <c r="BK442" s="280"/>
    </row>
    <row r="443" spans="1:63" ht="62.25" hidden="1">
      <c r="A443" s="796"/>
      <c r="B443" s="798"/>
      <c r="C443" s="41" t="s">
        <v>205</v>
      </c>
      <c r="D443" s="273" t="s">
        <v>405</v>
      </c>
      <c r="E443" s="4" t="s">
        <v>149</v>
      </c>
      <c r="F443" s="180"/>
      <c r="G443" s="280"/>
      <c r="H443" s="286"/>
      <c r="I443" s="318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280"/>
      <c r="AA443" s="280"/>
      <c r="AB443" s="7"/>
      <c r="AC443" s="318"/>
      <c r="AD443" s="280"/>
      <c r="AE443" s="318"/>
      <c r="AF443" s="280"/>
      <c r="AG443" s="318"/>
      <c r="AH443" s="318"/>
      <c r="AI443" s="318"/>
      <c r="AJ443" s="318"/>
      <c r="AK443" s="318"/>
      <c r="AL443" s="318"/>
      <c r="AM443" s="318"/>
      <c r="AN443" s="318"/>
      <c r="AO443" s="318"/>
      <c r="AP443" s="280"/>
      <c r="AQ443" s="280"/>
      <c r="AR443" s="280"/>
      <c r="AS443" s="280"/>
      <c r="AT443" s="280"/>
      <c r="AU443" s="280"/>
      <c r="AV443" s="280"/>
      <c r="AW443" s="280"/>
      <c r="AX443" s="280"/>
      <c r="AY443" s="280"/>
      <c r="AZ443" s="280"/>
      <c r="BA443" s="280"/>
      <c r="BB443" s="280"/>
      <c r="BC443" s="280"/>
      <c r="BD443" s="280"/>
      <c r="BE443" s="280"/>
      <c r="BF443" s="280"/>
      <c r="BG443" s="280"/>
      <c r="BH443" s="280"/>
      <c r="BI443" s="280"/>
      <c r="BJ443" s="280"/>
      <c r="BK443" s="280"/>
    </row>
    <row r="444" spans="1:63" ht="46.5" hidden="1">
      <c r="A444" s="796"/>
      <c r="B444" s="798"/>
      <c r="C444" s="41" t="s">
        <v>206</v>
      </c>
      <c r="D444" s="273" t="s">
        <v>405</v>
      </c>
      <c r="E444" s="4" t="s">
        <v>149</v>
      </c>
      <c r="F444" s="180"/>
      <c r="G444" s="280"/>
      <c r="H444" s="286"/>
      <c r="I444" s="318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/>
      <c r="Y444" s="318"/>
      <c r="Z444" s="280"/>
      <c r="AA444" s="280"/>
      <c r="AB444" s="7"/>
      <c r="AC444" s="318"/>
      <c r="AD444" s="280"/>
      <c r="AE444" s="318"/>
      <c r="AF444" s="280"/>
      <c r="AG444" s="318"/>
      <c r="AH444" s="318"/>
      <c r="AI444" s="318"/>
      <c r="AJ444" s="318"/>
      <c r="AK444" s="318"/>
      <c r="AL444" s="318"/>
      <c r="AM444" s="318"/>
      <c r="AN444" s="318"/>
      <c r="AO444" s="318"/>
      <c r="AP444" s="280"/>
      <c r="AQ444" s="280"/>
      <c r="AR444" s="280"/>
      <c r="AS444" s="280"/>
      <c r="AT444" s="280"/>
      <c r="AU444" s="280"/>
      <c r="AV444" s="280"/>
      <c r="AW444" s="280"/>
      <c r="AX444" s="280"/>
      <c r="AY444" s="280"/>
      <c r="AZ444" s="280"/>
      <c r="BA444" s="280"/>
      <c r="BB444" s="280"/>
      <c r="BC444" s="280"/>
      <c r="BD444" s="280"/>
      <c r="BE444" s="280"/>
      <c r="BF444" s="280"/>
      <c r="BG444" s="280"/>
      <c r="BH444" s="280"/>
      <c r="BI444" s="280"/>
      <c r="BJ444" s="280"/>
      <c r="BK444" s="280"/>
    </row>
    <row r="445" spans="1:63" ht="62.25" hidden="1">
      <c r="A445" s="797"/>
      <c r="B445" s="799"/>
      <c r="C445" s="41" t="s">
        <v>207</v>
      </c>
      <c r="D445" s="273" t="s">
        <v>405</v>
      </c>
      <c r="E445" s="4" t="s">
        <v>149</v>
      </c>
      <c r="F445" s="180"/>
      <c r="G445" s="280"/>
      <c r="H445" s="286"/>
      <c r="I445" s="318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8"/>
      <c r="Z445" s="280"/>
      <c r="AA445" s="280"/>
      <c r="AB445" s="7"/>
      <c r="AC445" s="318"/>
      <c r="AD445" s="280"/>
      <c r="AE445" s="318"/>
      <c r="AF445" s="280"/>
      <c r="AG445" s="318"/>
      <c r="AH445" s="318"/>
      <c r="AI445" s="318"/>
      <c r="AJ445" s="318"/>
      <c r="AK445" s="318"/>
      <c r="AL445" s="318"/>
      <c r="AM445" s="318"/>
      <c r="AN445" s="318"/>
      <c r="AO445" s="318"/>
      <c r="AP445" s="280"/>
      <c r="AQ445" s="280"/>
      <c r="AR445" s="280"/>
      <c r="AS445" s="280"/>
      <c r="AT445" s="280"/>
      <c r="AU445" s="280"/>
      <c r="AV445" s="280"/>
      <c r="AW445" s="280"/>
      <c r="AX445" s="280"/>
      <c r="AY445" s="280"/>
      <c r="AZ445" s="280"/>
      <c r="BA445" s="280"/>
      <c r="BB445" s="280"/>
      <c r="BC445" s="280"/>
      <c r="BD445" s="280"/>
      <c r="BE445" s="280"/>
      <c r="BF445" s="280"/>
      <c r="BG445" s="280"/>
      <c r="BH445" s="280"/>
      <c r="BI445" s="280"/>
      <c r="BJ445" s="280"/>
      <c r="BK445" s="280"/>
    </row>
    <row r="446" spans="1:63" ht="21" hidden="1">
      <c r="A446" s="714" t="s">
        <v>223</v>
      </c>
      <c r="B446" s="424" t="s">
        <v>29</v>
      </c>
      <c r="C446" s="424" t="s">
        <v>30</v>
      </c>
      <c r="D446" s="273" t="s">
        <v>405</v>
      </c>
      <c r="E446" s="277" t="s">
        <v>21</v>
      </c>
      <c r="F446" s="279"/>
      <c r="G446" s="280"/>
      <c r="H446" s="310"/>
      <c r="I446" s="318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32"/>
      <c r="Y446" s="318"/>
      <c r="Z446" s="280"/>
      <c r="AA446" s="280"/>
      <c r="AB446" s="7"/>
      <c r="AC446" s="318"/>
      <c r="AD446" s="280"/>
      <c r="AE446" s="318"/>
      <c r="AF446" s="280"/>
      <c r="AG446" s="318"/>
      <c r="AH446" s="318"/>
      <c r="AI446" s="318"/>
      <c r="AJ446" s="318"/>
      <c r="AK446" s="318"/>
      <c r="AL446" s="318"/>
      <c r="AM446" s="318"/>
      <c r="AN446" s="318"/>
      <c r="AO446" s="318"/>
      <c r="AP446" s="280"/>
      <c r="AQ446" s="280"/>
      <c r="AR446" s="280"/>
      <c r="AS446" s="280"/>
      <c r="AT446" s="280"/>
      <c r="AU446" s="280"/>
      <c r="AV446" s="280"/>
      <c r="AW446" s="280"/>
      <c r="AX446" s="280"/>
      <c r="AY446" s="280"/>
      <c r="AZ446" s="280"/>
      <c r="BA446" s="280"/>
      <c r="BB446" s="280"/>
      <c r="BC446" s="280"/>
      <c r="BD446" s="280"/>
      <c r="BE446" s="280"/>
      <c r="BF446" s="280"/>
      <c r="BG446" s="280"/>
      <c r="BH446" s="280"/>
      <c r="BI446" s="280"/>
      <c r="BJ446" s="280"/>
      <c r="BK446" s="280"/>
    </row>
    <row r="447" spans="1:63" ht="30.75" hidden="1">
      <c r="A447" s="715"/>
      <c r="B447" s="425"/>
      <c r="C447" s="425"/>
      <c r="D447" s="273" t="s">
        <v>405</v>
      </c>
      <c r="E447" s="4" t="s">
        <v>14</v>
      </c>
      <c r="F447" s="279"/>
      <c r="G447" s="280"/>
      <c r="H447" s="286"/>
      <c r="I447" s="318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  <c r="T447" s="318"/>
      <c r="U447" s="318"/>
      <c r="V447" s="318"/>
      <c r="W447" s="318"/>
      <c r="X447" s="332"/>
      <c r="Y447" s="318"/>
      <c r="Z447" s="280"/>
      <c r="AA447" s="280"/>
      <c r="AB447" s="7"/>
      <c r="AC447" s="318"/>
      <c r="AD447" s="280"/>
      <c r="AE447" s="318"/>
      <c r="AF447" s="280"/>
      <c r="AG447" s="318"/>
      <c r="AH447" s="318"/>
      <c r="AI447" s="318"/>
      <c r="AJ447" s="318"/>
      <c r="AK447" s="318"/>
      <c r="AL447" s="318"/>
      <c r="AM447" s="318"/>
      <c r="AN447" s="318"/>
      <c r="AO447" s="318"/>
      <c r="AP447" s="280"/>
      <c r="AQ447" s="280"/>
      <c r="AR447" s="280"/>
      <c r="AS447" s="280"/>
      <c r="AT447" s="280"/>
      <c r="AU447" s="280"/>
      <c r="AV447" s="280"/>
      <c r="AW447" s="280"/>
      <c r="AX447" s="280"/>
      <c r="AY447" s="280"/>
      <c r="AZ447" s="280"/>
      <c r="BA447" s="280"/>
      <c r="BB447" s="280"/>
      <c r="BC447" s="280"/>
      <c r="BD447" s="280"/>
      <c r="BE447" s="280"/>
      <c r="BF447" s="280"/>
      <c r="BG447" s="280"/>
      <c r="BH447" s="280"/>
      <c r="BI447" s="280"/>
      <c r="BJ447" s="280"/>
      <c r="BK447" s="280"/>
    </row>
    <row r="448" spans="1:63" ht="30.75" hidden="1">
      <c r="A448" s="715"/>
      <c r="B448" s="425"/>
      <c r="C448" s="425"/>
      <c r="D448" s="273" t="s">
        <v>405</v>
      </c>
      <c r="E448" s="4" t="s">
        <v>15</v>
      </c>
      <c r="F448" s="279"/>
      <c r="G448" s="280"/>
      <c r="H448" s="286"/>
      <c r="I448" s="318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32"/>
      <c r="Y448" s="318"/>
      <c r="Z448" s="280"/>
      <c r="AA448" s="280"/>
      <c r="AB448" s="7"/>
      <c r="AC448" s="318"/>
      <c r="AD448" s="280"/>
      <c r="AE448" s="318"/>
      <c r="AF448" s="280"/>
      <c r="AG448" s="318"/>
      <c r="AH448" s="318"/>
      <c r="AI448" s="318"/>
      <c r="AJ448" s="318"/>
      <c r="AK448" s="318"/>
      <c r="AL448" s="318"/>
      <c r="AM448" s="318"/>
      <c r="AN448" s="318"/>
      <c r="AO448" s="318"/>
      <c r="AP448" s="280"/>
      <c r="AQ448" s="280"/>
      <c r="AR448" s="280"/>
      <c r="AS448" s="280"/>
      <c r="AT448" s="280"/>
      <c r="AU448" s="280"/>
      <c r="AV448" s="280"/>
      <c r="AW448" s="280"/>
      <c r="AX448" s="280"/>
      <c r="AY448" s="280"/>
      <c r="AZ448" s="280"/>
      <c r="BA448" s="280"/>
      <c r="BB448" s="280"/>
      <c r="BC448" s="280"/>
      <c r="BD448" s="280"/>
      <c r="BE448" s="280"/>
      <c r="BF448" s="280"/>
      <c r="BG448" s="280"/>
      <c r="BH448" s="280"/>
      <c r="BI448" s="280"/>
      <c r="BJ448" s="280"/>
      <c r="BK448" s="280"/>
    </row>
    <row r="449" spans="1:63" ht="21" hidden="1">
      <c r="A449" s="715"/>
      <c r="B449" s="425"/>
      <c r="C449" s="425"/>
      <c r="D449" s="273" t="s">
        <v>405</v>
      </c>
      <c r="E449" s="4" t="s">
        <v>16</v>
      </c>
      <c r="F449" s="279"/>
      <c r="G449" s="280"/>
      <c r="H449" s="310"/>
      <c r="I449" s="318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  <c r="T449" s="318"/>
      <c r="U449" s="318"/>
      <c r="V449" s="318"/>
      <c r="W449" s="318"/>
      <c r="X449" s="332"/>
      <c r="Y449" s="318"/>
      <c r="Z449" s="280"/>
      <c r="AA449" s="280"/>
      <c r="AB449" s="7"/>
      <c r="AC449" s="318"/>
      <c r="AD449" s="280"/>
      <c r="AE449" s="318"/>
      <c r="AF449" s="280"/>
      <c r="AG449" s="318"/>
      <c r="AH449" s="318"/>
      <c r="AI449" s="318"/>
      <c r="AJ449" s="318"/>
      <c r="AK449" s="318"/>
      <c r="AL449" s="318"/>
      <c r="AM449" s="318"/>
      <c r="AN449" s="318"/>
      <c r="AO449" s="318"/>
      <c r="AP449" s="280"/>
      <c r="AQ449" s="280"/>
      <c r="AR449" s="280"/>
      <c r="AS449" s="280"/>
      <c r="AT449" s="280"/>
      <c r="AU449" s="280"/>
      <c r="AV449" s="280"/>
      <c r="AW449" s="280"/>
      <c r="AX449" s="280"/>
      <c r="AY449" s="280"/>
      <c r="AZ449" s="280"/>
      <c r="BA449" s="280"/>
      <c r="BB449" s="280"/>
      <c r="BC449" s="280"/>
      <c r="BD449" s="280"/>
      <c r="BE449" s="280"/>
      <c r="BF449" s="280"/>
      <c r="BG449" s="280"/>
      <c r="BH449" s="280"/>
      <c r="BI449" s="280"/>
      <c r="BJ449" s="280"/>
      <c r="BK449" s="280"/>
    </row>
    <row r="450" spans="1:63" ht="78" hidden="1">
      <c r="A450" s="715"/>
      <c r="B450" s="425"/>
      <c r="C450" s="425"/>
      <c r="D450" s="273" t="s">
        <v>405</v>
      </c>
      <c r="E450" s="4" t="s">
        <v>314</v>
      </c>
      <c r="F450" s="180"/>
      <c r="G450" s="280"/>
      <c r="H450" s="286"/>
      <c r="I450" s="318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8"/>
      <c r="Z450" s="280"/>
      <c r="AA450" s="280"/>
      <c r="AB450" s="7"/>
      <c r="AC450" s="318"/>
      <c r="AD450" s="280"/>
      <c r="AE450" s="318"/>
      <c r="AF450" s="280"/>
      <c r="AG450" s="318"/>
      <c r="AH450" s="318"/>
      <c r="AI450" s="318"/>
      <c r="AJ450" s="318"/>
      <c r="AK450" s="318"/>
      <c r="AL450" s="318"/>
      <c r="AM450" s="318"/>
      <c r="AN450" s="318"/>
      <c r="AO450" s="318"/>
      <c r="AP450" s="280"/>
      <c r="AQ450" s="280"/>
      <c r="AR450" s="280"/>
      <c r="AS450" s="280"/>
      <c r="AT450" s="280"/>
      <c r="AU450" s="280"/>
      <c r="AV450" s="280"/>
      <c r="AW450" s="280"/>
      <c r="AX450" s="280"/>
      <c r="AY450" s="280"/>
      <c r="AZ450" s="280"/>
      <c r="BA450" s="280"/>
      <c r="BB450" s="280"/>
      <c r="BC450" s="280"/>
      <c r="BD450" s="280"/>
      <c r="BE450" s="280"/>
      <c r="BF450" s="280"/>
      <c r="BG450" s="280"/>
      <c r="BH450" s="280"/>
      <c r="BI450" s="280"/>
      <c r="BJ450" s="280"/>
      <c r="BK450" s="280"/>
    </row>
    <row r="451" spans="1:63" ht="21" hidden="1">
      <c r="A451" s="715"/>
      <c r="B451" s="425"/>
      <c r="C451" s="425"/>
      <c r="D451" s="273" t="s">
        <v>405</v>
      </c>
      <c r="E451" s="4" t="s">
        <v>17</v>
      </c>
      <c r="F451" s="180"/>
      <c r="G451" s="280"/>
      <c r="H451" s="286"/>
      <c r="I451" s="318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  <c r="T451" s="318"/>
      <c r="U451" s="318"/>
      <c r="V451" s="318"/>
      <c r="W451" s="318"/>
      <c r="X451" s="318"/>
      <c r="Y451" s="318"/>
      <c r="Z451" s="280"/>
      <c r="AA451" s="280"/>
      <c r="AB451" s="7"/>
      <c r="AC451" s="318"/>
      <c r="AD451" s="280"/>
      <c r="AE451" s="318"/>
      <c r="AF451" s="280"/>
      <c r="AG451" s="318"/>
      <c r="AH451" s="318"/>
      <c r="AI451" s="318"/>
      <c r="AJ451" s="318"/>
      <c r="AK451" s="318"/>
      <c r="AL451" s="318"/>
      <c r="AM451" s="318"/>
      <c r="AN451" s="318"/>
      <c r="AO451" s="318"/>
      <c r="AP451" s="280"/>
      <c r="AQ451" s="280"/>
      <c r="AR451" s="280"/>
      <c r="AS451" s="280"/>
      <c r="AT451" s="280"/>
      <c r="AU451" s="280"/>
      <c r="AV451" s="280"/>
      <c r="AW451" s="280"/>
      <c r="AX451" s="280"/>
      <c r="AY451" s="280"/>
      <c r="AZ451" s="280"/>
      <c r="BA451" s="280"/>
      <c r="BB451" s="280"/>
      <c r="BC451" s="280"/>
      <c r="BD451" s="280"/>
      <c r="BE451" s="280"/>
      <c r="BF451" s="280"/>
      <c r="BG451" s="280"/>
      <c r="BH451" s="280"/>
      <c r="BI451" s="280"/>
      <c r="BJ451" s="280"/>
      <c r="BK451" s="280"/>
    </row>
    <row r="452" spans="1:63" ht="30.75" hidden="1">
      <c r="A452" s="716"/>
      <c r="B452" s="426"/>
      <c r="C452" s="426"/>
      <c r="D452" s="273" t="s">
        <v>405</v>
      </c>
      <c r="E452" s="4" t="s">
        <v>18</v>
      </c>
      <c r="F452" s="180"/>
      <c r="G452" s="280"/>
      <c r="H452" s="286"/>
      <c r="I452" s="318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  <c r="T452" s="318"/>
      <c r="U452" s="318"/>
      <c r="V452" s="318"/>
      <c r="W452" s="318"/>
      <c r="X452" s="318"/>
      <c r="Y452" s="318"/>
      <c r="Z452" s="280"/>
      <c r="AA452" s="280"/>
      <c r="AB452" s="7"/>
      <c r="AC452" s="318"/>
      <c r="AD452" s="280"/>
      <c r="AE452" s="318"/>
      <c r="AF452" s="280"/>
      <c r="AG452" s="318"/>
      <c r="AH452" s="318"/>
      <c r="AI452" s="318"/>
      <c r="AJ452" s="318"/>
      <c r="AK452" s="318"/>
      <c r="AL452" s="318"/>
      <c r="AM452" s="318"/>
      <c r="AN452" s="318"/>
      <c r="AO452" s="318"/>
      <c r="AP452" s="280"/>
      <c r="AQ452" s="280"/>
      <c r="AR452" s="280"/>
      <c r="AS452" s="280"/>
      <c r="AT452" s="280"/>
      <c r="AU452" s="280"/>
      <c r="AV452" s="280"/>
      <c r="AW452" s="280"/>
      <c r="AX452" s="280"/>
      <c r="AY452" s="280"/>
      <c r="AZ452" s="280"/>
      <c r="BA452" s="280"/>
      <c r="BB452" s="280"/>
      <c r="BC452" s="280"/>
      <c r="BD452" s="280"/>
      <c r="BE452" s="280"/>
      <c r="BF452" s="280"/>
      <c r="BG452" s="280"/>
      <c r="BH452" s="280"/>
      <c r="BI452" s="280"/>
      <c r="BJ452" s="280"/>
      <c r="BK452" s="280"/>
    </row>
    <row r="453" spans="1:63" ht="21">
      <c r="A453" s="429" t="s">
        <v>379</v>
      </c>
      <c r="B453" s="424" t="s">
        <v>311</v>
      </c>
      <c r="C453" s="424" t="s">
        <v>25</v>
      </c>
      <c r="D453" s="273" t="s">
        <v>405</v>
      </c>
      <c r="E453" s="271" t="s">
        <v>433</v>
      </c>
      <c r="F453" s="180">
        <f>F456</f>
        <v>453.222</v>
      </c>
      <c r="G453" s="180">
        <f aca="true" t="shared" si="39" ref="G453:AS453">G456</f>
        <v>0</v>
      </c>
      <c r="H453" s="284">
        <f>G453/F453*100</f>
        <v>0</v>
      </c>
      <c r="I453" s="180">
        <f t="shared" si="39"/>
        <v>0</v>
      </c>
      <c r="J453" s="180">
        <f t="shared" si="39"/>
        <v>0</v>
      </c>
      <c r="K453" s="180">
        <f t="shared" si="39"/>
        <v>0</v>
      </c>
      <c r="L453" s="180">
        <f t="shared" si="39"/>
        <v>0</v>
      </c>
      <c r="M453" s="180">
        <f t="shared" si="39"/>
        <v>0</v>
      </c>
      <c r="N453" s="180">
        <f t="shared" si="39"/>
        <v>0</v>
      </c>
      <c r="O453" s="180">
        <f t="shared" si="39"/>
        <v>453.22</v>
      </c>
      <c r="P453" s="180">
        <f t="shared" si="39"/>
        <v>0</v>
      </c>
      <c r="Q453" s="284">
        <f>P453/O453*100</f>
        <v>0</v>
      </c>
      <c r="R453" s="180">
        <f t="shared" si="39"/>
        <v>0</v>
      </c>
      <c r="S453" s="180">
        <f t="shared" si="39"/>
        <v>0</v>
      </c>
      <c r="T453" s="180">
        <f t="shared" si="39"/>
        <v>0</v>
      </c>
      <c r="U453" s="180">
        <f t="shared" si="39"/>
        <v>0</v>
      </c>
      <c r="V453" s="180">
        <f t="shared" si="39"/>
        <v>0</v>
      </c>
      <c r="W453" s="180">
        <f t="shared" si="39"/>
        <v>0</v>
      </c>
      <c r="X453" s="180">
        <f t="shared" si="39"/>
        <v>0</v>
      </c>
      <c r="Y453" s="180">
        <f t="shared" si="39"/>
        <v>0</v>
      </c>
      <c r="Z453" s="180">
        <f t="shared" si="39"/>
        <v>0</v>
      </c>
      <c r="AA453" s="180">
        <f t="shared" si="39"/>
        <v>0</v>
      </c>
      <c r="AB453" s="180">
        <f t="shared" si="39"/>
        <v>0</v>
      </c>
      <c r="AC453" s="180">
        <f t="shared" si="39"/>
        <v>0</v>
      </c>
      <c r="AD453" s="180">
        <f t="shared" si="39"/>
        <v>0</v>
      </c>
      <c r="AE453" s="180">
        <f t="shared" si="39"/>
        <v>0</v>
      </c>
      <c r="AF453" s="180">
        <f t="shared" si="39"/>
        <v>0</v>
      </c>
      <c r="AG453" s="180">
        <f t="shared" si="39"/>
        <v>0</v>
      </c>
      <c r="AH453" s="180">
        <f t="shared" si="39"/>
        <v>0</v>
      </c>
      <c r="AI453" s="180">
        <f t="shared" si="39"/>
        <v>0</v>
      </c>
      <c r="AJ453" s="180">
        <f t="shared" si="39"/>
        <v>0</v>
      </c>
      <c r="AK453" s="180">
        <f t="shared" si="39"/>
        <v>0</v>
      </c>
      <c r="AL453" s="180">
        <f t="shared" si="39"/>
        <v>0</v>
      </c>
      <c r="AM453" s="180">
        <f t="shared" si="39"/>
        <v>0</v>
      </c>
      <c r="AN453" s="180">
        <f t="shared" si="39"/>
        <v>0</v>
      </c>
      <c r="AO453" s="180">
        <f t="shared" si="39"/>
        <v>0</v>
      </c>
      <c r="AP453" s="180">
        <f t="shared" si="39"/>
        <v>0</v>
      </c>
      <c r="AQ453" s="180">
        <f t="shared" si="39"/>
        <v>0</v>
      </c>
      <c r="AR453" s="180">
        <f t="shared" si="39"/>
        <v>0</v>
      </c>
      <c r="AS453" s="180">
        <f t="shared" si="39"/>
        <v>0</v>
      </c>
      <c r="AT453" s="280"/>
      <c r="AU453" s="280"/>
      <c r="AV453" s="280"/>
      <c r="AW453" s="280"/>
      <c r="AX453" s="280"/>
      <c r="AY453" s="280"/>
      <c r="AZ453" s="280"/>
      <c r="BA453" s="280"/>
      <c r="BB453" s="280"/>
      <c r="BC453" s="280"/>
      <c r="BD453" s="280"/>
      <c r="BE453" s="280"/>
      <c r="BF453" s="280"/>
      <c r="BG453" s="280"/>
      <c r="BH453" s="280"/>
      <c r="BI453" s="280"/>
      <c r="BJ453" s="280"/>
      <c r="BK453" s="280"/>
    </row>
    <row r="454" spans="1:63" ht="30.75">
      <c r="A454" s="430"/>
      <c r="B454" s="425"/>
      <c r="C454" s="425"/>
      <c r="D454" s="273" t="s">
        <v>405</v>
      </c>
      <c r="E454" s="4" t="s">
        <v>563</v>
      </c>
      <c r="F454" s="180"/>
      <c r="G454" s="180"/>
      <c r="H454" s="318"/>
      <c r="I454" s="318"/>
      <c r="J454" s="318"/>
      <c r="K454" s="318"/>
      <c r="L454" s="318"/>
      <c r="M454" s="318"/>
      <c r="N454" s="318"/>
      <c r="O454" s="318"/>
      <c r="P454" s="318"/>
      <c r="Q454" s="318"/>
      <c r="R454" s="318"/>
      <c r="S454" s="180"/>
      <c r="T454" s="318"/>
      <c r="U454" s="180"/>
      <c r="V454" s="180"/>
      <c r="W454" s="318"/>
      <c r="X454" s="318"/>
      <c r="Y454" s="180"/>
      <c r="Z454" s="280"/>
      <c r="AA454" s="280"/>
      <c r="AB454" s="7"/>
      <c r="AC454" s="318"/>
      <c r="AD454" s="280"/>
      <c r="AE454" s="318"/>
      <c r="AF454" s="280"/>
      <c r="AG454" s="318"/>
      <c r="AH454" s="318"/>
      <c r="AI454" s="318"/>
      <c r="AJ454" s="318"/>
      <c r="AK454" s="318"/>
      <c r="AL454" s="318"/>
      <c r="AM454" s="318"/>
      <c r="AN454" s="180"/>
      <c r="AO454" s="318"/>
      <c r="AP454" s="180"/>
      <c r="AQ454" s="280"/>
      <c r="AR454" s="280"/>
      <c r="AS454" s="280"/>
      <c r="AT454" s="280"/>
      <c r="AU454" s="280"/>
      <c r="AV454" s="280"/>
      <c r="AW454" s="280"/>
      <c r="AX454" s="280"/>
      <c r="AY454" s="280"/>
      <c r="AZ454" s="280"/>
      <c r="BA454" s="280"/>
      <c r="BB454" s="280"/>
      <c r="BC454" s="280"/>
      <c r="BD454" s="280"/>
      <c r="BE454" s="280"/>
      <c r="BF454" s="280"/>
      <c r="BG454" s="280"/>
      <c r="BH454" s="280"/>
      <c r="BI454" s="280"/>
      <c r="BJ454" s="280"/>
      <c r="BK454" s="280"/>
    </row>
    <row r="455" spans="1:63" ht="30.75">
      <c r="A455" s="430"/>
      <c r="B455" s="425"/>
      <c r="C455" s="425"/>
      <c r="D455" s="273" t="s">
        <v>405</v>
      </c>
      <c r="E455" s="4" t="s">
        <v>564</v>
      </c>
      <c r="F455" s="180"/>
      <c r="G455" s="180"/>
      <c r="H455" s="318"/>
      <c r="I455" s="318"/>
      <c r="J455" s="318"/>
      <c r="K455" s="318"/>
      <c r="L455" s="318"/>
      <c r="M455" s="318"/>
      <c r="N455" s="318"/>
      <c r="O455" s="318"/>
      <c r="P455" s="318"/>
      <c r="Q455" s="318"/>
      <c r="R455" s="318"/>
      <c r="S455" s="180"/>
      <c r="T455" s="318"/>
      <c r="U455" s="180"/>
      <c r="V455" s="180"/>
      <c r="W455" s="318"/>
      <c r="X455" s="318"/>
      <c r="Y455" s="180"/>
      <c r="Z455" s="280"/>
      <c r="AA455" s="280"/>
      <c r="AB455" s="7"/>
      <c r="AC455" s="318"/>
      <c r="AD455" s="280"/>
      <c r="AE455" s="318"/>
      <c r="AF455" s="280"/>
      <c r="AG455" s="318"/>
      <c r="AH455" s="318"/>
      <c r="AI455" s="318"/>
      <c r="AJ455" s="318"/>
      <c r="AK455" s="318"/>
      <c r="AL455" s="318"/>
      <c r="AM455" s="318"/>
      <c r="AN455" s="180"/>
      <c r="AO455" s="318"/>
      <c r="AP455" s="180"/>
      <c r="AQ455" s="280"/>
      <c r="AR455" s="280"/>
      <c r="AS455" s="280"/>
      <c r="AT455" s="280"/>
      <c r="AU455" s="280"/>
      <c r="AV455" s="280"/>
      <c r="AW455" s="280"/>
      <c r="AX455" s="280"/>
      <c r="AY455" s="280"/>
      <c r="AZ455" s="280"/>
      <c r="BA455" s="280"/>
      <c r="BB455" s="280"/>
      <c r="BC455" s="280"/>
      <c r="BD455" s="280"/>
      <c r="BE455" s="280"/>
      <c r="BF455" s="280"/>
      <c r="BG455" s="280"/>
      <c r="BH455" s="280"/>
      <c r="BI455" s="280"/>
      <c r="BJ455" s="280"/>
      <c r="BK455" s="280"/>
    </row>
    <row r="456" spans="1:63" ht="21">
      <c r="A456" s="430"/>
      <c r="B456" s="425"/>
      <c r="C456" s="425"/>
      <c r="D456" s="273" t="s">
        <v>405</v>
      </c>
      <c r="E456" s="4" t="s">
        <v>322</v>
      </c>
      <c r="F456" s="180">
        <f>F464+F483</f>
        <v>453.222</v>
      </c>
      <c r="G456" s="180">
        <f aca="true" t="shared" si="40" ref="G456:AS456">G464+G483</f>
        <v>0</v>
      </c>
      <c r="H456" s="284">
        <f>G456/F456*100</f>
        <v>0</v>
      </c>
      <c r="I456" s="180">
        <f t="shared" si="40"/>
        <v>0</v>
      </c>
      <c r="J456" s="180">
        <f t="shared" si="40"/>
        <v>0</v>
      </c>
      <c r="K456" s="180">
        <f t="shared" si="40"/>
        <v>0</v>
      </c>
      <c r="L456" s="180">
        <f t="shared" si="40"/>
        <v>0</v>
      </c>
      <c r="M456" s="180">
        <f t="shared" si="40"/>
        <v>0</v>
      </c>
      <c r="N456" s="180">
        <f t="shared" si="40"/>
        <v>0</v>
      </c>
      <c r="O456" s="180">
        <f t="shared" si="40"/>
        <v>453.22</v>
      </c>
      <c r="P456" s="180">
        <f t="shared" si="40"/>
        <v>0</v>
      </c>
      <c r="Q456" s="284">
        <f>P456/O456*100</f>
        <v>0</v>
      </c>
      <c r="R456" s="180">
        <f t="shared" si="40"/>
        <v>0</v>
      </c>
      <c r="S456" s="180">
        <f t="shared" si="40"/>
        <v>0</v>
      </c>
      <c r="T456" s="180">
        <f t="shared" si="40"/>
        <v>0</v>
      </c>
      <c r="U456" s="180">
        <f t="shared" si="40"/>
        <v>0</v>
      </c>
      <c r="V456" s="180">
        <f t="shared" si="40"/>
        <v>0</v>
      </c>
      <c r="W456" s="180">
        <f t="shared" si="40"/>
        <v>0</v>
      </c>
      <c r="X456" s="180">
        <f t="shared" si="40"/>
        <v>0</v>
      </c>
      <c r="Y456" s="180">
        <f t="shared" si="40"/>
        <v>0</v>
      </c>
      <c r="Z456" s="180">
        <f t="shared" si="40"/>
        <v>0</v>
      </c>
      <c r="AA456" s="180">
        <f t="shared" si="40"/>
        <v>0</v>
      </c>
      <c r="AB456" s="180">
        <f t="shared" si="40"/>
        <v>0</v>
      </c>
      <c r="AC456" s="180">
        <f t="shared" si="40"/>
        <v>0</v>
      </c>
      <c r="AD456" s="180">
        <f t="shared" si="40"/>
        <v>0</v>
      </c>
      <c r="AE456" s="180">
        <f t="shared" si="40"/>
        <v>0</v>
      </c>
      <c r="AF456" s="180">
        <f t="shared" si="40"/>
        <v>0</v>
      </c>
      <c r="AG456" s="180">
        <f t="shared" si="40"/>
        <v>0</v>
      </c>
      <c r="AH456" s="180">
        <f t="shared" si="40"/>
        <v>0</v>
      </c>
      <c r="AI456" s="180">
        <f t="shared" si="40"/>
        <v>0</v>
      </c>
      <c r="AJ456" s="180">
        <f t="shared" si="40"/>
        <v>0</v>
      </c>
      <c r="AK456" s="180">
        <f t="shared" si="40"/>
        <v>0</v>
      </c>
      <c r="AL456" s="180">
        <f t="shared" si="40"/>
        <v>0</v>
      </c>
      <c r="AM456" s="180">
        <f t="shared" si="40"/>
        <v>0</v>
      </c>
      <c r="AN456" s="180">
        <f t="shared" si="40"/>
        <v>0</v>
      </c>
      <c r="AO456" s="180">
        <f t="shared" si="40"/>
        <v>0</v>
      </c>
      <c r="AP456" s="180">
        <f t="shared" si="40"/>
        <v>0</v>
      </c>
      <c r="AQ456" s="180">
        <f t="shared" si="40"/>
        <v>0</v>
      </c>
      <c r="AR456" s="180">
        <f t="shared" si="40"/>
        <v>0</v>
      </c>
      <c r="AS456" s="180">
        <f t="shared" si="40"/>
        <v>0</v>
      </c>
      <c r="AT456" s="280"/>
      <c r="AU456" s="280"/>
      <c r="AV456" s="280"/>
      <c r="AW456" s="280"/>
      <c r="AX456" s="280"/>
      <c r="AY456" s="280"/>
      <c r="AZ456" s="280"/>
      <c r="BA456" s="280"/>
      <c r="BB456" s="280"/>
      <c r="BC456" s="280"/>
      <c r="BD456" s="280"/>
      <c r="BE456" s="280"/>
      <c r="BF456" s="280"/>
      <c r="BG456" s="280"/>
      <c r="BH456" s="280"/>
      <c r="BI456" s="280"/>
      <c r="BJ456" s="280"/>
      <c r="BK456" s="280"/>
    </row>
    <row r="457" spans="1:63" ht="78">
      <c r="A457" s="430"/>
      <c r="B457" s="425"/>
      <c r="C457" s="425"/>
      <c r="D457" s="273" t="s">
        <v>405</v>
      </c>
      <c r="E457" s="4" t="s">
        <v>314</v>
      </c>
      <c r="F457" s="180"/>
      <c r="G457" s="180"/>
      <c r="H457" s="286"/>
      <c r="I457" s="318"/>
      <c r="J457" s="318"/>
      <c r="K457" s="318"/>
      <c r="L457" s="318"/>
      <c r="M457" s="318"/>
      <c r="N457" s="318"/>
      <c r="O457" s="318"/>
      <c r="P457" s="318"/>
      <c r="Q457" s="318"/>
      <c r="R457" s="318"/>
      <c r="S457" s="180"/>
      <c r="T457" s="318"/>
      <c r="U457" s="180"/>
      <c r="V457" s="180"/>
      <c r="W457" s="318"/>
      <c r="X457" s="318"/>
      <c r="Y457" s="318"/>
      <c r="Z457" s="280"/>
      <c r="AA457" s="280"/>
      <c r="AB457" s="7"/>
      <c r="AC457" s="318"/>
      <c r="AD457" s="280"/>
      <c r="AE457" s="318"/>
      <c r="AF457" s="280"/>
      <c r="AG457" s="318"/>
      <c r="AH457" s="318"/>
      <c r="AI457" s="318"/>
      <c r="AJ457" s="318"/>
      <c r="AK457" s="318"/>
      <c r="AL457" s="318"/>
      <c r="AM457" s="318"/>
      <c r="AN457" s="180"/>
      <c r="AO457" s="318"/>
      <c r="AP457" s="180"/>
      <c r="AQ457" s="280"/>
      <c r="AR457" s="280"/>
      <c r="AS457" s="280"/>
      <c r="AT457" s="280"/>
      <c r="AU457" s="280"/>
      <c r="AV457" s="280"/>
      <c r="AW457" s="280"/>
      <c r="AX457" s="280"/>
      <c r="AY457" s="280"/>
      <c r="AZ457" s="280"/>
      <c r="BA457" s="280"/>
      <c r="BB457" s="280"/>
      <c r="BC457" s="280"/>
      <c r="BD457" s="280"/>
      <c r="BE457" s="280"/>
      <c r="BF457" s="280"/>
      <c r="BG457" s="280"/>
      <c r="BH457" s="280"/>
      <c r="BI457" s="280"/>
      <c r="BJ457" s="280"/>
      <c r="BK457" s="280"/>
    </row>
    <row r="458" spans="1:63" ht="21">
      <c r="A458" s="430"/>
      <c r="B458" s="425"/>
      <c r="C458" s="425"/>
      <c r="D458" s="273"/>
      <c r="E458" s="4" t="s">
        <v>565</v>
      </c>
      <c r="F458" s="180"/>
      <c r="G458" s="180"/>
      <c r="H458" s="286"/>
      <c r="I458" s="318"/>
      <c r="J458" s="318"/>
      <c r="K458" s="318"/>
      <c r="L458" s="318"/>
      <c r="M458" s="318"/>
      <c r="N458" s="318"/>
      <c r="O458" s="318"/>
      <c r="P458" s="318"/>
      <c r="Q458" s="318"/>
      <c r="R458" s="318"/>
      <c r="S458" s="180"/>
      <c r="T458" s="318"/>
      <c r="U458" s="180"/>
      <c r="V458" s="180"/>
      <c r="W458" s="318"/>
      <c r="X458" s="318"/>
      <c r="Y458" s="318"/>
      <c r="Z458" s="280"/>
      <c r="AA458" s="280"/>
      <c r="AB458" s="7"/>
      <c r="AC458" s="318"/>
      <c r="AD458" s="280"/>
      <c r="AE458" s="318"/>
      <c r="AF458" s="280"/>
      <c r="AG458" s="318"/>
      <c r="AH458" s="318"/>
      <c r="AI458" s="318"/>
      <c r="AJ458" s="318"/>
      <c r="AK458" s="318"/>
      <c r="AL458" s="318"/>
      <c r="AM458" s="318"/>
      <c r="AN458" s="180"/>
      <c r="AO458" s="318"/>
      <c r="AP458" s="180"/>
      <c r="AQ458" s="280"/>
      <c r="AR458" s="280"/>
      <c r="AS458" s="280"/>
      <c r="AT458" s="280"/>
      <c r="AU458" s="280"/>
      <c r="AV458" s="280"/>
      <c r="AW458" s="280"/>
      <c r="AX458" s="280"/>
      <c r="AY458" s="280"/>
      <c r="AZ458" s="280"/>
      <c r="BA458" s="280"/>
      <c r="BB458" s="280"/>
      <c r="BC458" s="280"/>
      <c r="BD458" s="280"/>
      <c r="BE458" s="280"/>
      <c r="BF458" s="280"/>
      <c r="BG458" s="280"/>
      <c r="BH458" s="280"/>
      <c r="BI458" s="280"/>
      <c r="BJ458" s="280"/>
      <c r="BK458" s="280"/>
    </row>
    <row r="459" spans="1:63" ht="30.75">
      <c r="A459" s="430"/>
      <c r="B459" s="426"/>
      <c r="C459" s="425"/>
      <c r="D459" s="273" t="s">
        <v>405</v>
      </c>
      <c r="E459" s="4" t="s">
        <v>562</v>
      </c>
      <c r="F459" s="180"/>
      <c r="G459" s="180"/>
      <c r="H459" s="286"/>
      <c r="I459" s="318"/>
      <c r="J459" s="318"/>
      <c r="K459" s="318"/>
      <c r="L459" s="318"/>
      <c r="M459" s="318"/>
      <c r="N459" s="318"/>
      <c r="O459" s="318"/>
      <c r="P459" s="318"/>
      <c r="Q459" s="318"/>
      <c r="R459" s="318"/>
      <c r="S459" s="180"/>
      <c r="T459" s="318"/>
      <c r="U459" s="180"/>
      <c r="V459" s="180"/>
      <c r="W459" s="318"/>
      <c r="X459" s="318"/>
      <c r="Y459" s="318"/>
      <c r="Z459" s="280"/>
      <c r="AA459" s="280"/>
      <c r="AB459" s="7"/>
      <c r="AC459" s="318"/>
      <c r="AD459" s="280"/>
      <c r="AE459" s="318"/>
      <c r="AF459" s="280"/>
      <c r="AG459" s="318"/>
      <c r="AH459" s="318"/>
      <c r="AI459" s="318"/>
      <c r="AJ459" s="318"/>
      <c r="AK459" s="318"/>
      <c r="AL459" s="318"/>
      <c r="AM459" s="318"/>
      <c r="AN459" s="180"/>
      <c r="AO459" s="318"/>
      <c r="AP459" s="284"/>
      <c r="AQ459" s="280"/>
      <c r="AR459" s="280"/>
      <c r="AS459" s="280"/>
      <c r="AT459" s="280"/>
      <c r="AU459" s="280"/>
      <c r="AV459" s="280"/>
      <c r="AW459" s="280"/>
      <c r="AX459" s="280"/>
      <c r="AY459" s="280"/>
      <c r="AZ459" s="280"/>
      <c r="BA459" s="280"/>
      <c r="BB459" s="280"/>
      <c r="BC459" s="280"/>
      <c r="BD459" s="280"/>
      <c r="BE459" s="280"/>
      <c r="BF459" s="280"/>
      <c r="BG459" s="280"/>
      <c r="BH459" s="280"/>
      <c r="BI459" s="280"/>
      <c r="BJ459" s="280"/>
      <c r="BK459" s="280"/>
    </row>
    <row r="460" spans="1:63" ht="20.25" customHeight="1" hidden="1">
      <c r="A460" s="430"/>
      <c r="B460" s="41"/>
      <c r="C460" s="430"/>
      <c r="D460" s="273" t="s">
        <v>405</v>
      </c>
      <c r="E460" s="4" t="s">
        <v>16</v>
      </c>
      <c r="F460" s="180"/>
      <c r="G460" s="280"/>
      <c r="H460" s="286"/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318"/>
      <c r="Z460" s="280"/>
      <c r="AA460" s="280"/>
      <c r="AB460" s="7"/>
      <c r="AC460" s="318"/>
      <c r="AD460" s="280"/>
      <c r="AE460" s="318"/>
      <c r="AF460" s="280"/>
      <c r="AG460" s="318"/>
      <c r="AH460" s="318"/>
      <c r="AI460" s="318"/>
      <c r="AJ460" s="318"/>
      <c r="AK460" s="318"/>
      <c r="AL460" s="318"/>
      <c r="AM460" s="318"/>
      <c r="AN460" s="318"/>
      <c r="AO460" s="318"/>
      <c r="AP460" s="180"/>
      <c r="AQ460" s="280"/>
      <c r="AR460" s="280"/>
      <c r="AS460" s="280"/>
      <c r="AT460" s="280"/>
      <c r="AU460" s="280"/>
      <c r="AV460" s="280"/>
      <c r="AW460" s="280"/>
      <c r="AX460" s="280"/>
      <c r="AY460" s="280"/>
      <c r="AZ460" s="280"/>
      <c r="BA460" s="280"/>
      <c r="BB460" s="280"/>
      <c r="BC460" s="280"/>
      <c r="BD460" s="280"/>
      <c r="BE460" s="280"/>
      <c r="BF460" s="280"/>
      <c r="BG460" s="280"/>
      <c r="BH460" s="280"/>
      <c r="BI460" s="280"/>
      <c r="BJ460" s="280"/>
      <c r="BK460" s="280"/>
    </row>
    <row r="461" spans="1:63" ht="21">
      <c r="A461" s="430"/>
      <c r="B461" s="424" t="s">
        <v>268</v>
      </c>
      <c r="C461" s="430"/>
      <c r="D461" s="273" t="s">
        <v>405</v>
      </c>
      <c r="E461" s="271" t="s">
        <v>433</v>
      </c>
      <c r="F461" s="284">
        <f>F464</f>
        <v>193.222</v>
      </c>
      <c r="G461" s="284">
        <f aca="true" t="shared" si="41" ref="G461:AS461">G464</f>
        <v>0</v>
      </c>
      <c r="H461" s="284">
        <f>G461/F461*100</f>
        <v>0</v>
      </c>
      <c r="I461" s="284">
        <f t="shared" si="41"/>
        <v>0</v>
      </c>
      <c r="J461" s="284">
        <f t="shared" si="41"/>
        <v>0</v>
      </c>
      <c r="K461" s="284">
        <f t="shared" si="41"/>
        <v>0</v>
      </c>
      <c r="L461" s="284">
        <f t="shared" si="41"/>
        <v>0</v>
      </c>
      <c r="M461" s="284">
        <f t="shared" si="41"/>
        <v>0</v>
      </c>
      <c r="N461" s="284">
        <f t="shared" si="41"/>
        <v>0</v>
      </c>
      <c r="O461" s="284">
        <f t="shared" si="41"/>
        <v>193.22</v>
      </c>
      <c r="P461" s="284">
        <f t="shared" si="41"/>
        <v>0</v>
      </c>
      <c r="Q461" s="284">
        <f>P461/O461*100</f>
        <v>0</v>
      </c>
      <c r="R461" s="284">
        <f t="shared" si="41"/>
        <v>0</v>
      </c>
      <c r="S461" s="284">
        <f t="shared" si="41"/>
        <v>0</v>
      </c>
      <c r="T461" s="284">
        <f t="shared" si="41"/>
        <v>0</v>
      </c>
      <c r="U461" s="284">
        <f t="shared" si="41"/>
        <v>0</v>
      </c>
      <c r="V461" s="284">
        <f t="shared" si="41"/>
        <v>0</v>
      </c>
      <c r="W461" s="284">
        <f t="shared" si="41"/>
        <v>0</v>
      </c>
      <c r="X461" s="284">
        <f t="shared" si="41"/>
        <v>0</v>
      </c>
      <c r="Y461" s="284">
        <f t="shared" si="41"/>
        <v>0</v>
      </c>
      <c r="Z461" s="284">
        <f t="shared" si="41"/>
        <v>0</v>
      </c>
      <c r="AA461" s="284">
        <f t="shared" si="41"/>
        <v>0</v>
      </c>
      <c r="AB461" s="284">
        <f t="shared" si="41"/>
        <v>0</v>
      </c>
      <c r="AC461" s="284">
        <f t="shared" si="41"/>
        <v>0</v>
      </c>
      <c r="AD461" s="284">
        <f t="shared" si="41"/>
        <v>0</v>
      </c>
      <c r="AE461" s="284">
        <f t="shared" si="41"/>
        <v>0</v>
      </c>
      <c r="AF461" s="284">
        <f t="shared" si="41"/>
        <v>0</v>
      </c>
      <c r="AG461" s="284">
        <f t="shared" si="41"/>
        <v>0</v>
      </c>
      <c r="AH461" s="284">
        <f t="shared" si="41"/>
        <v>0</v>
      </c>
      <c r="AI461" s="284">
        <f t="shared" si="41"/>
        <v>0</v>
      </c>
      <c r="AJ461" s="284">
        <f t="shared" si="41"/>
        <v>0</v>
      </c>
      <c r="AK461" s="284">
        <f t="shared" si="41"/>
        <v>0</v>
      </c>
      <c r="AL461" s="284">
        <f t="shared" si="41"/>
        <v>0</v>
      </c>
      <c r="AM461" s="284">
        <f t="shared" si="41"/>
        <v>0</v>
      </c>
      <c r="AN461" s="284">
        <f t="shared" si="41"/>
        <v>0</v>
      </c>
      <c r="AO461" s="284">
        <f t="shared" si="41"/>
        <v>0</v>
      </c>
      <c r="AP461" s="284">
        <f t="shared" si="41"/>
        <v>0</v>
      </c>
      <c r="AQ461" s="284">
        <f t="shared" si="41"/>
        <v>0</v>
      </c>
      <c r="AR461" s="284">
        <f t="shared" si="41"/>
        <v>0</v>
      </c>
      <c r="AS461" s="284">
        <f t="shared" si="41"/>
        <v>0</v>
      </c>
      <c r="AT461" s="280"/>
      <c r="AU461" s="280"/>
      <c r="AV461" s="280"/>
      <c r="AW461" s="280"/>
      <c r="AX461" s="280"/>
      <c r="AY461" s="280"/>
      <c r="AZ461" s="280"/>
      <c r="BA461" s="280"/>
      <c r="BB461" s="280"/>
      <c r="BC461" s="280"/>
      <c r="BD461" s="280"/>
      <c r="BE461" s="280"/>
      <c r="BF461" s="280"/>
      <c r="BG461" s="280"/>
      <c r="BH461" s="280"/>
      <c r="BI461" s="280"/>
      <c r="BJ461" s="280"/>
      <c r="BK461" s="280"/>
    </row>
    <row r="462" spans="1:63" ht="30.75">
      <c r="A462" s="430"/>
      <c r="B462" s="425"/>
      <c r="C462" s="430"/>
      <c r="D462" s="273"/>
      <c r="E462" s="4" t="s">
        <v>563</v>
      </c>
      <c r="F462" s="284"/>
      <c r="G462" s="280"/>
      <c r="H462" s="318"/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318"/>
      <c r="U462" s="318"/>
      <c r="V462" s="318"/>
      <c r="W462" s="318"/>
      <c r="X462" s="318"/>
      <c r="Y462" s="318"/>
      <c r="Z462" s="280"/>
      <c r="AA462" s="280"/>
      <c r="AB462" s="7"/>
      <c r="AC462" s="318"/>
      <c r="AD462" s="280"/>
      <c r="AE462" s="318"/>
      <c r="AF462" s="280"/>
      <c r="AG462" s="318"/>
      <c r="AH462" s="318"/>
      <c r="AI462" s="318"/>
      <c r="AJ462" s="318"/>
      <c r="AK462" s="318"/>
      <c r="AL462" s="318"/>
      <c r="AM462" s="318"/>
      <c r="AN462" s="318"/>
      <c r="AO462" s="318"/>
      <c r="AP462" s="284"/>
      <c r="AQ462" s="280"/>
      <c r="AR462" s="280"/>
      <c r="AS462" s="280"/>
      <c r="AT462" s="280"/>
      <c r="AU462" s="280"/>
      <c r="AV462" s="280"/>
      <c r="AW462" s="280"/>
      <c r="AX462" s="280"/>
      <c r="AY462" s="280"/>
      <c r="AZ462" s="280"/>
      <c r="BA462" s="280"/>
      <c r="BB462" s="280"/>
      <c r="BC462" s="280"/>
      <c r="BD462" s="280"/>
      <c r="BE462" s="280"/>
      <c r="BF462" s="280"/>
      <c r="BG462" s="280"/>
      <c r="BH462" s="280"/>
      <c r="BI462" s="280"/>
      <c r="BJ462" s="280"/>
      <c r="BK462" s="280"/>
    </row>
    <row r="463" spans="1:63" ht="30.75">
      <c r="A463" s="430"/>
      <c r="B463" s="425"/>
      <c r="C463" s="430"/>
      <c r="D463" s="273" t="s">
        <v>405</v>
      </c>
      <c r="E463" s="4" t="s">
        <v>564</v>
      </c>
      <c r="F463" s="180"/>
      <c r="G463" s="280"/>
      <c r="H463" s="318"/>
      <c r="I463" s="318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  <c r="T463" s="318"/>
      <c r="U463" s="318"/>
      <c r="V463" s="318"/>
      <c r="W463" s="318"/>
      <c r="X463" s="318"/>
      <c r="Y463" s="318"/>
      <c r="Z463" s="280"/>
      <c r="AA463" s="280"/>
      <c r="AB463" s="7"/>
      <c r="AC463" s="318"/>
      <c r="AD463" s="280"/>
      <c r="AE463" s="318"/>
      <c r="AF463" s="280"/>
      <c r="AG463" s="318"/>
      <c r="AH463" s="318"/>
      <c r="AI463" s="318"/>
      <c r="AJ463" s="318"/>
      <c r="AK463" s="318"/>
      <c r="AL463" s="318"/>
      <c r="AM463" s="318"/>
      <c r="AN463" s="318"/>
      <c r="AO463" s="318"/>
      <c r="AP463" s="180"/>
      <c r="AQ463" s="280"/>
      <c r="AR463" s="280"/>
      <c r="AS463" s="280"/>
      <c r="AT463" s="280"/>
      <c r="AU463" s="280"/>
      <c r="AV463" s="280"/>
      <c r="AW463" s="280"/>
      <c r="AX463" s="280"/>
      <c r="AY463" s="280"/>
      <c r="AZ463" s="280"/>
      <c r="BA463" s="280"/>
      <c r="BB463" s="280"/>
      <c r="BC463" s="280"/>
      <c r="BD463" s="280"/>
      <c r="BE463" s="280"/>
      <c r="BF463" s="280"/>
      <c r="BG463" s="280"/>
      <c r="BH463" s="280"/>
      <c r="BI463" s="280"/>
      <c r="BJ463" s="280"/>
      <c r="BK463" s="280"/>
    </row>
    <row r="464" spans="1:63" ht="21">
      <c r="A464" s="430"/>
      <c r="B464" s="425"/>
      <c r="C464" s="430"/>
      <c r="D464" s="273"/>
      <c r="E464" s="4" t="s">
        <v>322</v>
      </c>
      <c r="F464" s="180">
        <v>193.222</v>
      </c>
      <c r="G464" s="280"/>
      <c r="H464" s="284">
        <f>G464/F464*100</f>
        <v>0</v>
      </c>
      <c r="I464" s="318"/>
      <c r="J464" s="318"/>
      <c r="K464" s="318"/>
      <c r="L464" s="318"/>
      <c r="M464" s="318"/>
      <c r="N464" s="318"/>
      <c r="O464" s="318">
        <v>193.22</v>
      </c>
      <c r="P464" s="318"/>
      <c r="Q464" s="284">
        <f>P464/O464*100</f>
        <v>0</v>
      </c>
      <c r="R464" s="318"/>
      <c r="S464" s="318"/>
      <c r="T464" s="318"/>
      <c r="U464" s="318"/>
      <c r="V464" s="318"/>
      <c r="W464" s="318"/>
      <c r="X464" s="318"/>
      <c r="Y464" s="318"/>
      <c r="Z464" s="280"/>
      <c r="AA464" s="280"/>
      <c r="AB464" s="7"/>
      <c r="AC464" s="318"/>
      <c r="AD464" s="280"/>
      <c r="AE464" s="318"/>
      <c r="AF464" s="280"/>
      <c r="AG464" s="318"/>
      <c r="AH464" s="318"/>
      <c r="AI464" s="318"/>
      <c r="AJ464" s="318"/>
      <c r="AK464" s="318"/>
      <c r="AL464" s="318"/>
      <c r="AM464" s="318"/>
      <c r="AN464" s="318"/>
      <c r="AO464" s="318"/>
      <c r="AP464" s="180"/>
      <c r="AQ464" s="280"/>
      <c r="AR464" s="280"/>
      <c r="AS464" s="280"/>
      <c r="AT464" s="280"/>
      <c r="AU464" s="280"/>
      <c r="AV464" s="280"/>
      <c r="AW464" s="280"/>
      <c r="AX464" s="280"/>
      <c r="AY464" s="280"/>
      <c r="AZ464" s="280"/>
      <c r="BA464" s="280"/>
      <c r="BB464" s="280"/>
      <c r="BC464" s="280"/>
      <c r="BD464" s="280"/>
      <c r="BE464" s="280"/>
      <c r="BF464" s="280"/>
      <c r="BG464" s="280"/>
      <c r="BH464" s="280"/>
      <c r="BI464" s="280"/>
      <c r="BJ464" s="280"/>
      <c r="BK464" s="280"/>
    </row>
    <row r="465" spans="1:63" ht="78">
      <c r="A465" s="430"/>
      <c r="B465" s="425"/>
      <c r="C465" s="430"/>
      <c r="D465" s="273"/>
      <c r="E465" s="4" t="s">
        <v>314</v>
      </c>
      <c r="F465" s="180"/>
      <c r="G465" s="280"/>
      <c r="H465" s="309"/>
      <c r="I465" s="318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8"/>
      <c r="Z465" s="280"/>
      <c r="AA465" s="280"/>
      <c r="AB465" s="7"/>
      <c r="AC465" s="318"/>
      <c r="AD465" s="280"/>
      <c r="AE465" s="318"/>
      <c r="AF465" s="280"/>
      <c r="AG465" s="318"/>
      <c r="AH465" s="318"/>
      <c r="AI465" s="318"/>
      <c r="AJ465" s="318"/>
      <c r="AK465" s="318"/>
      <c r="AL465" s="318"/>
      <c r="AM465" s="318"/>
      <c r="AN465" s="318"/>
      <c r="AO465" s="318"/>
      <c r="AP465" s="180"/>
      <c r="AQ465" s="280"/>
      <c r="AR465" s="280"/>
      <c r="AS465" s="280"/>
      <c r="AT465" s="280"/>
      <c r="AU465" s="280"/>
      <c r="AV465" s="280"/>
      <c r="AW465" s="280"/>
      <c r="AX465" s="280"/>
      <c r="AY465" s="280"/>
      <c r="AZ465" s="280"/>
      <c r="BA465" s="280"/>
      <c r="BB465" s="280"/>
      <c r="BC465" s="280"/>
      <c r="BD465" s="280"/>
      <c r="BE465" s="280"/>
      <c r="BF465" s="280"/>
      <c r="BG465" s="280"/>
      <c r="BH465" s="280"/>
      <c r="BI465" s="280"/>
      <c r="BJ465" s="280"/>
      <c r="BK465" s="280"/>
    </row>
    <row r="466" spans="1:63" ht="21">
      <c r="A466" s="430"/>
      <c r="B466" s="425"/>
      <c r="C466" s="430"/>
      <c r="D466" s="273"/>
      <c r="E466" s="4" t="s">
        <v>565</v>
      </c>
      <c r="F466" s="180"/>
      <c r="G466" s="280"/>
      <c r="H466" s="309"/>
      <c r="I466" s="318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8"/>
      <c r="Z466" s="280"/>
      <c r="AA466" s="280"/>
      <c r="AB466" s="7"/>
      <c r="AC466" s="318"/>
      <c r="AD466" s="280"/>
      <c r="AE466" s="318"/>
      <c r="AF466" s="280"/>
      <c r="AG466" s="318"/>
      <c r="AH466" s="318"/>
      <c r="AI466" s="318"/>
      <c r="AJ466" s="318"/>
      <c r="AK466" s="318"/>
      <c r="AL466" s="318"/>
      <c r="AM466" s="318"/>
      <c r="AN466" s="318"/>
      <c r="AO466" s="318"/>
      <c r="AP466" s="180"/>
      <c r="AQ466" s="280"/>
      <c r="AR466" s="280"/>
      <c r="AS466" s="280"/>
      <c r="AT466" s="280"/>
      <c r="AU466" s="280"/>
      <c r="AV466" s="280"/>
      <c r="AW466" s="280"/>
      <c r="AX466" s="280"/>
      <c r="AY466" s="280"/>
      <c r="AZ466" s="280"/>
      <c r="BA466" s="280"/>
      <c r="BB466" s="280"/>
      <c r="BC466" s="280"/>
      <c r="BD466" s="280"/>
      <c r="BE466" s="280"/>
      <c r="BF466" s="280"/>
      <c r="BG466" s="280"/>
      <c r="BH466" s="280"/>
      <c r="BI466" s="280"/>
      <c r="BJ466" s="280"/>
      <c r="BK466" s="280"/>
    </row>
    <row r="467" spans="1:63" ht="30.75">
      <c r="A467" s="430"/>
      <c r="B467" s="426"/>
      <c r="C467" s="430"/>
      <c r="D467" s="273" t="s">
        <v>405</v>
      </c>
      <c r="E467" s="4" t="s">
        <v>562</v>
      </c>
      <c r="F467" s="180"/>
      <c r="G467" s="280"/>
      <c r="H467" s="309"/>
      <c r="I467" s="318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8"/>
      <c r="Z467" s="280"/>
      <c r="AA467" s="280"/>
      <c r="AB467" s="7"/>
      <c r="AC467" s="318"/>
      <c r="AD467" s="280"/>
      <c r="AE467" s="318"/>
      <c r="AF467" s="280"/>
      <c r="AG467" s="318"/>
      <c r="AH467" s="318"/>
      <c r="AI467" s="318"/>
      <c r="AJ467" s="318"/>
      <c r="AK467" s="318"/>
      <c r="AL467" s="318"/>
      <c r="AM467" s="318"/>
      <c r="AN467" s="318"/>
      <c r="AO467" s="318"/>
      <c r="AP467" s="180"/>
      <c r="AQ467" s="280"/>
      <c r="AR467" s="280"/>
      <c r="AS467" s="280"/>
      <c r="AT467" s="280"/>
      <c r="AU467" s="280"/>
      <c r="AV467" s="280"/>
      <c r="AW467" s="280"/>
      <c r="AX467" s="280"/>
      <c r="AY467" s="280"/>
      <c r="AZ467" s="280"/>
      <c r="BA467" s="280"/>
      <c r="BB467" s="280"/>
      <c r="BC467" s="280"/>
      <c r="BD467" s="280"/>
      <c r="BE467" s="280"/>
      <c r="BF467" s="280"/>
      <c r="BG467" s="280"/>
      <c r="BH467" s="280"/>
      <c r="BI467" s="280"/>
      <c r="BJ467" s="280"/>
      <c r="BK467" s="280"/>
    </row>
    <row r="468" spans="1:63" ht="31.5" customHeight="1" hidden="1">
      <c r="A468" s="430"/>
      <c r="B468" s="33" t="s">
        <v>284</v>
      </c>
      <c r="C468" s="430"/>
      <c r="D468" s="273" t="s">
        <v>405</v>
      </c>
      <c r="E468" s="4" t="s">
        <v>16</v>
      </c>
      <c r="F468" s="180"/>
      <c r="G468" s="280"/>
      <c r="H468" s="286"/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280"/>
      <c r="AA468" s="280"/>
      <c r="AB468" s="7"/>
      <c r="AC468" s="318"/>
      <c r="AD468" s="280"/>
      <c r="AE468" s="318"/>
      <c r="AF468" s="280"/>
      <c r="AG468" s="318"/>
      <c r="AH468" s="318"/>
      <c r="AI468" s="318"/>
      <c r="AJ468" s="318"/>
      <c r="AK468" s="318"/>
      <c r="AL468" s="318"/>
      <c r="AM468" s="318"/>
      <c r="AN468" s="318"/>
      <c r="AO468" s="318"/>
      <c r="AP468" s="180"/>
      <c r="AQ468" s="280"/>
      <c r="AR468" s="280"/>
      <c r="AS468" s="280"/>
      <c r="AT468" s="280"/>
      <c r="AU468" s="280"/>
      <c r="AV468" s="280"/>
      <c r="AW468" s="280"/>
      <c r="AX468" s="280"/>
      <c r="AY468" s="280"/>
      <c r="AZ468" s="280"/>
      <c r="BA468" s="280"/>
      <c r="BB468" s="280"/>
      <c r="BC468" s="280"/>
      <c r="BD468" s="280"/>
      <c r="BE468" s="280"/>
      <c r="BF468" s="280"/>
      <c r="BG468" s="280"/>
      <c r="BH468" s="280"/>
      <c r="BI468" s="280"/>
      <c r="BJ468" s="280"/>
      <c r="BK468" s="280"/>
    </row>
    <row r="469" spans="1:63" ht="31.5" customHeight="1" hidden="1">
      <c r="A469" s="430"/>
      <c r="B469" s="33" t="s">
        <v>278</v>
      </c>
      <c r="C469" s="430"/>
      <c r="D469" s="273" t="s">
        <v>405</v>
      </c>
      <c r="E469" s="4" t="s">
        <v>16</v>
      </c>
      <c r="F469" s="180"/>
      <c r="G469" s="280"/>
      <c r="H469" s="286"/>
      <c r="I469" s="318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8"/>
      <c r="Z469" s="280"/>
      <c r="AA469" s="280"/>
      <c r="AB469" s="7"/>
      <c r="AC469" s="318"/>
      <c r="AD469" s="280"/>
      <c r="AE469" s="318"/>
      <c r="AF469" s="280"/>
      <c r="AG469" s="318"/>
      <c r="AH469" s="318"/>
      <c r="AI469" s="318"/>
      <c r="AJ469" s="318"/>
      <c r="AK469" s="318"/>
      <c r="AL469" s="318"/>
      <c r="AM469" s="318"/>
      <c r="AN469" s="318"/>
      <c r="AO469" s="318"/>
      <c r="AP469" s="180"/>
      <c r="AQ469" s="280"/>
      <c r="AR469" s="280"/>
      <c r="AS469" s="280"/>
      <c r="AT469" s="280"/>
      <c r="AU469" s="280"/>
      <c r="AV469" s="280"/>
      <c r="AW469" s="280"/>
      <c r="AX469" s="280"/>
      <c r="AY469" s="280"/>
      <c r="AZ469" s="280"/>
      <c r="BA469" s="280"/>
      <c r="BB469" s="280"/>
      <c r="BC469" s="280"/>
      <c r="BD469" s="280"/>
      <c r="BE469" s="280"/>
      <c r="BF469" s="280"/>
      <c r="BG469" s="280"/>
      <c r="BH469" s="280"/>
      <c r="BI469" s="280"/>
      <c r="BJ469" s="280"/>
      <c r="BK469" s="280"/>
    </row>
    <row r="470" spans="1:63" ht="46.5" hidden="1">
      <c r="A470" s="430"/>
      <c r="B470" s="33" t="s">
        <v>279</v>
      </c>
      <c r="C470" s="430"/>
      <c r="D470" s="273" t="s">
        <v>405</v>
      </c>
      <c r="E470" s="4" t="s">
        <v>16</v>
      </c>
      <c r="F470" s="180"/>
      <c r="G470" s="280"/>
      <c r="H470" s="286"/>
      <c r="I470" s="318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18"/>
      <c r="U470" s="318"/>
      <c r="V470" s="318"/>
      <c r="W470" s="318"/>
      <c r="X470" s="318"/>
      <c r="Y470" s="318"/>
      <c r="Z470" s="280"/>
      <c r="AA470" s="280"/>
      <c r="AB470" s="7"/>
      <c r="AC470" s="318"/>
      <c r="AD470" s="280"/>
      <c r="AE470" s="318"/>
      <c r="AF470" s="280"/>
      <c r="AG470" s="318"/>
      <c r="AH470" s="318"/>
      <c r="AI470" s="318"/>
      <c r="AJ470" s="318"/>
      <c r="AK470" s="318"/>
      <c r="AL470" s="318"/>
      <c r="AM470" s="318"/>
      <c r="AN470" s="318"/>
      <c r="AO470" s="318"/>
      <c r="AP470" s="180"/>
      <c r="AQ470" s="280"/>
      <c r="AR470" s="280"/>
      <c r="AS470" s="280"/>
      <c r="AT470" s="280"/>
      <c r="AU470" s="280"/>
      <c r="AV470" s="280"/>
      <c r="AW470" s="280"/>
      <c r="AX470" s="280"/>
      <c r="AY470" s="280"/>
      <c r="AZ470" s="280"/>
      <c r="BA470" s="280"/>
      <c r="BB470" s="280"/>
      <c r="BC470" s="280"/>
      <c r="BD470" s="280"/>
      <c r="BE470" s="280"/>
      <c r="BF470" s="280"/>
      <c r="BG470" s="280"/>
      <c r="BH470" s="280"/>
      <c r="BI470" s="280"/>
      <c r="BJ470" s="280"/>
      <c r="BK470" s="280"/>
    </row>
    <row r="471" spans="1:63" ht="21" hidden="1">
      <c r="A471" s="430"/>
      <c r="B471" s="33" t="s">
        <v>276</v>
      </c>
      <c r="C471" s="430"/>
      <c r="D471" s="273" t="s">
        <v>405</v>
      </c>
      <c r="E471" s="4" t="s">
        <v>16</v>
      </c>
      <c r="F471" s="180"/>
      <c r="G471" s="280"/>
      <c r="H471" s="286"/>
      <c r="I471" s="318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18"/>
      <c r="U471" s="318"/>
      <c r="V471" s="318"/>
      <c r="W471" s="318"/>
      <c r="X471" s="318"/>
      <c r="Y471" s="318"/>
      <c r="Z471" s="280"/>
      <c r="AA471" s="280"/>
      <c r="AB471" s="7"/>
      <c r="AC471" s="318"/>
      <c r="AD471" s="280"/>
      <c r="AE471" s="318"/>
      <c r="AF471" s="280"/>
      <c r="AG471" s="318"/>
      <c r="AH471" s="318"/>
      <c r="AI471" s="318"/>
      <c r="AJ471" s="318"/>
      <c r="AK471" s="318"/>
      <c r="AL471" s="318"/>
      <c r="AM471" s="318"/>
      <c r="AN471" s="318"/>
      <c r="AO471" s="318"/>
      <c r="AP471" s="180"/>
      <c r="AQ471" s="280"/>
      <c r="AR471" s="280"/>
      <c r="AS471" s="280"/>
      <c r="AT471" s="280"/>
      <c r="AU471" s="280"/>
      <c r="AV471" s="280"/>
      <c r="AW471" s="280"/>
      <c r="AX471" s="280"/>
      <c r="AY471" s="280"/>
      <c r="AZ471" s="280"/>
      <c r="BA471" s="280"/>
      <c r="BB471" s="280"/>
      <c r="BC471" s="280"/>
      <c r="BD471" s="280"/>
      <c r="BE471" s="280"/>
      <c r="BF471" s="280"/>
      <c r="BG471" s="280"/>
      <c r="BH471" s="280"/>
      <c r="BI471" s="280"/>
      <c r="BJ471" s="280"/>
      <c r="BK471" s="280"/>
    </row>
    <row r="472" spans="1:63" ht="21" hidden="1">
      <c r="A472" s="430"/>
      <c r="B472" s="33" t="s">
        <v>280</v>
      </c>
      <c r="C472" s="430"/>
      <c r="D472" s="273" t="s">
        <v>405</v>
      </c>
      <c r="E472" s="4" t="s">
        <v>16</v>
      </c>
      <c r="F472" s="180"/>
      <c r="G472" s="280"/>
      <c r="H472" s="309"/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18"/>
      <c r="U472" s="318"/>
      <c r="V472" s="318"/>
      <c r="W472" s="318"/>
      <c r="X472" s="318"/>
      <c r="Y472" s="318"/>
      <c r="Z472" s="280"/>
      <c r="AA472" s="280"/>
      <c r="AB472" s="7"/>
      <c r="AC472" s="318"/>
      <c r="AD472" s="280"/>
      <c r="AE472" s="318"/>
      <c r="AF472" s="280"/>
      <c r="AG472" s="318"/>
      <c r="AH472" s="318"/>
      <c r="AI472" s="318"/>
      <c r="AJ472" s="318"/>
      <c r="AK472" s="318"/>
      <c r="AL472" s="318"/>
      <c r="AM472" s="318"/>
      <c r="AN472" s="318"/>
      <c r="AO472" s="318"/>
      <c r="AP472" s="180"/>
      <c r="AQ472" s="280"/>
      <c r="AR472" s="280"/>
      <c r="AS472" s="280"/>
      <c r="AT472" s="280"/>
      <c r="AU472" s="280"/>
      <c r="AV472" s="280"/>
      <c r="AW472" s="280"/>
      <c r="AX472" s="280"/>
      <c r="AY472" s="280"/>
      <c r="AZ472" s="280"/>
      <c r="BA472" s="280"/>
      <c r="BB472" s="280"/>
      <c r="BC472" s="280"/>
      <c r="BD472" s="280"/>
      <c r="BE472" s="280"/>
      <c r="BF472" s="280"/>
      <c r="BG472" s="280"/>
      <c r="BH472" s="280"/>
      <c r="BI472" s="280"/>
      <c r="BJ472" s="280"/>
      <c r="BK472" s="280"/>
    </row>
    <row r="473" spans="1:63" ht="30.75" hidden="1">
      <c r="A473" s="430"/>
      <c r="B473" s="33" t="s">
        <v>281</v>
      </c>
      <c r="C473" s="430"/>
      <c r="D473" s="273" t="s">
        <v>405</v>
      </c>
      <c r="E473" s="4" t="s">
        <v>16</v>
      </c>
      <c r="F473" s="180"/>
      <c r="G473" s="280"/>
      <c r="H473" s="286"/>
      <c r="I473" s="318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18"/>
      <c r="U473" s="318"/>
      <c r="V473" s="318"/>
      <c r="W473" s="318"/>
      <c r="X473" s="318"/>
      <c r="Y473" s="318"/>
      <c r="Z473" s="280"/>
      <c r="AA473" s="280"/>
      <c r="AB473" s="7"/>
      <c r="AC473" s="318"/>
      <c r="AD473" s="280"/>
      <c r="AE473" s="318"/>
      <c r="AF473" s="280"/>
      <c r="AG473" s="318"/>
      <c r="AH473" s="318"/>
      <c r="AI473" s="318"/>
      <c r="AJ473" s="318"/>
      <c r="AK473" s="318"/>
      <c r="AL473" s="318"/>
      <c r="AM473" s="318"/>
      <c r="AN473" s="318"/>
      <c r="AO473" s="318"/>
      <c r="AP473" s="180"/>
      <c r="AQ473" s="280"/>
      <c r="AR473" s="280"/>
      <c r="AS473" s="280"/>
      <c r="AT473" s="280"/>
      <c r="AU473" s="280"/>
      <c r="AV473" s="280"/>
      <c r="AW473" s="280"/>
      <c r="AX473" s="280"/>
      <c r="AY473" s="280"/>
      <c r="AZ473" s="280"/>
      <c r="BA473" s="280"/>
      <c r="BB473" s="280"/>
      <c r="BC473" s="280"/>
      <c r="BD473" s="280"/>
      <c r="BE473" s="280"/>
      <c r="BF473" s="280"/>
      <c r="BG473" s="280"/>
      <c r="BH473" s="280"/>
      <c r="BI473" s="280"/>
      <c r="BJ473" s="280"/>
      <c r="BK473" s="280"/>
    </row>
    <row r="474" spans="1:63" ht="21" hidden="1">
      <c r="A474" s="430"/>
      <c r="B474" s="33" t="s">
        <v>282</v>
      </c>
      <c r="C474" s="430"/>
      <c r="D474" s="273" t="s">
        <v>405</v>
      </c>
      <c r="E474" s="4" t="s">
        <v>16</v>
      </c>
      <c r="F474" s="180"/>
      <c r="G474" s="280"/>
      <c r="H474" s="286"/>
      <c r="I474" s="318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18"/>
      <c r="U474" s="318"/>
      <c r="V474" s="318"/>
      <c r="W474" s="318"/>
      <c r="X474" s="318"/>
      <c r="Y474" s="318"/>
      <c r="Z474" s="280"/>
      <c r="AA474" s="280"/>
      <c r="AB474" s="7"/>
      <c r="AC474" s="318"/>
      <c r="AD474" s="280"/>
      <c r="AE474" s="318"/>
      <c r="AF474" s="280"/>
      <c r="AG474" s="318"/>
      <c r="AH474" s="318"/>
      <c r="AI474" s="318"/>
      <c r="AJ474" s="318"/>
      <c r="AK474" s="318"/>
      <c r="AL474" s="318"/>
      <c r="AM474" s="318"/>
      <c r="AN474" s="318"/>
      <c r="AO474" s="318"/>
      <c r="AP474" s="180"/>
      <c r="AQ474" s="280"/>
      <c r="AR474" s="280"/>
      <c r="AS474" s="280"/>
      <c r="AT474" s="280"/>
      <c r="AU474" s="280"/>
      <c r="AV474" s="280"/>
      <c r="AW474" s="280"/>
      <c r="AX474" s="280"/>
      <c r="AY474" s="280"/>
      <c r="AZ474" s="280"/>
      <c r="BA474" s="280"/>
      <c r="BB474" s="280"/>
      <c r="BC474" s="280"/>
      <c r="BD474" s="280"/>
      <c r="BE474" s="280"/>
      <c r="BF474" s="280"/>
      <c r="BG474" s="280"/>
      <c r="BH474" s="280"/>
      <c r="BI474" s="280"/>
      <c r="BJ474" s="280"/>
      <c r="BK474" s="280"/>
    </row>
    <row r="475" spans="1:63" ht="21" hidden="1">
      <c r="A475" s="430"/>
      <c r="B475" s="33" t="s">
        <v>283</v>
      </c>
      <c r="C475" s="430"/>
      <c r="D475" s="273" t="s">
        <v>405</v>
      </c>
      <c r="E475" s="4" t="s">
        <v>16</v>
      </c>
      <c r="F475" s="180"/>
      <c r="G475" s="280"/>
      <c r="H475" s="286"/>
      <c r="I475" s="318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/>
      <c r="X475" s="318"/>
      <c r="Y475" s="318"/>
      <c r="Z475" s="280"/>
      <c r="AA475" s="280"/>
      <c r="AB475" s="7"/>
      <c r="AC475" s="318"/>
      <c r="AD475" s="280"/>
      <c r="AE475" s="318"/>
      <c r="AF475" s="280"/>
      <c r="AG475" s="318"/>
      <c r="AH475" s="318"/>
      <c r="AI475" s="318"/>
      <c r="AJ475" s="318"/>
      <c r="AK475" s="318"/>
      <c r="AL475" s="318"/>
      <c r="AM475" s="318"/>
      <c r="AN475" s="318"/>
      <c r="AO475" s="318"/>
      <c r="AP475" s="180"/>
      <c r="AQ475" s="280"/>
      <c r="AR475" s="280"/>
      <c r="AS475" s="280"/>
      <c r="AT475" s="280"/>
      <c r="AU475" s="280"/>
      <c r="AV475" s="280"/>
      <c r="AW475" s="280"/>
      <c r="AX475" s="280"/>
      <c r="AY475" s="280"/>
      <c r="AZ475" s="280"/>
      <c r="BA475" s="280"/>
      <c r="BB475" s="280"/>
      <c r="BC475" s="280"/>
      <c r="BD475" s="280"/>
      <c r="BE475" s="280"/>
      <c r="BF475" s="280"/>
      <c r="BG475" s="280"/>
      <c r="BH475" s="280"/>
      <c r="BI475" s="280"/>
      <c r="BJ475" s="280"/>
      <c r="BK475" s="280"/>
    </row>
    <row r="476" spans="1:63" ht="21" hidden="1">
      <c r="A476" s="430"/>
      <c r="B476" s="33" t="s">
        <v>277</v>
      </c>
      <c r="C476" s="430"/>
      <c r="D476" s="273" t="s">
        <v>405</v>
      </c>
      <c r="E476" s="4" t="s">
        <v>16</v>
      </c>
      <c r="F476" s="180"/>
      <c r="G476" s="280"/>
      <c r="H476" s="286"/>
      <c r="I476" s="318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8"/>
      <c r="Z476" s="280"/>
      <c r="AA476" s="280"/>
      <c r="AB476" s="7"/>
      <c r="AC476" s="318"/>
      <c r="AD476" s="280"/>
      <c r="AE476" s="318"/>
      <c r="AF476" s="280"/>
      <c r="AG476" s="318"/>
      <c r="AH476" s="318"/>
      <c r="AI476" s="318"/>
      <c r="AJ476" s="318"/>
      <c r="AK476" s="318"/>
      <c r="AL476" s="318"/>
      <c r="AM476" s="318"/>
      <c r="AN476" s="318"/>
      <c r="AO476" s="318"/>
      <c r="AP476" s="180"/>
      <c r="AQ476" s="280"/>
      <c r="AR476" s="280"/>
      <c r="AS476" s="280"/>
      <c r="AT476" s="280"/>
      <c r="AU476" s="280"/>
      <c r="AV476" s="280"/>
      <c r="AW476" s="280"/>
      <c r="AX476" s="280"/>
      <c r="AY476" s="280"/>
      <c r="AZ476" s="280"/>
      <c r="BA476" s="280"/>
      <c r="BB476" s="280"/>
      <c r="BC476" s="280"/>
      <c r="BD476" s="280"/>
      <c r="BE476" s="280"/>
      <c r="BF476" s="280"/>
      <c r="BG476" s="280"/>
      <c r="BH476" s="280"/>
      <c r="BI476" s="280"/>
      <c r="BJ476" s="280"/>
      <c r="BK476" s="280"/>
    </row>
    <row r="477" spans="1:63" ht="21" hidden="1">
      <c r="A477" s="430"/>
      <c r="B477" s="33" t="s">
        <v>285</v>
      </c>
      <c r="C477" s="430"/>
      <c r="D477" s="273" t="s">
        <v>405</v>
      </c>
      <c r="E477" s="4" t="s">
        <v>16</v>
      </c>
      <c r="F477" s="180"/>
      <c r="G477" s="280"/>
      <c r="H477" s="286"/>
      <c r="I477" s="318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18"/>
      <c r="U477" s="318"/>
      <c r="V477" s="318"/>
      <c r="W477" s="318"/>
      <c r="X477" s="318"/>
      <c r="Y477" s="318"/>
      <c r="Z477" s="280"/>
      <c r="AA477" s="280"/>
      <c r="AB477" s="7"/>
      <c r="AC477" s="318"/>
      <c r="AD477" s="280"/>
      <c r="AE477" s="318"/>
      <c r="AF477" s="280"/>
      <c r="AG477" s="318"/>
      <c r="AH477" s="318"/>
      <c r="AI477" s="318"/>
      <c r="AJ477" s="318"/>
      <c r="AK477" s="318"/>
      <c r="AL477" s="318"/>
      <c r="AM477" s="318"/>
      <c r="AN477" s="318"/>
      <c r="AO477" s="318"/>
      <c r="AP477" s="180"/>
      <c r="AQ477" s="280"/>
      <c r="AR477" s="280"/>
      <c r="AS477" s="280"/>
      <c r="AT477" s="280"/>
      <c r="AU477" s="280"/>
      <c r="AV477" s="280"/>
      <c r="AW477" s="280"/>
      <c r="AX477" s="280"/>
      <c r="AY477" s="280"/>
      <c r="AZ477" s="280"/>
      <c r="BA477" s="280"/>
      <c r="BB477" s="280"/>
      <c r="BC477" s="280"/>
      <c r="BD477" s="280"/>
      <c r="BE477" s="280"/>
      <c r="BF477" s="280"/>
      <c r="BG477" s="280"/>
      <c r="BH477" s="280"/>
      <c r="BI477" s="280"/>
      <c r="BJ477" s="280"/>
      <c r="BK477" s="280"/>
    </row>
    <row r="478" spans="1:63" ht="21" hidden="1">
      <c r="A478" s="430"/>
      <c r="B478" s="41" t="s">
        <v>286</v>
      </c>
      <c r="C478" s="430"/>
      <c r="D478" s="273" t="s">
        <v>405</v>
      </c>
      <c r="E478" s="4" t="s">
        <v>16</v>
      </c>
      <c r="F478" s="180"/>
      <c r="G478" s="280"/>
      <c r="H478" s="286"/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8"/>
      <c r="Z478" s="280"/>
      <c r="AA478" s="280"/>
      <c r="AB478" s="7"/>
      <c r="AC478" s="318"/>
      <c r="AD478" s="280"/>
      <c r="AE478" s="318"/>
      <c r="AF478" s="280"/>
      <c r="AG478" s="318"/>
      <c r="AH478" s="318"/>
      <c r="AI478" s="318"/>
      <c r="AJ478" s="318"/>
      <c r="AK478" s="318"/>
      <c r="AL478" s="318"/>
      <c r="AM478" s="318"/>
      <c r="AN478" s="318"/>
      <c r="AO478" s="318"/>
      <c r="AP478" s="180"/>
      <c r="AQ478" s="280"/>
      <c r="AR478" s="280"/>
      <c r="AS478" s="280"/>
      <c r="AT478" s="280"/>
      <c r="AU478" s="280"/>
      <c r="AV478" s="280"/>
      <c r="AW478" s="280"/>
      <c r="AX478" s="280"/>
      <c r="AY478" s="280"/>
      <c r="AZ478" s="280"/>
      <c r="BA478" s="280"/>
      <c r="BB478" s="280"/>
      <c r="BC478" s="280"/>
      <c r="BD478" s="280"/>
      <c r="BE478" s="280"/>
      <c r="BF478" s="280"/>
      <c r="BG478" s="280"/>
      <c r="BH478" s="280"/>
      <c r="BI478" s="280"/>
      <c r="BJ478" s="280"/>
      <c r="BK478" s="280"/>
    </row>
    <row r="479" spans="1:63" ht="46.5" hidden="1">
      <c r="A479" s="430"/>
      <c r="B479" s="278" t="s">
        <v>305</v>
      </c>
      <c r="C479" s="430"/>
      <c r="D479" s="273" t="s">
        <v>405</v>
      </c>
      <c r="E479" s="4" t="s">
        <v>16</v>
      </c>
      <c r="F479" s="180"/>
      <c r="G479" s="280"/>
      <c r="H479" s="286"/>
      <c r="I479" s="318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18"/>
      <c r="U479" s="318"/>
      <c r="V479" s="318"/>
      <c r="W479" s="318"/>
      <c r="X479" s="318"/>
      <c r="Y479" s="318"/>
      <c r="Z479" s="280"/>
      <c r="AA479" s="280"/>
      <c r="AB479" s="7"/>
      <c r="AC479" s="318"/>
      <c r="AD479" s="280"/>
      <c r="AE479" s="318"/>
      <c r="AF479" s="280"/>
      <c r="AG479" s="318"/>
      <c r="AH479" s="318"/>
      <c r="AI479" s="318"/>
      <c r="AJ479" s="318"/>
      <c r="AK479" s="318"/>
      <c r="AL479" s="318"/>
      <c r="AM479" s="318"/>
      <c r="AN479" s="318"/>
      <c r="AO479" s="318"/>
      <c r="AP479" s="180"/>
      <c r="AQ479" s="280"/>
      <c r="AR479" s="280"/>
      <c r="AS479" s="280"/>
      <c r="AT479" s="280"/>
      <c r="AU479" s="280"/>
      <c r="AV479" s="280"/>
      <c r="AW479" s="280"/>
      <c r="AX479" s="280"/>
      <c r="AY479" s="280"/>
      <c r="AZ479" s="280"/>
      <c r="BA479" s="280"/>
      <c r="BB479" s="280"/>
      <c r="BC479" s="280"/>
      <c r="BD479" s="280"/>
      <c r="BE479" s="280"/>
      <c r="BF479" s="280"/>
      <c r="BG479" s="280"/>
      <c r="BH479" s="280"/>
      <c r="BI479" s="280"/>
      <c r="BJ479" s="280"/>
      <c r="BK479" s="280"/>
    </row>
    <row r="480" spans="1:73" ht="21">
      <c r="A480" s="430"/>
      <c r="B480" s="810" t="s">
        <v>316</v>
      </c>
      <c r="C480" s="430"/>
      <c r="D480" s="273"/>
      <c r="E480" s="271" t="s">
        <v>433</v>
      </c>
      <c r="F480" s="180">
        <f>F483</f>
        <v>260</v>
      </c>
      <c r="G480" s="180">
        <f aca="true" t="shared" si="42" ref="G480:BR480">G483</f>
        <v>0</v>
      </c>
      <c r="H480" s="284">
        <f>G480/F480*100</f>
        <v>0</v>
      </c>
      <c r="I480" s="180">
        <f t="shared" si="42"/>
        <v>0</v>
      </c>
      <c r="J480" s="180">
        <f t="shared" si="42"/>
        <v>0</v>
      </c>
      <c r="K480" s="180">
        <f t="shared" si="42"/>
        <v>0</v>
      </c>
      <c r="L480" s="180">
        <f t="shared" si="42"/>
        <v>0</v>
      </c>
      <c r="M480" s="180">
        <f t="shared" si="42"/>
        <v>0</v>
      </c>
      <c r="N480" s="180">
        <f t="shared" si="42"/>
        <v>0</v>
      </c>
      <c r="O480" s="180">
        <f t="shared" si="42"/>
        <v>260</v>
      </c>
      <c r="P480" s="180">
        <f t="shared" si="42"/>
        <v>0</v>
      </c>
      <c r="Q480" s="284">
        <f>P480/O480*100</f>
        <v>0</v>
      </c>
      <c r="R480" s="180">
        <f t="shared" si="42"/>
        <v>0</v>
      </c>
      <c r="S480" s="180">
        <f t="shared" si="42"/>
        <v>0</v>
      </c>
      <c r="T480" s="180">
        <f t="shared" si="42"/>
        <v>0</v>
      </c>
      <c r="U480" s="180">
        <f t="shared" si="42"/>
        <v>0</v>
      </c>
      <c r="V480" s="180">
        <f t="shared" si="42"/>
        <v>0</v>
      </c>
      <c r="W480" s="180">
        <f t="shared" si="42"/>
        <v>0</v>
      </c>
      <c r="X480" s="180">
        <f t="shared" si="42"/>
        <v>0</v>
      </c>
      <c r="Y480" s="180">
        <f t="shared" si="42"/>
        <v>0</v>
      </c>
      <c r="Z480" s="180">
        <f t="shared" si="42"/>
        <v>0</v>
      </c>
      <c r="AA480" s="180">
        <f t="shared" si="42"/>
        <v>0</v>
      </c>
      <c r="AB480" s="180">
        <f t="shared" si="42"/>
        <v>0</v>
      </c>
      <c r="AC480" s="180">
        <f t="shared" si="42"/>
        <v>0</v>
      </c>
      <c r="AD480" s="180">
        <f t="shared" si="42"/>
        <v>0</v>
      </c>
      <c r="AE480" s="180">
        <f t="shared" si="42"/>
        <v>0</v>
      </c>
      <c r="AF480" s="180">
        <f t="shared" si="42"/>
        <v>0</v>
      </c>
      <c r="AG480" s="180">
        <f t="shared" si="42"/>
        <v>0</v>
      </c>
      <c r="AH480" s="180">
        <f t="shared" si="42"/>
        <v>0</v>
      </c>
      <c r="AI480" s="180">
        <f t="shared" si="42"/>
        <v>0</v>
      </c>
      <c r="AJ480" s="180">
        <f t="shared" si="42"/>
        <v>0</v>
      </c>
      <c r="AK480" s="180">
        <f t="shared" si="42"/>
        <v>0</v>
      </c>
      <c r="AL480" s="180">
        <f t="shared" si="42"/>
        <v>0</v>
      </c>
      <c r="AM480" s="180">
        <f t="shared" si="42"/>
        <v>0</v>
      </c>
      <c r="AN480" s="180">
        <f t="shared" si="42"/>
        <v>0</v>
      </c>
      <c r="AO480" s="180">
        <f t="shared" si="42"/>
        <v>0</v>
      </c>
      <c r="AP480" s="180">
        <f t="shared" si="42"/>
        <v>0</v>
      </c>
      <c r="AQ480" s="180">
        <f t="shared" si="42"/>
        <v>0</v>
      </c>
      <c r="AR480" s="180">
        <f t="shared" si="42"/>
        <v>0</v>
      </c>
      <c r="AS480" s="180">
        <f t="shared" si="42"/>
        <v>0</v>
      </c>
      <c r="AT480" s="180">
        <f t="shared" si="42"/>
        <v>0</v>
      </c>
      <c r="AU480" s="180">
        <f t="shared" si="42"/>
        <v>0</v>
      </c>
      <c r="AV480" s="180">
        <f t="shared" si="42"/>
        <v>0</v>
      </c>
      <c r="AW480" s="180">
        <f t="shared" si="42"/>
        <v>0</v>
      </c>
      <c r="AX480" s="180">
        <f t="shared" si="42"/>
        <v>0</v>
      </c>
      <c r="AY480" s="180">
        <f t="shared" si="42"/>
        <v>0</v>
      </c>
      <c r="AZ480" s="180">
        <f t="shared" si="42"/>
        <v>0</v>
      </c>
      <c r="BA480" s="180">
        <f t="shared" si="42"/>
        <v>0</v>
      </c>
      <c r="BB480" s="180">
        <f t="shared" si="42"/>
        <v>0</v>
      </c>
      <c r="BC480" s="180">
        <f t="shared" si="42"/>
        <v>0</v>
      </c>
      <c r="BD480" s="180">
        <f t="shared" si="42"/>
        <v>0</v>
      </c>
      <c r="BE480" s="180">
        <f t="shared" si="42"/>
        <v>0</v>
      </c>
      <c r="BF480" s="180">
        <f t="shared" si="42"/>
        <v>0</v>
      </c>
      <c r="BG480" s="180">
        <f t="shared" si="42"/>
        <v>0</v>
      </c>
      <c r="BH480" s="180">
        <f t="shared" si="42"/>
        <v>0</v>
      </c>
      <c r="BI480" s="180">
        <f t="shared" si="42"/>
        <v>0</v>
      </c>
      <c r="BJ480" s="180">
        <f t="shared" si="42"/>
        <v>0</v>
      </c>
      <c r="BK480" s="180">
        <f t="shared" si="42"/>
        <v>0</v>
      </c>
      <c r="BL480" s="180">
        <f t="shared" si="42"/>
        <v>0</v>
      </c>
      <c r="BM480" s="180">
        <f t="shared" si="42"/>
        <v>0</v>
      </c>
      <c r="BN480" s="180">
        <f t="shared" si="42"/>
        <v>0</v>
      </c>
      <c r="BO480" s="180">
        <f t="shared" si="42"/>
        <v>0</v>
      </c>
      <c r="BP480" s="180">
        <f t="shared" si="42"/>
        <v>0</v>
      </c>
      <c r="BQ480" s="180">
        <f t="shared" si="42"/>
        <v>0</v>
      </c>
      <c r="BR480" s="180">
        <f t="shared" si="42"/>
        <v>0</v>
      </c>
      <c r="BS480" s="180">
        <f>BS483</f>
        <v>0</v>
      </c>
      <c r="BT480" s="180">
        <f>BT483</f>
        <v>0</v>
      </c>
      <c r="BU480" s="180">
        <f>BU483</f>
        <v>0</v>
      </c>
    </row>
    <row r="481" spans="1:63" ht="30.75">
      <c r="A481" s="430"/>
      <c r="B481" s="811"/>
      <c r="C481" s="430"/>
      <c r="D481" s="273"/>
      <c r="E481" s="4" t="s">
        <v>563</v>
      </c>
      <c r="F481" s="180"/>
      <c r="G481" s="280"/>
      <c r="H481" s="318"/>
      <c r="I481" s="318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18"/>
      <c r="U481" s="318"/>
      <c r="V481" s="318"/>
      <c r="W481" s="318"/>
      <c r="X481" s="318"/>
      <c r="Y481" s="318"/>
      <c r="Z481" s="280"/>
      <c r="AA481" s="280"/>
      <c r="AB481" s="7"/>
      <c r="AC481" s="318"/>
      <c r="AD481" s="280"/>
      <c r="AE481" s="318"/>
      <c r="AF481" s="280"/>
      <c r="AG481" s="318"/>
      <c r="AH481" s="318"/>
      <c r="AI481" s="318"/>
      <c r="AJ481" s="318"/>
      <c r="AK481" s="318"/>
      <c r="AL481" s="318"/>
      <c r="AM481" s="318"/>
      <c r="AN481" s="318"/>
      <c r="AO481" s="318"/>
      <c r="AP481" s="180"/>
      <c r="AQ481" s="280"/>
      <c r="AR481" s="280"/>
      <c r="AS481" s="280"/>
      <c r="AT481" s="280"/>
      <c r="AU481" s="280"/>
      <c r="AV481" s="280"/>
      <c r="AW481" s="280"/>
      <c r="AX481" s="280"/>
      <c r="AY481" s="280"/>
      <c r="AZ481" s="280"/>
      <c r="BA481" s="280"/>
      <c r="BB481" s="280"/>
      <c r="BC481" s="280"/>
      <c r="BD481" s="280"/>
      <c r="BE481" s="280"/>
      <c r="BF481" s="280"/>
      <c r="BG481" s="280"/>
      <c r="BH481" s="280"/>
      <c r="BI481" s="280"/>
      <c r="BJ481" s="280"/>
      <c r="BK481" s="280"/>
    </row>
    <row r="482" spans="1:63" ht="30.75">
      <c r="A482" s="430"/>
      <c r="B482" s="811"/>
      <c r="C482" s="430"/>
      <c r="D482" s="273"/>
      <c r="E482" s="4" t="s">
        <v>564</v>
      </c>
      <c r="F482" s="180"/>
      <c r="G482" s="280"/>
      <c r="H482" s="318"/>
      <c r="I482" s="318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  <c r="T482" s="318"/>
      <c r="U482" s="318"/>
      <c r="V482" s="318"/>
      <c r="W482" s="318"/>
      <c r="X482" s="318"/>
      <c r="Y482" s="318"/>
      <c r="Z482" s="280"/>
      <c r="AA482" s="280"/>
      <c r="AB482" s="7"/>
      <c r="AC482" s="318"/>
      <c r="AD482" s="280"/>
      <c r="AE482" s="318"/>
      <c r="AF482" s="280"/>
      <c r="AG482" s="318"/>
      <c r="AH482" s="318"/>
      <c r="AI482" s="318"/>
      <c r="AJ482" s="318"/>
      <c r="AK482" s="318"/>
      <c r="AL482" s="318"/>
      <c r="AM482" s="318"/>
      <c r="AN482" s="318"/>
      <c r="AO482" s="318"/>
      <c r="AP482" s="180"/>
      <c r="AQ482" s="280"/>
      <c r="AR482" s="280"/>
      <c r="AS482" s="280"/>
      <c r="AT482" s="280"/>
      <c r="AU482" s="280"/>
      <c r="AV482" s="280"/>
      <c r="AW482" s="280"/>
      <c r="AX482" s="280"/>
      <c r="AY482" s="280"/>
      <c r="AZ482" s="280"/>
      <c r="BA482" s="280"/>
      <c r="BB482" s="280"/>
      <c r="BC482" s="280"/>
      <c r="BD482" s="280"/>
      <c r="BE482" s="280"/>
      <c r="BF482" s="280"/>
      <c r="BG482" s="280"/>
      <c r="BH482" s="280"/>
      <c r="BI482" s="280"/>
      <c r="BJ482" s="280"/>
      <c r="BK482" s="280"/>
    </row>
    <row r="483" spans="1:63" ht="21">
      <c r="A483" s="430"/>
      <c r="B483" s="811"/>
      <c r="C483" s="430"/>
      <c r="D483" s="273"/>
      <c r="E483" s="4" t="s">
        <v>322</v>
      </c>
      <c r="F483" s="180">
        <v>260</v>
      </c>
      <c r="G483" s="280"/>
      <c r="H483" s="284">
        <f>G483/F483*100</f>
        <v>0</v>
      </c>
      <c r="I483" s="318"/>
      <c r="J483" s="318"/>
      <c r="K483" s="318"/>
      <c r="L483" s="318"/>
      <c r="M483" s="318"/>
      <c r="N483" s="318"/>
      <c r="O483" s="318">
        <v>260</v>
      </c>
      <c r="P483" s="318"/>
      <c r="Q483" s="284">
        <f>P483/O483*100</f>
        <v>0</v>
      </c>
      <c r="R483" s="318"/>
      <c r="S483" s="318"/>
      <c r="T483" s="318"/>
      <c r="U483" s="318"/>
      <c r="V483" s="318"/>
      <c r="W483" s="318"/>
      <c r="X483" s="318"/>
      <c r="Y483" s="318"/>
      <c r="Z483" s="280"/>
      <c r="AA483" s="280"/>
      <c r="AB483" s="7"/>
      <c r="AC483" s="318"/>
      <c r="AD483" s="280"/>
      <c r="AE483" s="318"/>
      <c r="AF483" s="280"/>
      <c r="AG483" s="318"/>
      <c r="AH483" s="318"/>
      <c r="AI483" s="318"/>
      <c r="AJ483" s="318"/>
      <c r="AK483" s="318"/>
      <c r="AL483" s="318"/>
      <c r="AM483" s="318"/>
      <c r="AN483" s="318"/>
      <c r="AO483" s="318"/>
      <c r="AP483" s="180"/>
      <c r="AQ483" s="280"/>
      <c r="AR483" s="280"/>
      <c r="AS483" s="280"/>
      <c r="AT483" s="280"/>
      <c r="AU483" s="280"/>
      <c r="AV483" s="280"/>
      <c r="AW483" s="280"/>
      <c r="AX483" s="280"/>
      <c r="AY483" s="280"/>
      <c r="AZ483" s="280"/>
      <c r="BA483" s="280"/>
      <c r="BB483" s="280"/>
      <c r="BC483" s="280"/>
      <c r="BD483" s="280"/>
      <c r="BE483" s="280"/>
      <c r="BF483" s="280"/>
      <c r="BG483" s="280"/>
      <c r="BH483" s="280"/>
      <c r="BI483" s="280"/>
      <c r="BJ483" s="280"/>
      <c r="BK483" s="280"/>
    </row>
    <row r="484" spans="1:63" ht="78">
      <c r="A484" s="430"/>
      <c r="B484" s="811"/>
      <c r="C484" s="430"/>
      <c r="D484" s="273"/>
      <c r="E484" s="4" t="s">
        <v>314</v>
      </c>
      <c r="F484" s="180"/>
      <c r="G484" s="280"/>
      <c r="H484" s="286"/>
      <c r="I484" s="318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  <c r="T484" s="318"/>
      <c r="U484" s="318"/>
      <c r="V484" s="318"/>
      <c r="W484" s="318"/>
      <c r="X484" s="318"/>
      <c r="Y484" s="318"/>
      <c r="Z484" s="280"/>
      <c r="AA484" s="280"/>
      <c r="AB484" s="7"/>
      <c r="AC484" s="318"/>
      <c r="AD484" s="280"/>
      <c r="AE484" s="318"/>
      <c r="AF484" s="280"/>
      <c r="AG484" s="318"/>
      <c r="AH484" s="318"/>
      <c r="AI484" s="318"/>
      <c r="AJ484" s="318"/>
      <c r="AK484" s="318"/>
      <c r="AL484" s="318"/>
      <c r="AM484" s="318"/>
      <c r="AN484" s="318"/>
      <c r="AO484" s="318"/>
      <c r="AP484" s="180"/>
      <c r="AQ484" s="280"/>
      <c r="AR484" s="280"/>
      <c r="AS484" s="280"/>
      <c r="AT484" s="280"/>
      <c r="AU484" s="280"/>
      <c r="AV484" s="280"/>
      <c r="AW484" s="280"/>
      <c r="AX484" s="280"/>
      <c r="AY484" s="280"/>
      <c r="AZ484" s="280"/>
      <c r="BA484" s="280"/>
      <c r="BB484" s="280"/>
      <c r="BC484" s="280"/>
      <c r="BD484" s="280"/>
      <c r="BE484" s="280"/>
      <c r="BF484" s="280"/>
      <c r="BG484" s="280"/>
      <c r="BH484" s="280"/>
      <c r="BI484" s="280"/>
      <c r="BJ484" s="280"/>
      <c r="BK484" s="280"/>
    </row>
    <row r="485" spans="1:63" ht="21">
      <c r="A485" s="430"/>
      <c r="B485" s="811"/>
      <c r="C485" s="430"/>
      <c r="D485" s="273"/>
      <c r="E485" s="4" t="s">
        <v>565</v>
      </c>
      <c r="F485" s="180"/>
      <c r="G485" s="280"/>
      <c r="H485" s="286"/>
      <c r="I485" s="318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  <c r="T485" s="318"/>
      <c r="U485" s="318"/>
      <c r="V485" s="318"/>
      <c r="W485" s="318"/>
      <c r="X485" s="318"/>
      <c r="Y485" s="318"/>
      <c r="Z485" s="280"/>
      <c r="AA485" s="280"/>
      <c r="AB485" s="7"/>
      <c r="AC485" s="318"/>
      <c r="AD485" s="280"/>
      <c r="AE485" s="318"/>
      <c r="AF485" s="280"/>
      <c r="AG485" s="318"/>
      <c r="AH485" s="318"/>
      <c r="AI485" s="318"/>
      <c r="AJ485" s="318"/>
      <c r="AK485" s="318"/>
      <c r="AL485" s="318"/>
      <c r="AM485" s="318"/>
      <c r="AN485" s="318"/>
      <c r="AO485" s="318"/>
      <c r="AP485" s="180"/>
      <c r="AQ485" s="280"/>
      <c r="AR485" s="280"/>
      <c r="AS485" s="280"/>
      <c r="AT485" s="280"/>
      <c r="AU485" s="280"/>
      <c r="AV485" s="280"/>
      <c r="AW485" s="280"/>
      <c r="AX485" s="280"/>
      <c r="AY485" s="280"/>
      <c r="AZ485" s="280"/>
      <c r="BA485" s="280"/>
      <c r="BB485" s="280"/>
      <c r="BC485" s="280"/>
      <c r="BD485" s="280"/>
      <c r="BE485" s="280"/>
      <c r="BF485" s="280"/>
      <c r="BG485" s="280"/>
      <c r="BH485" s="280"/>
      <c r="BI485" s="280"/>
      <c r="BJ485" s="280"/>
      <c r="BK485" s="280"/>
    </row>
    <row r="486" spans="1:63" ht="30.75">
      <c r="A486" s="430"/>
      <c r="B486" s="732"/>
      <c r="C486" s="430"/>
      <c r="D486" s="273" t="s">
        <v>405</v>
      </c>
      <c r="E486" s="4" t="s">
        <v>562</v>
      </c>
      <c r="F486" s="345"/>
      <c r="G486" s="280"/>
      <c r="H486" s="286"/>
      <c r="I486" s="318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  <c r="T486" s="318"/>
      <c r="U486" s="318"/>
      <c r="V486" s="318"/>
      <c r="W486" s="318"/>
      <c r="X486" s="318"/>
      <c r="Y486" s="318"/>
      <c r="Z486" s="280"/>
      <c r="AA486" s="280"/>
      <c r="AB486" s="7"/>
      <c r="AC486" s="318"/>
      <c r="AD486" s="280"/>
      <c r="AE486" s="318"/>
      <c r="AF486" s="280"/>
      <c r="AG486" s="318"/>
      <c r="AH486" s="318"/>
      <c r="AI486" s="318"/>
      <c r="AJ486" s="318"/>
      <c r="AK486" s="318"/>
      <c r="AL486" s="318"/>
      <c r="AM486" s="318"/>
      <c r="AN486" s="318"/>
      <c r="AO486" s="318"/>
      <c r="AP486" s="284"/>
      <c r="AQ486" s="280"/>
      <c r="AR486" s="280"/>
      <c r="AS486" s="280"/>
      <c r="AT486" s="280"/>
      <c r="AU486" s="280"/>
      <c r="AV486" s="280"/>
      <c r="AW486" s="280"/>
      <c r="AX486" s="280"/>
      <c r="AY486" s="280"/>
      <c r="AZ486" s="280"/>
      <c r="BA486" s="280"/>
      <c r="BB486" s="280"/>
      <c r="BC486" s="280"/>
      <c r="BD486" s="280"/>
      <c r="BE486" s="280"/>
      <c r="BF486" s="280"/>
      <c r="BG486" s="280"/>
      <c r="BH486" s="280"/>
      <c r="BI486" s="280"/>
      <c r="BJ486" s="280"/>
      <c r="BK486" s="280"/>
    </row>
    <row r="487" spans="1:63" ht="46.5" hidden="1">
      <c r="A487" s="430"/>
      <c r="B487" s="278" t="s">
        <v>306</v>
      </c>
      <c r="C487" s="430"/>
      <c r="D487" s="273" t="s">
        <v>405</v>
      </c>
      <c r="E487" s="4" t="s">
        <v>16</v>
      </c>
      <c r="F487" s="180"/>
      <c r="G487" s="180"/>
      <c r="H487" s="309"/>
      <c r="I487" s="318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318"/>
      <c r="U487" s="318"/>
      <c r="V487" s="318"/>
      <c r="W487" s="318"/>
      <c r="X487" s="318"/>
      <c r="Y487" s="318"/>
      <c r="Z487" s="280"/>
      <c r="AA487" s="280"/>
      <c r="AB487" s="7"/>
      <c r="AC487" s="318"/>
      <c r="AD487" s="280"/>
      <c r="AE487" s="318"/>
      <c r="AF487" s="280"/>
      <c r="AG487" s="318"/>
      <c r="AH487" s="318"/>
      <c r="AI487" s="318"/>
      <c r="AJ487" s="318"/>
      <c r="AK487" s="318"/>
      <c r="AL487" s="318"/>
      <c r="AM487" s="318"/>
      <c r="AN487" s="318"/>
      <c r="AO487" s="318"/>
      <c r="AP487" s="180"/>
      <c r="AQ487" s="280"/>
      <c r="AR487" s="280"/>
      <c r="AS487" s="280"/>
      <c r="AT487" s="280"/>
      <c r="AU487" s="280"/>
      <c r="AV487" s="280"/>
      <c r="AW487" s="280"/>
      <c r="AX487" s="280"/>
      <c r="AY487" s="280"/>
      <c r="AZ487" s="280"/>
      <c r="BA487" s="280"/>
      <c r="BB487" s="280"/>
      <c r="BC487" s="280"/>
      <c r="BD487" s="280"/>
      <c r="BE487" s="280"/>
      <c r="BF487" s="280"/>
      <c r="BG487" s="280"/>
      <c r="BH487" s="280"/>
      <c r="BI487" s="280"/>
      <c r="BJ487" s="280"/>
      <c r="BK487" s="280"/>
    </row>
    <row r="488" spans="1:63" ht="21" hidden="1">
      <c r="A488" s="513"/>
      <c r="B488" s="800" t="s">
        <v>553</v>
      </c>
      <c r="C488" s="513"/>
      <c r="D488" s="273"/>
      <c r="E488" s="277" t="s">
        <v>21</v>
      </c>
      <c r="F488" s="279"/>
      <c r="G488" s="280"/>
      <c r="H488" s="309"/>
      <c r="I488" s="318"/>
      <c r="J488" s="318"/>
      <c r="K488" s="318"/>
      <c r="L488" s="318"/>
      <c r="M488" s="318"/>
      <c r="N488" s="318"/>
      <c r="O488" s="318"/>
      <c r="P488" s="326"/>
      <c r="Q488" s="318"/>
      <c r="R488" s="318"/>
      <c r="S488" s="326"/>
      <c r="T488" s="318"/>
      <c r="U488" s="318"/>
      <c r="V488" s="318"/>
      <c r="W488" s="318"/>
      <c r="X488" s="318"/>
      <c r="Y488" s="318"/>
      <c r="Z488" s="280"/>
      <c r="AA488" s="280"/>
      <c r="AB488" s="7"/>
      <c r="AC488" s="318"/>
      <c r="AD488" s="280"/>
      <c r="AE488" s="318"/>
      <c r="AF488" s="280"/>
      <c r="AG488" s="318"/>
      <c r="AH488" s="318"/>
      <c r="AI488" s="318"/>
      <c r="AJ488" s="318"/>
      <c r="AK488" s="318"/>
      <c r="AL488" s="318"/>
      <c r="AM488" s="318"/>
      <c r="AN488" s="318"/>
      <c r="AO488" s="318"/>
      <c r="AP488" s="180"/>
      <c r="AQ488" s="280"/>
      <c r="AR488" s="280"/>
      <c r="AS488" s="280"/>
      <c r="AT488" s="280"/>
      <c r="AU488" s="280"/>
      <c r="AV488" s="280"/>
      <c r="AW488" s="280"/>
      <c r="AX488" s="280"/>
      <c r="AY488" s="280"/>
      <c r="AZ488" s="280"/>
      <c r="BA488" s="280"/>
      <c r="BB488" s="280"/>
      <c r="BC488" s="280"/>
      <c r="BD488" s="280"/>
      <c r="BE488" s="280"/>
      <c r="BF488" s="280"/>
      <c r="BG488" s="280"/>
      <c r="BH488" s="280"/>
      <c r="BI488" s="280"/>
      <c r="BJ488" s="280"/>
      <c r="BK488" s="280"/>
    </row>
    <row r="489" spans="1:63" ht="30.75" hidden="1">
      <c r="A489" s="513"/>
      <c r="B489" s="801"/>
      <c r="C489" s="513"/>
      <c r="D489" s="273"/>
      <c r="E489" s="4" t="s">
        <v>14</v>
      </c>
      <c r="F489" s="180"/>
      <c r="G489" s="280"/>
      <c r="H489" s="309"/>
      <c r="I489" s="318"/>
      <c r="J489" s="318"/>
      <c r="K489" s="318"/>
      <c r="L489" s="318"/>
      <c r="M489" s="318"/>
      <c r="N489" s="318"/>
      <c r="O489" s="318"/>
      <c r="P489" s="326"/>
      <c r="Q489" s="318"/>
      <c r="R489" s="318"/>
      <c r="S489" s="326"/>
      <c r="T489" s="318"/>
      <c r="U489" s="318"/>
      <c r="V489" s="318"/>
      <c r="W489" s="318"/>
      <c r="X489" s="318"/>
      <c r="Y489" s="318"/>
      <c r="Z489" s="280"/>
      <c r="AA489" s="280"/>
      <c r="AB489" s="7"/>
      <c r="AC489" s="318"/>
      <c r="AD489" s="280"/>
      <c r="AE489" s="318"/>
      <c r="AF489" s="280"/>
      <c r="AG489" s="318"/>
      <c r="AH489" s="318"/>
      <c r="AI489" s="318"/>
      <c r="AJ489" s="318"/>
      <c r="AK489" s="318"/>
      <c r="AL489" s="318"/>
      <c r="AM489" s="318"/>
      <c r="AN489" s="318"/>
      <c r="AO489" s="318"/>
      <c r="AP489" s="180"/>
      <c r="AQ489" s="280"/>
      <c r="AR489" s="280"/>
      <c r="AS489" s="280"/>
      <c r="AT489" s="280"/>
      <c r="AU489" s="280"/>
      <c r="AV489" s="280"/>
      <c r="AW489" s="280"/>
      <c r="AX489" s="280"/>
      <c r="AY489" s="280"/>
      <c r="AZ489" s="280"/>
      <c r="BA489" s="280"/>
      <c r="BB489" s="280"/>
      <c r="BC489" s="280"/>
      <c r="BD489" s="280"/>
      <c r="BE489" s="280"/>
      <c r="BF489" s="280"/>
      <c r="BG489" s="280"/>
      <c r="BH489" s="280"/>
      <c r="BI489" s="280"/>
      <c r="BJ489" s="280"/>
      <c r="BK489" s="280"/>
    </row>
    <row r="490" spans="1:63" ht="30.75" hidden="1">
      <c r="A490" s="513"/>
      <c r="B490" s="801"/>
      <c r="C490" s="513"/>
      <c r="D490" s="273"/>
      <c r="E490" s="4" t="s">
        <v>15</v>
      </c>
      <c r="F490" s="180"/>
      <c r="G490" s="280"/>
      <c r="H490" s="309"/>
      <c r="I490" s="318"/>
      <c r="J490" s="318"/>
      <c r="K490" s="318"/>
      <c r="L490" s="318"/>
      <c r="M490" s="318"/>
      <c r="N490" s="318"/>
      <c r="O490" s="318"/>
      <c r="P490" s="326"/>
      <c r="Q490" s="318"/>
      <c r="R490" s="318"/>
      <c r="S490" s="326"/>
      <c r="T490" s="318"/>
      <c r="U490" s="318"/>
      <c r="V490" s="318"/>
      <c r="W490" s="318"/>
      <c r="X490" s="318"/>
      <c r="Y490" s="318"/>
      <c r="Z490" s="280"/>
      <c r="AA490" s="280"/>
      <c r="AB490" s="7"/>
      <c r="AC490" s="318"/>
      <c r="AD490" s="280"/>
      <c r="AE490" s="318"/>
      <c r="AF490" s="280"/>
      <c r="AG490" s="318"/>
      <c r="AH490" s="318"/>
      <c r="AI490" s="318"/>
      <c r="AJ490" s="318"/>
      <c r="AK490" s="318"/>
      <c r="AL490" s="318"/>
      <c r="AM490" s="318"/>
      <c r="AN490" s="318"/>
      <c r="AO490" s="318"/>
      <c r="AP490" s="180"/>
      <c r="AQ490" s="280"/>
      <c r="AR490" s="280"/>
      <c r="AS490" s="280"/>
      <c r="AT490" s="280"/>
      <c r="AU490" s="280"/>
      <c r="AV490" s="280"/>
      <c r="AW490" s="280"/>
      <c r="AX490" s="280"/>
      <c r="AY490" s="280"/>
      <c r="AZ490" s="280"/>
      <c r="BA490" s="280"/>
      <c r="BB490" s="280"/>
      <c r="BC490" s="280"/>
      <c r="BD490" s="280"/>
      <c r="BE490" s="280"/>
      <c r="BF490" s="280"/>
      <c r="BG490" s="280"/>
      <c r="BH490" s="280"/>
      <c r="BI490" s="280"/>
      <c r="BJ490" s="280"/>
      <c r="BK490" s="280"/>
    </row>
    <row r="491" spans="1:63" ht="21" hidden="1">
      <c r="A491" s="513"/>
      <c r="B491" s="801"/>
      <c r="C491" s="513"/>
      <c r="D491" s="273"/>
      <c r="E491" s="4" t="s">
        <v>16</v>
      </c>
      <c r="F491" s="279"/>
      <c r="G491" s="280"/>
      <c r="H491" s="309"/>
      <c r="I491" s="318"/>
      <c r="J491" s="318"/>
      <c r="K491" s="318"/>
      <c r="L491" s="318"/>
      <c r="M491" s="318"/>
      <c r="N491" s="318"/>
      <c r="O491" s="318"/>
      <c r="P491" s="326"/>
      <c r="Q491" s="318"/>
      <c r="R491" s="318"/>
      <c r="S491" s="326"/>
      <c r="T491" s="318"/>
      <c r="U491" s="318"/>
      <c r="V491" s="318"/>
      <c r="W491" s="318"/>
      <c r="X491" s="318"/>
      <c r="Y491" s="318"/>
      <c r="Z491" s="280"/>
      <c r="AA491" s="280"/>
      <c r="AB491" s="7"/>
      <c r="AC491" s="318"/>
      <c r="AD491" s="280"/>
      <c r="AE491" s="318"/>
      <c r="AF491" s="280"/>
      <c r="AG491" s="318"/>
      <c r="AH491" s="318"/>
      <c r="AI491" s="318"/>
      <c r="AJ491" s="318"/>
      <c r="AK491" s="318"/>
      <c r="AL491" s="318"/>
      <c r="AM491" s="318"/>
      <c r="AN491" s="318"/>
      <c r="AO491" s="318"/>
      <c r="AP491" s="180"/>
      <c r="AQ491" s="280"/>
      <c r="AR491" s="280"/>
      <c r="AS491" s="280"/>
      <c r="AT491" s="280"/>
      <c r="AU491" s="280"/>
      <c r="AV491" s="280"/>
      <c r="AW491" s="280"/>
      <c r="AX491" s="280"/>
      <c r="AY491" s="280"/>
      <c r="AZ491" s="280"/>
      <c r="BA491" s="280"/>
      <c r="BB491" s="280"/>
      <c r="BC491" s="280"/>
      <c r="BD491" s="280"/>
      <c r="BE491" s="280"/>
      <c r="BF491" s="280"/>
      <c r="BG491" s="280"/>
      <c r="BH491" s="280"/>
      <c r="BI491" s="280"/>
      <c r="BJ491" s="280"/>
      <c r="BK491" s="280"/>
    </row>
    <row r="492" spans="1:63" ht="78" hidden="1">
      <c r="A492" s="513"/>
      <c r="B492" s="801"/>
      <c r="C492" s="513"/>
      <c r="D492" s="273"/>
      <c r="E492" s="4" t="s">
        <v>314</v>
      </c>
      <c r="F492" s="180"/>
      <c r="G492" s="280"/>
      <c r="H492" s="309"/>
      <c r="I492" s="318"/>
      <c r="J492" s="318"/>
      <c r="K492" s="318"/>
      <c r="L492" s="318"/>
      <c r="M492" s="318"/>
      <c r="N492" s="318"/>
      <c r="O492" s="318"/>
      <c r="P492" s="326"/>
      <c r="Q492" s="318"/>
      <c r="R492" s="318"/>
      <c r="S492" s="326"/>
      <c r="T492" s="318"/>
      <c r="U492" s="318"/>
      <c r="V492" s="318"/>
      <c r="W492" s="318"/>
      <c r="X492" s="318"/>
      <c r="Y492" s="318"/>
      <c r="Z492" s="280"/>
      <c r="AA492" s="280"/>
      <c r="AB492" s="7"/>
      <c r="AC492" s="318"/>
      <c r="AD492" s="280"/>
      <c r="AE492" s="318"/>
      <c r="AF492" s="280"/>
      <c r="AG492" s="318"/>
      <c r="AH492" s="318"/>
      <c r="AI492" s="318"/>
      <c r="AJ492" s="318"/>
      <c r="AK492" s="318"/>
      <c r="AL492" s="318"/>
      <c r="AM492" s="318"/>
      <c r="AN492" s="318"/>
      <c r="AO492" s="318"/>
      <c r="AP492" s="180"/>
      <c r="AQ492" s="280"/>
      <c r="AR492" s="280"/>
      <c r="AS492" s="280"/>
      <c r="AT492" s="280"/>
      <c r="AU492" s="280"/>
      <c r="AV492" s="280"/>
      <c r="AW492" s="280"/>
      <c r="AX492" s="280"/>
      <c r="AY492" s="280"/>
      <c r="AZ492" s="280"/>
      <c r="BA492" s="280"/>
      <c r="BB492" s="280"/>
      <c r="BC492" s="280"/>
      <c r="BD492" s="280"/>
      <c r="BE492" s="280"/>
      <c r="BF492" s="280"/>
      <c r="BG492" s="280"/>
      <c r="BH492" s="280"/>
      <c r="BI492" s="280"/>
      <c r="BJ492" s="280"/>
      <c r="BK492" s="280"/>
    </row>
    <row r="493" spans="1:63" ht="21" hidden="1">
      <c r="A493" s="514"/>
      <c r="B493" s="802"/>
      <c r="C493" s="514"/>
      <c r="D493" s="273"/>
      <c r="E493" s="4" t="s">
        <v>17</v>
      </c>
      <c r="F493" s="180"/>
      <c r="G493" s="280"/>
      <c r="H493" s="309"/>
      <c r="I493" s="318"/>
      <c r="J493" s="318"/>
      <c r="K493" s="318"/>
      <c r="L493" s="318"/>
      <c r="M493" s="318"/>
      <c r="N493" s="318"/>
      <c r="O493" s="318"/>
      <c r="P493" s="326"/>
      <c r="Q493" s="318"/>
      <c r="R493" s="318"/>
      <c r="S493" s="326"/>
      <c r="T493" s="318"/>
      <c r="U493" s="318"/>
      <c r="V493" s="318"/>
      <c r="W493" s="318"/>
      <c r="X493" s="318"/>
      <c r="Y493" s="318"/>
      <c r="Z493" s="280"/>
      <c r="AA493" s="280"/>
      <c r="AB493" s="7"/>
      <c r="AC493" s="318"/>
      <c r="AD493" s="280"/>
      <c r="AE493" s="318"/>
      <c r="AF493" s="280"/>
      <c r="AG493" s="318"/>
      <c r="AH493" s="318"/>
      <c r="AI493" s="318"/>
      <c r="AJ493" s="318"/>
      <c r="AK493" s="318"/>
      <c r="AL493" s="318"/>
      <c r="AM493" s="318"/>
      <c r="AN493" s="318"/>
      <c r="AO493" s="318"/>
      <c r="AP493" s="180"/>
      <c r="AQ493" s="280"/>
      <c r="AR493" s="280"/>
      <c r="AS493" s="280"/>
      <c r="AT493" s="280"/>
      <c r="AU493" s="280"/>
      <c r="AV493" s="280"/>
      <c r="AW493" s="280"/>
      <c r="AX493" s="280"/>
      <c r="AY493" s="280"/>
      <c r="AZ493" s="280"/>
      <c r="BA493" s="280"/>
      <c r="BB493" s="280"/>
      <c r="BC493" s="280"/>
      <c r="BD493" s="280"/>
      <c r="BE493" s="280"/>
      <c r="BF493" s="280"/>
      <c r="BG493" s="280"/>
      <c r="BH493" s="280"/>
      <c r="BI493" s="280"/>
      <c r="BJ493" s="280"/>
      <c r="BK493" s="280"/>
    </row>
    <row r="494" spans="1:63" ht="47.25" customHeight="1">
      <c r="A494" s="474" t="s">
        <v>380</v>
      </c>
      <c r="B494" s="424" t="s">
        <v>275</v>
      </c>
      <c r="C494" s="469" t="s">
        <v>25</v>
      </c>
      <c r="D494" s="273" t="s">
        <v>405</v>
      </c>
      <c r="E494" s="271" t="s">
        <v>433</v>
      </c>
      <c r="F494" s="180">
        <f>F497</f>
        <v>1683.607</v>
      </c>
      <c r="G494" s="180">
        <f aca="true" t="shared" si="43" ref="G494:AS494">G497</f>
        <v>0</v>
      </c>
      <c r="H494" s="284">
        <f>G494/F494*100</f>
        <v>0</v>
      </c>
      <c r="I494" s="180">
        <f t="shared" si="43"/>
        <v>0</v>
      </c>
      <c r="J494" s="180">
        <f t="shared" si="43"/>
        <v>0</v>
      </c>
      <c r="K494" s="180">
        <f t="shared" si="43"/>
        <v>0</v>
      </c>
      <c r="L494" s="180">
        <f t="shared" si="43"/>
        <v>0</v>
      </c>
      <c r="M494" s="180">
        <f t="shared" si="43"/>
        <v>0</v>
      </c>
      <c r="N494" s="180">
        <f t="shared" si="43"/>
        <v>0</v>
      </c>
      <c r="O494" s="180">
        <f t="shared" si="43"/>
        <v>1683.605</v>
      </c>
      <c r="P494" s="180">
        <f t="shared" si="43"/>
        <v>0</v>
      </c>
      <c r="Q494" s="284">
        <f>P494/O494*100</f>
        <v>0</v>
      </c>
      <c r="R494" s="180">
        <f t="shared" si="43"/>
        <v>0</v>
      </c>
      <c r="S494" s="180">
        <f t="shared" si="43"/>
        <v>0</v>
      </c>
      <c r="T494" s="180">
        <f t="shared" si="43"/>
        <v>0</v>
      </c>
      <c r="U494" s="180">
        <f t="shared" si="43"/>
        <v>0</v>
      </c>
      <c r="V494" s="180">
        <f t="shared" si="43"/>
        <v>0</v>
      </c>
      <c r="W494" s="180">
        <f t="shared" si="43"/>
        <v>0</v>
      </c>
      <c r="X494" s="180">
        <f t="shared" si="43"/>
        <v>0</v>
      </c>
      <c r="Y494" s="180">
        <f t="shared" si="43"/>
        <v>0</v>
      </c>
      <c r="Z494" s="180">
        <f t="shared" si="43"/>
        <v>0</v>
      </c>
      <c r="AA494" s="180">
        <f t="shared" si="43"/>
        <v>0</v>
      </c>
      <c r="AB494" s="180">
        <f t="shared" si="43"/>
        <v>0</v>
      </c>
      <c r="AC494" s="180">
        <f t="shared" si="43"/>
        <v>0</v>
      </c>
      <c r="AD494" s="180">
        <f t="shared" si="43"/>
        <v>0</v>
      </c>
      <c r="AE494" s="180">
        <f t="shared" si="43"/>
        <v>0</v>
      </c>
      <c r="AF494" s="180">
        <f t="shared" si="43"/>
        <v>0</v>
      </c>
      <c r="AG494" s="180">
        <f t="shared" si="43"/>
        <v>0</v>
      </c>
      <c r="AH494" s="180">
        <f t="shared" si="43"/>
        <v>0</v>
      </c>
      <c r="AI494" s="180">
        <f t="shared" si="43"/>
        <v>0</v>
      </c>
      <c r="AJ494" s="180">
        <f t="shared" si="43"/>
        <v>0</v>
      </c>
      <c r="AK494" s="180">
        <f t="shared" si="43"/>
        <v>0</v>
      </c>
      <c r="AL494" s="180">
        <f t="shared" si="43"/>
        <v>0</v>
      </c>
      <c r="AM494" s="180">
        <f t="shared" si="43"/>
        <v>0</v>
      </c>
      <c r="AN494" s="180">
        <f t="shared" si="43"/>
        <v>0</v>
      </c>
      <c r="AO494" s="180">
        <f t="shared" si="43"/>
        <v>0</v>
      </c>
      <c r="AP494" s="180">
        <f t="shared" si="43"/>
        <v>0</v>
      </c>
      <c r="AQ494" s="180">
        <f t="shared" si="43"/>
        <v>0</v>
      </c>
      <c r="AR494" s="180">
        <f t="shared" si="43"/>
        <v>0</v>
      </c>
      <c r="AS494" s="180">
        <f t="shared" si="43"/>
        <v>0</v>
      </c>
      <c r="AT494" s="280"/>
      <c r="AU494" s="280"/>
      <c r="AV494" s="280"/>
      <c r="AW494" s="280"/>
      <c r="AX494" s="280"/>
      <c r="AY494" s="280"/>
      <c r="AZ494" s="280"/>
      <c r="BA494" s="280"/>
      <c r="BB494" s="280"/>
      <c r="BC494" s="280"/>
      <c r="BD494" s="280"/>
      <c r="BE494" s="280"/>
      <c r="BF494" s="280"/>
      <c r="BG494" s="280"/>
      <c r="BH494" s="280"/>
      <c r="BI494" s="280"/>
      <c r="BJ494" s="280"/>
      <c r="BK494" s="280"/>
    </row>
    <row r="495" spans="1:63" ht="30.75">
      <c r="A495" s="476"/>
      <c r="B495" s="425"/>
      <c r="C495" s="794"/>
      <c r="D495" s="273" t="s">
        <v>405</v>
      </c>
      <c r="E495" s="4" t="s">
        <v>563</v>
      </c>
      <c r="F495" s="180"/>
      <c r="G495" s="280"/>
      <c r="H495" s="318"/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180"/>
      <c r="T495" s="318"/>
      <c r="U495" s="318"/>
      <c r="V495" s="180"/>
      <c r="W495" s="318"/>
      <c r="X495" s="318"/>
      <c r="Y495" s="318"/>
      <c r="Z495" s="280"/>
      <c r="AA495" s="280"/>
      <c r="AB495" s="7"/>
      <c r="AC495" s="318"/>
      <c r="AD495" s="280"/>
      <c r="AE495" s="318"/>
      <c r="AF495" s="280"/>
      <c r="AG495" s="318"/>
      <c r="AH495" s="318"/>
      <c r="AI495" s="318"/>
      <c r="AJ495" s="318"/>
      <c r="AK495" s="318"/>
      <c r="AL495" s="318"/>
      <c r="AM495" s="318"/>
      <c r="AN495" s="318"/>
      <c r="AO495" s="318"/>
      <c r="AP495" s="180"/>
      <c r="AQ495" s="280"/>
      <c r="AR495" s="280"/>
      <c r="AS495" s="280"/>
      <c r="AT495" s="280"/>
      <c r="AU495" s="280"/>
      <c r="AV495" s="280"/>
      <c r="AW495" s="280"/>
      <c r="AX495" s="280"/>
      <c r="AY495" s="280"/>
      <c r="AZ495" s="280"/>
      <c r="BA495" s="280"/>
      <c r="BB495" s="280"/>
      <c r="BC495" s="280"/>
      <c r="BD495" s="280"/>
      <c r="BE495" s="280"/>
      <c r="BF495" s="280"/>
      <c r="BG495" s="280"/>
      <c r="BH495" s="280"/>
      <c r="BI495" s="280"/>
      <c r="BJ495" s="280"/>
      <c r="BK495" s="280"/>
    </row>
    <row r="496" spans="1:63" ht="30.75">
      <c r="A496" s="476"/>
      <c r="B496" s="425"/>
      <c r="C496" s="794"/>
      <c r="D496" s="273" t="s">
        <v>405</v>
      </c>
      <c r="E496" s="4" t="s">
        <v>564</v>
      </c>
      <c r="F496" s="180"/>
      <c r="G496" s="280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180"/>
      <c r="T496" s="318"/>
      <c r="U496" s="318"/>
      <c r="V496" s="180"/>
      <c r="W496" s="318"/>
      <c r="X496" s="318"/>
      <c r="Y496" s="318"/>
      <c r="Z496" s="280"/>
      <c r="AA496" s="280"/>
      <c r="AB496" s="7"/>
      <c r="AC496" s="318"/>
      <c r="AD496" s="280"/>
      <c r="AE496" s="318"/>
      <c r="AF496" s="280"/>
      <c r="AG496" s="318"/>
      <c r="AH496" s="318"/>
      <c r="AI496" s="318"/>
      <c r="AJ496" s="318"/>
      <c r="AK496" s="318"/>
      <c r="AL496" s="318"/>
      <c r="AM496" s="318"/>
      <c r="AN496" s="318"/>
      <c r="AO496" s="318"/>
      <c r="AP496" s="180"/>
      <c r="AQ496" s="280"/>
      <c r="AR496" s="280"/>
      <c r="AS496" s="280"/>
      <c r="AT496" s="280"/>
      <c r="AU496" s="280"/>
      <c r="AV496" s="280"/>
      <c r="AW496" s="280"/>
      <c r="AX496" s="280"/>
      <c r="AY496" s="280"/>
      <c r="AZ496" s="280"/>
      <c r="BA496" s="280"/>
      <c r="BB496" s="280"/>
      <c r="BC496" s="280"/>
      <c r="BD496" s="280"/>
      <c r="BE496" s="280"/>
      <c r="BF496" s="280"/>
      <c r="BG496" s="280"/>
      <c r="BH496" s="280"/>
      <c r="BI496" s="280"/>
      <c r="BJ496" s="280"/>
      <c r="BK496" s="280"/>
    </row>
    <row r="497" spans="1:73" ht="21">
      <c r="A497" s="476"/>
      <c r="B497" s="425"/>
      <c r="C497" s="794"/>
      <c r="D497" s="273" t="s">
        <v>405</v>
      </c>
      <c r="E497" s="4" t="s">
        <v>322</v>
      </c>
      <c r="F497" s="344">
        <f>F506+F513+F529</f>
        <v>1683.607</v>
      </c>
      <c r="G497" s="344">
        <f aca="true" t="shared" si="44" ref="G497:BR497">G506+G513+G529</f>
        <v>0</v>
      </c>
      <c r="H497" s="284">
        <f>G497/F497*100</f>
        <v>0</v>
      </c>
      <c r="I497" s="344">
        <f t="shared" si="44"/>
        <v>0</v>
      </c>
      <c r="J497" s="344">
        <f t="shared" si="44"/>
        <v>0</v>
      </c>
      <c r="K497" s="344">
        <f t="shared" si="44"/>
        <v>0</v>
      </c>
      <c r="L497" s="344">
        <f t="shared" si="44"/>
        <v>0</v>
      </c>
      <c r="M497" s="344">
        <f t="shared" si="44"/>
        <v>0</v>
      </c>
      <c r="N497" s="344">
        <f t="shared" si="44"/>
        <v>0</v>
      </c>
      <c r="O497" s="344">
        <f t="shared" si="44"/>
        <v>1683.605</v>
      </c>
      <c r="P497" s="344">
        <f t="shared" si="44"/>
        <v>0</v>
      </c>
      <c r="Q497" s="284">
        <f>P497/O497*100</f>
        <v>0</v>
      </c>
      <c r="R497" s="344">
        <f t="shared" si="44"/>
        <v>0</v>
      </c>
      <c r="S497" s="344">
        <f t="shared" si="44"/>
        <v>0</v>
      </c>
      <c r="T497" s="344">
        <f t="shared" si="44"/>
        <v>0</v>
      </c>
      <c r="U497" s="344">
        <f t="shared" si="44"/>
        <v>0</v>
      </c>
      <c r="V497" s="344">
        <f t="shared" si="44"/>
        <v>0</v>
      </c>
      <c r="W497" s="344">
        <f t="shared" si="44"/>
        <v>0</v>
      </c>
      <c r="X497" s="344">
        <f t="shared" si="44"/>
        <v>0</v>
      </c>
      <c r="Y497" s="344">
        <f t="shared" si="44"/>
        <v>0</v>
      </c>
      <c r="Z497" s="344">
        <f t="shared" si="44"/>
        <v>0</v>
      </c>
      <c r="AA497" s="344">
        <f t="shared" si="44"/>
        <v>0</v>
      </c>
      <c r="AB497" s="344">
        <f t="shared" si="44"/>
        <v>0</v>
      </c>
      <c r="AC497" s="344">
        <f t="shared" si="44"/>
        <v>0</v>
      </c>
      <c r="AD497" s="344">
        <f t="shared" si="44"/>
        <v>0</v>
      </c>
      <c r="AE497" s="344">
        <f t="shared" si="44"/>
        <v>0</v>
      </c>
      <c r="AF497" s="344">
        <f t="shared" si="44"/>
        <v>0</v>
      </c>
      <c r="AG497" s="344">
        <f t="shared" si="44"/>
        <v>0</v>
      </c>
      <c r="AH497" s="344">
        <f t="shared" si="44"/>
        <v>0</v>
      </c>
      <c r="AI497" s="344">
        <f t="shared" si="44"/>
        <v>0</v>
      </c>
      <c r="AJ497" s="344">
        <f t="shared" si="44"/>
        <v>0</v>
      </c>
      <c r="AK497" s="344">
        <f t="shared" si="44"/>
        <v>0</v>
      </c>
      <c r="AL497" s="344">
        <f t="shared" si="44"/>
        <v>0</v>
      </c>
      <c r="AM497" s="344">
        <f t="shared" si="44"/>
        <v>0</v>
      </c>
      <c r="AN497" s="344">
        <f t="shared" si="44"/>
        <v>0</v>
      </c>
      <c r="AO497" s="344">
        <f t="shared" si="44"/>
        <v>0</v>
      </c>
      <c r="AP497" s="344">
        <f t="shared" si="44"/>
        <v>0</v>
      </c>
      <c r="AQ497" s="344">
        <f t="shared" si="44"/>
        <v>0</v>
      </c>
      <c r="AR497" s="344">
        <f t="shared" si="44"/>
        <v>0</v>
      </c>
      <c r="AS497" s="344">
        <f t="shared" si="44"/>
        <v>0</v>
      </c>
      <c r="AT497" s="344">
        <f t="shared" si="44"/>
        <v>0</v>
      </c>
      <c r="AU497" s="344">
        <f t="shared" si="44"/>
        <v>0</v>
      </c>
      <c r="AV497" s="344">
        <f t="shared" si="44"/>
        <v>0</v>
      </c>
      <c r="AW497" s="344">
        <f t="shared" si="44"/>
        <v>0</v>
      </c>
      <c r="AX497" s="344">
        <f t="shared" si="44"/>
        <v>0</v>
      </c>
      <c r="AY497" s="344">
        <f t="shared" si="44"/>
        <v>0</v>
      </c>
      <c r="AZ497" s="344">
        <f t="shared" si="44"/>
        <v>0</v>
      </c>
      <c r="BA497" s="344">
        <f t="shared" si="44"/>
        <v>0</v>
      </c>
      <c r="BB497" s="344">
        <f t="shared" si="44"/>
        <v>0</v>
      </c>
      <c r="BC497" s="344">
        <f t="shared" si="44"/>
        <v>0</v>
      </c>
      <c r="BD497" s="344">
        <f t="shared" si="44"/>
        <v>0</v>
      </c>
      <c r="BE497" s="344">
        <f t="shared" si="44"/>
        <v>0</v>
      </c>
      <c r="BF497" s="344">
        <f t="shared" si="44"/>
        <v>0</v>
      </c>
      <c r="BG497" s="344">
        <f t="shared" si="44"/>
        <v>0</v>
      </c>
      <c r="BH497" s="344">
        <f t="shared" si="44"/>
        <v>0</v>
      </c>
      <c r="BI497" s="344">
        <f t="shared" si="44"/>
        <v>0</v>
      </c>
      <c r="BJ497" s="344">
        <f t="shared" si="44"/>
        <v>0</v>
      </c>
      <c r="BK497" s="344">
        <f t="shared" si="44"/>
        <v>0</v>
      </c>
      <c r="BL497" s="344">
        <f t="shared" si="44"/>
        <v>0</v>
      </c>
      <c r="BM497" s="344">
        <f t="shared" si="44"/>
        <v>0</v>
      </c>
      <c r="BN497" s="344">
        <f t="shared" si="44"/>
        <v>0</v>
      </c>
      <c r="BO497" s="344">
        <f t="shared" si="44"/>
        <v>0</v>
      </c>
      <c r="BP497" s="344">
        <f t="shared" si="44"/>
        <v>0</v>
      </c>
      <c r="BQ497" s="344">
        <f t="shared" si="44"/>
        <v>0</v>
      </c>
      <c r="BR497" s="344">
        <f t="shared" si="44"/>
        <v>0</v>
      </c>
      <c r="BS497" s="344">
        <f>BS506+BS513+BS529</f>
        <v>0</v>
      </c>
      <c r="BT497" s="344">
        <f>BT506+BT513+BT529</f>
        <v>0</v>
      </c>
      <c r="BU497" s="344">
        <f>BU506+BU513+BU529</f>
        <v>0</v>
      </c>
    </row>
    <row r="498" spans="1:63" ht="78">
      <c r="A498" s="476"/>
      <c r="B498" s="425"/>
      <c r="C498" s="794"/>
      <c r="D498" s="273" t="s">
        <v>405</v>
      </c>
      <c r="E498" s="4" t="s">
        <v>314</v>
      </c>
      <c r="F498" s="180"/>
      <c r="G498" s="280"/>
      <c r="H498" s="286"/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180"/>
      <c r="T498" s="318"/>
      <c r="U498" s="318"/>
      <c r="V498" s="180"/>
      <c r="W498" s="318"/>
      <c r="X498" s="318"/>
      <c r="Y498" s="318"/>
      <c r="Z498" s="280"/>
      <c r="AA498" s="280"/>
      <c r="AB498" s="7"/>
      <c r="AC498" s="318"/>
      <c r="AD498" s="280"/>
      <c r="AE498" s="318"/>
      <c r="AF498" s="280"/>
      <c r="AG498" s="318"/>
      <c r="AH498" s="318"/>
      <c r="AI498" s="318"/>
      <c r="AJ498" s="318"/>
      <c r="AK498" s="318"/>
      <c r="AL498" s="318"/>
      <c r="AM498" s="318"/>
      <c r="AN498" s="318"/>
      <c r="AO498" s="318"/>
      <c r="AP498" s="180"/>
      <c r="AQ498" s="280"/>
      <c r="AR498" s="280"/>
      <c r="AS498" s="280"/>
      <c r="AT498" s="280"/>
      <c r="AU498" s="280"/>
      <c r="AV498" s="280"/>
      <c r="AW498" s="280"/>
      <c r="AX498" s="280"/>
      <c r="AY498" s="280"/>
      <c r="AZ498" s="280"/>
      <c r="BA498" s="280"/>
      <c r="BB498" s="280"/>
      <c r="BC498" s="280"/>
      <c r="BD498" s="280"/>
      <c r="BE498" s="280"/>
      <c r="BF498" s="280"/>
      <c r="BG498" s="280"/>
      <c r="BH498" s="280"/>
      <c r="BI498" s="280"/>
      <c r="BJ498" s="280"/>
      <c r="BK498" s="280"/>
    </row>
    <row r="499" spans="1:63" ht="21">
      <c r="A499" s="476"/>
      <c r="B499" s="425"/>
      <c r="C499" s="794"/>
      <c r="D499" s="273"/>
      <c r="E499" s="4" t="s">
        <v>565</v>
      </c>
      <c r="F499" s="180"/>
      <c r="G499" s="280"/>
      <c r="H499" s="286"/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180"/>
      <c r="T499" s="318"/>
      <c r="U499" s="318"/>
      <c r="V499" s="180"/>
      <c r="W499" s="318"/>
      <c r="X499" s="318"/>
      <c r="Y499" s="318"/>
      <c r="Z499" s="280"/>
      <c r="AA499" s="280"/>
      <c r="AB499" s="7"/>
      <c r="AC499" s="318"/>
      <c r="AD499" s="280"/>
      <c r="AE499" s="318"/>
      <c r="AF499" s="280"/>
      <c r="AG499" s="318"/>
      <c r="AH499" s="318"/>
      <c r="AI499" s="318"/>
      <c r="AJ499" s="318"/>
      <c r="AK499" s="318"/>
      <c r="AL499" s="318"/>
      <c r="AM499" s="318"/>
      <c r="AN499" s="318"/>
      <c r="AO499" s="318"/>
      <c r="AP499" s="180"/>
      <c r="AQ499" s="280"/>
      <c r="AR499" s="280"/>
      <c r="AS499" s="280"/>
      <c r="AT499" s="280"/>
      <c r="AU499" s="280"/>
      <c r="AV499" s="280"/>
      <c r="AW499" s="280"/>
      <c r="AX499" s="280"/>
      <c r="AY499" s="280"/>
      <c r="AZ499" s="280"/>
      <c r="BA499" s="280"/>
      <c r="BB499" s="280"/>
      <c r="BC499" s="280"/>
      <c r="BD499" s="280"/>
      <c r="BE499" s="280"/>
      <c r="BF499" s="280"/>
      <c r="BG499" s="280"/>
      <c r="BH499" s="280"/>
      <c r="BI499" s="280"/>
      <c r="BJ499" s="280"/>
      <c r="BK499" s="280"/>
    </row>
    <row r="500" spans="1:63" ht="30.75">
      <c r="A500" s="476"/>
      <c r="B500" s="426"/>
      <c r="C500" s="794"/>
      <c r="D500" s="273" t="s">
        <v>405</v>
      </c>
      <c r="E500" s="4" t="s">
        <v>562</v>
      </c>
      <c r="F500" s="180"/>
      <c r="G500" s="280"/>
      <c r="H500" s="286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180"/>
      <c r="T500" s="318"/>
      <c r="U500" s="318"/>
      <c r="V500" s="180"/>
      <c r="W500" s="318"/>
      <c r="X500" s="318"/>
      <c r="Y500" s="318"/>
      <c r="Z500" s="280"/>
      <c r="AA500" s="280"/>
      <c r="AB500" s="7"/>
      <c r="AC500" s="318"/>
      <c r="AD500" s="280"/>
      <c r="AE500" s="318"/>
      <c r="AF500" s="280"/>
      <c r="AG500" s="318"/>
      <c r="AH500" s="318"/>
      <c r="AI500" s="318"/>
      <c r="AJ500" s="318"/>
      <c r="AK500" s="318"/>
      <c r="AL500" s="318"/>
      <c r="AM500" s="318"/>
      <c r="AN500" s="318"/>
      <c r="AO500" s="318"/>
      <c r="AP500" s="180"/>
      <c r="AQ500" s="280"/>
      <c r="AR500" s="280"/>
      <c r="AS500" s="280"/>
      <c r="AT500" s="280"/>
      <c r="AU500" s="280"/>
      <c r="AV500" s="280"/>
      <c r="AW500" s="280"/>
      <c r="AX500" s="280"/>
      <c r="AY500" s="280"/>
      <c r="AZ500" s="280"/>
      <c r="BA500" s="280"/>
      <c r="BB500" s="280"/>
      <c r="BC500" s="280"/>
      <c r="BD500" s="280"/>
      <c r="BE500" s="280"/>
      <c r="BF500" s="280"/>
      <c r="BG500" s="280"/>
      <c r="BH500" s="280"/>
      <c r="BI500" s="280"/>
      <c r="BJ500" s="280"/>
      <c r="BK500" s="280"/>
    </row>
    <row r="501" spans="1:63" ht="20.25" customHeight="1" hidden="1">
      <c r="A501" s="476"/>
      <c r="B501" s="41" t="s">
        <v>269</v>
      </c>
      <c r="C501" s="794"/>
      <c r="D501" s="273" t="s">
        <v>405</v>
      </c>
      <c r="E501" s="4" t="s">
        <v>16</v>
      </c>
      <c r="F501" s="279"/>
      <c r="G501" s="280"/>
      <c r="H501" s="286"/>
      <c r="I501" s="318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18"/>
      <c r="U501" s="318"/>
      <c r="V501" s="318"/>
      <c r="W501" s="318"/>
      <c r="X501" s="318"/>
      <c r="Y501" s="318"/>
      <c r="Z501" s="280"/>
      <c r="AA501" s="280"/>
      <c r="AB501" s="7"/>
      <c r="AC501" s="318"/>
      <c r="AD501" s="280"/>
      <c r="AE501" s="318"/>
      <c r="AF501" s="280"/>
      <c r="AG501" s="318"/>
      <c r="AH501" s="318"/>
      <c r="AI501" s="318"/>
      <c r="AJ501" s="318"/>
      <c r="AK501" s="318"/>
      <c r="AL501" s="318"/>
      <c r="AM501" s="318"/>
      <c r="AN501" s="318"/>
      <c r="AO501" s="318"/>
      <c r="AP501" s="180"/>
      <c r="AQ501" s="280"/>
      <c r="AR501" s="280"/>
      <c r="AS501" s="280"/>
      <c r="AT501" s="280"/>
      <c r="AU501" s="280"/>
      <c r="AV501" s="280"/>
      <c r="AW501" s="280"/>
      <c r="AX501" s="280"/>
      <c r="AY501" s="280"/>
      <c r="AZ501" s="280"/>
      <c r="BA501" s="280"/>
      <c r="BB501" s="280"/>
      <c r="BC501" s="280"/>
      <c r="BD501" s="280"/>
      <c r="BE501" s="280"/>
      <c r="BF501" s="280"/>
      <c r="BG501" s="280"/>
      <c r="BH501" s="280"/>
      <c r="BI501" s="280"/>
      <c r="BJ501" s="280"/>
      <c r="BK501" s="280"/>
    </row>
    <row r="502" spans="1:63" ht="20.25" customHeight="1" hidden="1">
      <c r="A502" s="476"/>
      <c r="B502" s="41" t="s">
        <v>287</v>
      </c>
      <c r="C502" s="794"/>
      <c r="D502" s="273" t="s">
        <v>405</v>
      </c>
      <c r="E502" s="4" t="s">
        <v>16</v>
      </c>
      <c r="F502" s="180"/>
      <c r="G502" s="280"/>
      <c r="H502" s="309"/>
      <c r="I502" s="318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  <c r="T502" s="318"/>
      <c r="U502" s="318"/>
      <c r="V502" s="318"/>
      <c r="W502" s="318"/>
      <c r="X502" s="318"/>
      <c r="Y502" s="318"/>
      <c r="Z502" s="280"/>
      <c r="AA502" s="280"/>
      <c r="AB502" s="7"/>
      <c r="AC502" s="318"/>
      <c r="AD502" s="280"/>
      <c r="AE502" s="318"/>
      <c r="AF502" s="280"/>
      <c r="AG502" s="318"/>
      <c r="AH502" s="318"/>
      <c r="AI502" s="318"/>
      <c r="AJ502" s="318"/>
      <c r="AK502" s="318"/>
      <c r="AL502" s="318"/>
      <c r="AM502" s="318"/>
      <c r="AN502" s="318"/>
      <c r="AO502" s="318"/>
      <c r="AP502" s="180"/>
      <c r="AQ502" s="280"/>
      <c r="AR502" s="280"/>
      <c r="AS502" s="280"/>
      <c r="AT502" s="280"/>
      <c r="AU502" s="280"/>
      <c r="AV502" s="280"/>
      <c r="AW502" s="280"/>
      <c r="AX502" s="280"/>
      <c r="AY502" s="280"/>
      <c r="AZ502" s="280"/>
      <c r="BA502" s="280"/>
      <c r="BB502" s="280"/>
      <c r="BC502" s="280"/>
      <c r="BD502" s="280"/>
      <c r="BE502" s="280"/>
      <c r="BF502" s="280"/>
      <c r="BG502" s="280"/>
      <c r="BH502" s="280"/>
      <c r="BI502" s="280"/>
      <c r="BJ502" s="280"/>
      <c r="BK502" s="280"/>
    </row>
    <row r="503" spans="1:63" ht="21">
      <c r="A503" s="476"/>
      <c r="B503" s="424" t="s">
        <v>270</v>
      </c>
      <c r="C503" s="794"/>
      <c r="D503" s="273"/>
      <c r="E503" s="271" t="s">
        <v>433</v>
      </c>
      <c r="F503" s="180">
        <f>F506</f>
        <v>15.145</v>
      </c>
      <c r="G503" s="180">
        <f aca="true" t="shared" si="45" ref="G503:AS503">G506</f>
        <v>0</v>
      </c>
      <c r="H503" s="284">
        <f>G503/F503*100</f>
        <v>0</v>
      </c>
      <c r="I503" s="180">
        <f t="shared" si="45"/>
        <v>0</v>
      </c>
      <c r="J503" s="180">
        <f t="shared" si="45"/>
        <v>0</v>
      </c>
      <c r="K503" s="180">
        <f t="shared" si="45"/>
        <v>0</v>
      </c>
      <c r="L503" s="180">
        <f t="shared" si="45"/>
        <v>0</v>
      </c>
      <c r="M503" s="180">
        <f t="shared" si="45"/>
        <v>0</v>
      </c>
      <c r="N503" s="180">
        <f t="shared" si="45"/>
        <v>0</v>
      </c>
      <c r="O503" s="180">
        <f t="shared" si="45"/>
        <v>15.145</v>
      </c>
      <c r="P503" s="180">
        <f t="shared" si="45"/>
        <v>0</v>
      </c>
      <c r="Q503" s="284">
        <f>P503/O503*100</f>
        <v>0</v>
      </c>
      <c r="R503" s="180">
        <f t="shared" si="45"/>
        <v>0</v>
      </c>
      <c r="S503" s="180">
        <f t="shared" si="45"/>
        <v>0</v>
      </c>
      <c r="T503" s="180">
        <f t="shared" si="45"/>
        <v>0</v>
      </c>
      <c r="U503" s="180">
        <f t="shared" si="45"/>
        <v>0</v>
      </c>
      <c r="V503" s="180">
        <f t="shared" si="45"/>
        <v>0</v>
      </c>
      <c r="W503" s="180">
        <f t="shared" si="45"/>
        <v>0</v>
      </c>
      <c r="X503" s="180">
        <f t="shared" si="45"/>
        <v>0</v>
      </c>
      <c r="Y503" s="180">
        <f t="shared" si="45"/>
        <v>0</v>
      </c>
      <c r="Z503" s="180">
        <f t="shared" si="45"/>
        <v>0</v>
      </c>
      <c r="AA503" s="180">
        <f t="shared" si="45"/>
        <v>0</v>
      </c>
      <c r="AB503" s="180">
        <f t="shared" si="45"/>
        <v>0</v>
      </c>
      <c r="AC503" s="180">
        <f t="shared" si="45"/>
        <v>0</v>
      </c>
      <c r="AD503" s="180">
        <f t="shared" si="45"/>
        <v>0</v>
      </c>
      <c r="AE503" s="180">
        <f t="shared" si="45"/>
        <v>0</v>
      </c>
      <c r="AF503" s="180">
        <f t="shared" si="45"/>
        <v>0</v>
      </c>
      <c r="AG503" s="180">
        <f t="shared" si="45"/>
        <v>0</v>
      </c>
      <c r="AH503" s="180">
        <f t="shared" si="45"/>
        <v>0</v>
      </c>
      <c r="AI503" s="180">
        <f t="shared" si="45"/>
        <v>0</v>
      </c>
      <c r="AJ503" s="180">
        <f t="shared" si="45"/>
        <v>0</v>
      </c>
      <c r="AK503" s="180">
        <f t="shared" si="45"/>
        <v>0</v>
      </c>
      <c r="AL503" s="180">
        <f t="shared" si="45"/>
        <v>0</v>
      </c>
      <c r="AM503" s="180">
        <f t="shared" si="45"/>
        <v>0</v>
      </c>
      <c r="AN503" s="180">
        <f t="shared" si="45"/>
        <v>0</v>
      </c>
      <c r="AO503" s="180">
        <f t="shared" si="45"/>
        <v>0</v>
      </c>
      <c r="AP503" s="180">
        <f t="shared" si="45"/>
        <v>0</v>
      </c>
      <c r="AQ503" s="180">
        <f t="shared" si="45"/>
        <v>0</v>
      </c>
      <c r="AR503" s="180">
        <f t="shared" si="45"/>
        <v>0</v>
      </c>
      <c r="AS503" s="180">
        <f t="shared" si="45"/>
        <v>0</v>
      </c>
      <c r="AT503" s="280"/>
      <c r="AU503" s="280"/>
      <c r="AV503" s="280"/>
      <c r="AW503" s="280"/>
      <c r="AX503" s="280"/>
      <c r="AY503" s="280"/>
      <c r="AZ503" s="280"/>
      <c r="BA503" s="280"/>
      <c r="BB503" s="280"/>
      <c r="BC503" s="280"/>
      <c r="BD503" s="280"/>
      <c r="BE503" s="280"/>
      <c r="BF503" s="280"/>
      <c r="BG503" s="280"/>
      <c r="BH503" s="280"/>
      <c r="BI503" s="280"/>
      <c r="BJ503" s="280"/>
      <c r="BK503" s="280"/>
    </row>
    <row r="504" spans="1:63" ht="30.75">
      <c r="A504" s="476"/>
      <c r="B504" s="425"/>
      <c r="C504" s="794"/>
      <c r="D504" s="273"/>
      <c r="E504" s="4" t="s">
        <v>563</v>
      </c>
      <c r="F504" s="180"/>
      <c r="G504" s="280"/>
      <c r="H504" s="309"/>
      <c r="I504" s="318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  <c r="T504" s="318"/>
      <c r="U504" s="318"/>
      <c r="V504" s="318"/>
      <c r="W504" s="318"/>
      <c r="X504" s="318"/>
      <c r="Y504" s="318"/>
      <c r="Z504" s="280"/>
      <c r="AA504" s="280"/>
      <c r="AB504" s="7"/>
      <c r="AC504" s="318"/>
      <c r="AD504" s="280"/>
      <c r="AE504" s="318"/>
      <c r="AF504" s="280"/>
      <c r="AG504" s="318"/>
      <c r="AH504" s="318"/>
      <c r="AI504" s="318"/>
      <c r="AJ504" s="318"/>
      <c r="AK504" s="318"/>
      <c r="AL504" s="318"/>
      <c r="AM504" s="318"/>
      <c r="AN504" s="318"/>
      <c r="AO504" s="318"/>
      <c r="AP504" s="180"/>
      <c r="AQ504" s="280"/>
      <c r="AR504" s="280"/>
      <c r="AS504" s="280"/>
      <c r="AT504" s="280"/>
      <c r="AU504" s="280"/>
      <c r="AV504" s="280"/>
      <c r="AW504" s="280"/>
      <c r="AX504" s="280"/>
      <c r="AY504" s="280"/>
      <c r="AZ504" s="280"/>
      <c r="BA504" s="280"/>
      <c r="BB504" s="280"/>
      <c r="BC504" s="280"/>
      <c r="BD504" s="280"/>
      <c r="BE504" s="280"/>
      <c r="BF504" s="280"/>
      <c r="BG504" s="280"/>
      <c r="BH504" s="280"/>
      <c r="BI504" s="280"/>
      <c r="BJ504" s="280"/>
      <c r="BK504" s="280"/>
    </row>
    <row r="505" spans="1:63" ht="30.75">
      <c r="A505" s="476"/>
      <c r="B505" s="425"/>
      <c r="C505" s="794"/>
      <c r="D505" s="273"/>
      <c r="E505" s="4" t="s">
        <v>564</v>
      </c>
      <c r="F505" s="180"/>
      <c r="G505" s="280"/>
      <c r="H505" s="309"/>
      <c r="I505" s="318"/>
      <c r="J505" s="318"/>
      <c r="K505" s="318"/>
      <c r="L505" s="318"/>
      <c r="M505" s="318"/>
      <c r="N505" s="318"/>
      <c r="O505" s="318"/>
      <c r="P505" s="318"/>
      <c r="Q505" s="318"/>
      <c r="R505" s="318"/>
      <c r="S505" s="318"/>
      <c r="T505" s="318"/>
      <c r="U505" s="318"/>
      <c r="V505" s="318"/>
      <c r="W505" s="318"/>
      <c r="X505" s="318"/>
      <c r="Y505" s="318"/>
      <c r="Z505" s="280"/>
      <c r="AA505" s="280"/>
      <c r="AB505" s="7"/>
      <c r="AC505" s="318"/>
      <c r="AD505" s="280"/>
      <c r="AE505" s="318"/>
      <c r="AF505" s="280"/>
      <c r="AG505" s="318"/>
      <c r="AH505" s="318"/>
      <c r="AI505" s="318"/>
      <c r="AJ505" s="318"/>
      <c r="AK505" s="318"/>
      <c r="AL505" s="318"/>
      <c r="AM505" s="318"/>
      <c r="AN505" s="318"/>
      <c r="AO505" s="318"/>
      <c r="AP505" s="180"/>
      <c r="AQ505" s="280"/>
      <c r="AR505" s="280"/>
      <c r="AS505" s="280"/>
      <c r="AT505" s="280"/>
      <c r="AU505" s="280"/>
      <c r="AV505" s="280"/>
      <c r="AW505" s="280"/>
      <c r="AX505" s="280"/>
      <c r="AY505" s="280"/>
      <c r="AZ505" s="280"/>
      <c r="BA505" s="280"/>
      <c r="BB505" s="280"/>
      <c r="BC505" s="280"/>
      <c r="BD505" s="280"/>
      <c r="BE505" s="280"/>
      <c r="BF505" s="280"/>
      <c r="BG505" s="280"/>
      <c r="BH505" s="280"/>
      <c r="BI505" s="280"/>
      <c r="BJ505" s="280"/>
      <c r="BK505" s="280"/>
    </row>
    <row r="506" spans="1:63" ht="21">
      <c r="A506" s="476"/>
      <c r="B506" s="425"/>
      <c r="C506" s="794"/>
      <c r="D506" s="273"/>
      <c r="E506" s="4" t="s">
        <v>322</v>
      </c>
      <c r="F506" s="180">
        <v>15.145</v>
      </c>
      <c r="G506" s="280"/>
      <c r="H506" s="284">
        <f>G506/F506*100</f>
        <v>0</v>
      </c>
      <c r="I506" s="318"/>
      <c r="J506" s="318"/>
      <c r="K506" s="318"/>
      <c r="L506" s="318"/>
      <c r="M506" s="318"/>
      <c r="N506" s="318"/>
      <c r="O506" s="318">
        <v>15.145</v>
      </c>
      <c r="P506" s="318"/>
      <c r="Q506" s="284">
        <f>P506/O506*100</f>
        <v>0</v>
      </c>
      <c r="R506" s="318"/>
      <c r="S506" s="318"/>
      <c r="T506" s="318"/>
      <c r="U506" s="318"/>
      <c r="V506" s="318"/>
      <c r="W506" s="318"/>
      <c r="X506" s="318"/>
      <c r="Y506" s="318"/>
      <c r="Z506" s="280"/>
      <c r="AA506" s="280"/>
      <c r="AB506" s="7"/>
      <c r="AC506" s="318"/>
      <c r="AD506" s="280"/>
      <c r="AE506" s="318"/>
      <c r="AF506" s="280"/>
      <c r="AG506" s="318"/>
      <c r="AH506" s="318"/>
      <c r="AI506" s="318"/>
      <c r="AJ506" s="318"/>
      <c r="AK506" s="318"/>
      <c r="AL506" s="318"/>
      <c r="AM506" s="318"/>
      <c r="AN506" s="318"/>
      <c r="AO506" s="318"/>
      <c r="AP506" s="180"/>
      <c r="AQ506" s="280"/>
      <c r="AR506" s="280"/>
      <c r="AS506" s="280"/>
      <c r="AT506" s="280"/>
      <c r="AU506" s="280"/>
      <c r="AV506" s="280"/>
      <c r="AW506" s="280"/>
      <c r="AX506" s="280"/>
      <c r="AY506" s="280"/>
      <c r="AZ506" s="280"/>
      <c r="BA506" s="280"/>
      <c r="BB506" s="280"/>
      <c r="BC506" s="280"/>
      <c r="BD506" s="280"/>
      <c r="BE506" s="280"/>
      <c r="BF506" s="280"/>
      <c r="BG506" s="280"/>
      <c r="BH506" s="280"/>
      <c r="BI506" s="280"/>
      <c r="BJ506" s="280"/>
      <c r="BK506" s="280"/>
    </row>
    <row r="507" spans="1:63" ht="78">
      <c r="A507" s="476"/>
      <c r="B507" s="425"/>
      <c r="C507" s="794"/>
      <c r="D507" s="273"/>
      <c r="E507" s="4" t="s">
        <v>314</v>
      </c>
      <c r="F507" s="180"/>
      <c r="G507" s="280"/>
      <c r="H507" s="309"/>
      <c r="I507" s="318"/>
      <c r="J507" s="318"/>
      <c r="K507" s="318"/>
      <c r="L507" s="318"/>
      <c r="M507" s="318"/>
      <c r="N507" s="318"/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8"/>
      <c r="Z507" s="280"/>
      <c r="AA507" s="280"/>
      <c r="AB507" s="7"/>
      <c r="AC507" s="318"/>
      <c r="AD507" s="280"/>
      <c r="AE507" s="318"/>
      <c r="AF507" s="280"/>
      <c r="AG507" s="318"/>
      <c r="AH507" s="318"/>
      <c r="AI507" s="318"/>
      <c r="AJ507" s="318"/>
      <c r="AK507" s="318"/>
      <c r="AL507" s="318"/>
      <c r="AM507" s="318"/>
      <c r="AN507" s="318"/>
      <c r="AO507" s="318"/>
      <c r="AP507" s="180"/>
      <c r="AQ507" s="280"/>
      <c r="AR507" s="280"/>
      <c r="AS507" s="280"/>
      <c r="AT507" s="280"/>
      <c r="AU507" s="280"/>
      <c r="AV507" s="280"/>
      <c r="AW507" s="280"/>
      <c r="AX507" s="280"/>
      <c r="AY507" s="280"/>
      <c r="AZ507" s="280"/>
      <c r="BA507" s="280"/>
      <c r="BB507" s="280"/>
      <c r="BC507" s="280"/>
      <c r="BD507" s="280"/>
      <c r="BE507" s="280"/>
      <c r="BF507" s="280"/>
      <c r="BG507" s="280"/>
      <c r="BH507" s="280"/>
      <c r="BI507" s="280"/>
      <c r="BJ507" s="280"/>
      <c r="BK507" s="280"/>
    </row>
    <row r="508" spans="1:63" ht="21">
      <c r="A508" s="476"/>
      <c r="B508" s="425"/>
      <c r="C508" s="794"/>
      <c r="D508" s="273"/>
      <c r="E508" s="4" t="s">
        <v>565</v>
      </c>
      <c r="F508" s="180"/>
      <c r="G508" s="280"/>
      <c r="H508" s="309"/>
      <c r="I508" s="318"/>
      <c r="J508" s="318"/>
      <c r="K508" s="318"/>
      <c r="L508" s="318"/>
      <c r="M508" s="318"/>
      <c r="N508" s="318"/>
      <c r="O508" s="318"/>
      <c r="P508" s="318"/>
      <c r="Q508" s="318"/>
      <c r="R508" s="318"/>
      <c r="S508" s="318"/>
      <c r="T508" s="318"/>
      <c r="U508" s="318"/>
      <c r="V508" s="318"/>
      <c r="W508" s="318"/>
      <c r="X508" s="318"/>
      <c r="Y508" s="318"/>
      <c r="Z508" s="280"/>
      <c r="AA508" s="280"/>
      <c r="AB508" s="7"/>
      <c r="AC508" s="318"/>
      <c r="AD508" s="280"/>
      <c r="AE508" s="318"/>
      <c r="AF508" s="280"/>
      <c r="AG508" s="318"/>
      <c r="AH508" s="318"/>
      <c r="AI508" s="318"/>
      <c r="AJ508" s="318"/>
      <c r="AK508" s="318"/>
      <c r="AL508" s="318"/>
      <c r="AM508" s="318"/>
      <c r="AN508" s="318"/>
      <c r="AO508" s="318"/>
      <c r="AP508" s="180"/>
      <c r="AQ508" s="280"/>
      <c r="AR508" s="280"/>
      <c r="AS508" s="280"/>
      <c r="AT508" s="280"/>
      <c r="AU508" s="280"/>
      <c r="AV508" s="280"/>
      <c r="AW508" s="280"/>
      <c r="AX508" s="280"/>
      <c r="AY508" s="280"/>
      <c r="AZ508" s="280"/>
      <c r="BA508" s="280"/>
      <c r="BB508" s="280"/>
      <c r="BC508" s="280"/>
      <c r="BD508" s="280"/>
      <c r="BE508" s="280"/>
      <c r="BF508" s="280"/>
      <c r="BG508" s="280"/>
      <c r="BH508" s="280"/>
      <c r="BI508" s="280"/>
      <c r="BJ508" s="280"/>
      <c r="BK508" s="280"/>
    </row>
    <row r="509" spans="1:63" ht="30.75">
      <c r="A509" s="476"/>
      <c r="B509" s="425"/>
      <c r="C509" s="794"/>
      <c r="D509" s="273"/>
      <c r="E509" s="4" t="s">
        <v>562</v>
      </c>
      <c r="F509" s="180"/>
      <c r="G509" s="280"/>
      <c r="H509" s="309"/>
      <c r="I509" s="318"/>
      <c r="J509" s="318"/>
      <c r="K509" s="318"/>
      <c r="L509" s="318"/>
      <c r="M509" s="318"/>
      <c r="N509" s="318"/>
      <c r="O509" s="318"/>
      <c r="P509" s="318"/>
      <c r="Q509" s="318"/>
      <c r="R509" s="318"/>
      <c r="S509" s="318"/>
      <c r="T509" s="318"/>
      <c r="U509" s="318"/>
      <c r="V509" s="318"/>
      <c r="W509" s="318"/>
      <c r="X509" s="318"/>
      <c r="Y509" s="318"/>
      <c r="Z509" s="280"/>
      <c r="AA509" s="280"/>
      <c r="AB509" s="7"/>
      <c r="AC509" s="318"/>
      <c r="AD509" s="280"/>
      <c r="AE509" s="318"/>
      <c r="AF509" s="280"/>
      <c r="AG509" s="318"/>
      <c r="AH509" s="318"/>
      <c r="AI509" s="318"/>
      <c r="AJ509" s="318"/>
      <c r="AK509" s="318"/>
      <c r="AL509" s="318"/>
      <c r="AM509" s="318"/>
      <c r="AN509" s="318"/>
      <c r="AO509" s="318"/>
      <c r="AP509" s="180"/>
      <c r="AQ509" s="280"/>
      <c r="AR509" s="280"/>
      <c r="AS509" s="280"/>
      <c r="AT509" s="280"/>
      <c r="AU509" s="280"/>
      <c r="AV509" s="280"/>
      <c r="AW509" s="280"/>
      <c r="AX509" s="280"/>
      <c r="AY509" s="280"/>
      <c r="AZ509" s="280"/>
      <c r="BA509" s="280"/>
      <c r="BB509" s="280"/>
      <c r="BC509" s="280"/>
      <c r="BD509" s="280"/>
      <c r="BE509" s="280"/>
      <c r="BF509" s="280"/>
      <c r="BG509" s="280"/>
      <c r="BH509" s="280"/>
      <c r="BI509" s="280"/>
      <c r="BJ509" s="280"/>
      <c r="BK509" s="280"/>
    </row>
    <row r="510" spans="1:73" ht="21">
      <c r="A510" s="476"/>
      <c r="B510" s="455" t="s">
        <v>271</v>
      </c>
      <c r="C510" s="794"/>
      <c r="D510" s="273"/>
      <c r="E510" s="271" t="s">
        <v>433</v>
      </c>
      <c r="F510" s="279">
        <f>F513</f>
        <v>260</v>
      </c>
      <c r="G510" s="279">
        <f aca="true" t="shared" si="46" ref="G510:BR510">G513</f>
        <v>0</v>
      </c>
      <c r="H510" s="284">
        <f>G510/F510*100</f>
        <v>0</v>
      </c>
      <c r="I510" s="279">
        <f t="shared" si="46"/>
        <v>0</v>
      </c>
      <c r="J510" s="279">
        <f t="shared" si="46"/>
        <v>0</v>
      </c>
      <c r="K510" s="279">
        <f t="shared" si="46"/>
        <v>0</v>
      </c>
      <c r="L510" s="279">
        <f t="shared" si="46"/>
        <v>0</v>
      </c>
      <c r="M510" s="279">
        <f t="shared" si="46"/>
        <v>0</v>
      </c>
      <c r="N510" s="279">
        <f t="shared" si="46"/>
        <v>0</v>
      </c>
      <c r="O510" s="279">
        <f t="shared" si="46"/>
        <v>260</v>
      </c>
      <c r="P510" s="279">
        <f t="shared" si="46"/>
        <v>0</v>
      </c>
      <c r="Q510" s="284">
        <f>P510/O510*100</f>
        <v>0</v>
      </c>
      <c r="R510" s="279">
        <f t="shared" si="46"/>
        <v>0</v>
      </c>
      <c r="S510" s="279">
        <f t="shared" si="46"/>
        <v>0</v>
      </c>
      <c r="T510" s="279">
        <f t="shared" si="46"/>
        <v>0</v>
      </c>
      <c r="U510" s="279">
        <f t="shared" si="46"/>
        <v>0</v>
      </c>
      <c r="V510" s="279">
        <f t="shared" si="46"/>
        <v>0</v>
      </c>
      <c r="W510" s="279">
        <f t="shared" si="46"/>
        <v>0</v>
      </c>
      <c r="X510" s="279">
        <f t="shared" si="46"/>
        <v>0</v>
      </c>
      <c r="Y510" s="279">
        <f t="shared" si="46"/>
        <v>0</v>
      </c>
      <c r="Z510" s="279">
        <f t="shared" si="46"/>
        <v>0</v>
      </c>
      <c r="AA510" s="279">
        <f t="shared" si="46"/>
        <v>0</v>
      </c>
      <c r="AB510" s="279">
        <f t="shared" si="46"/>
        <v>0</v>
      </c>
      <c r="AC510" s="279">
        <f t="shared" si="46"/>
        <v>0</v>
      </c>
      <c r="AD510" s="279">
        <f t="shared" si="46"/>
        <v>0</v>
      </c>
      <c r="AE510" s="279">
        <f t="shared" si="46"/>
        <v>0</v>
      </c>
      <c r="AF510" s="279">
        <f t="shared" si="46"/>
        <v>0</v>
      </c>
      <c r="AG510" s="279">
        <f t="shared" si="46"/>
        <v>0</v>
      </c>
      <c r="AH510" s="279">
        <f t="shared" si="46"/>
        <v>0</v>
      </c>
      <c r="AI510" s="279">
        <f t="shared" si="46"/>
        <v>0</v>
      </c>
      <c r="AJ510" s="279">
        <f t="shared" si="46"/>
        <v>0</v>
      </c>
      <c r="AK510" s="279">
        <f t="shared" si="46"/>
        <v>0</v>
      </c>
      <c r="AL510" s="279">
        <f t="shared" si="46"/>
        <v>0</v>
      </c>
      <c r="AM510" s="279">
        <f t="shared" si="46"/>
        <v>0</v>
      </c>
      <c r="AN510" s="279">
        <f t="shared" si="46"/>
        <v>0</v>
      </c>
      <c r="AO510" s="279">
        <f t="shared" si="46"/>
        <v>0</v>
      </c>
      <c r="AP510" s="279">
        <f t="shared" si="46"/>
        <v>0</v>
      </c>
      <c r="AQ510" s="279">
        <f t="shared" si="46"/>
        <v>0</v>
      </c>
      <c r="AR510" s="279">
        <f t="shared" si="46"/>
        <v>0</v>
      </c>
      <c r="AS510" s="279">
        <f t="shared" si="46"/>
        <v>0</v>
      </c>
      <c r="AT510" s="279">
        <f t="shared" si="46"/>
        <v>0</v>
      </c>
      <c r="AU510" s="279">
        <f t="shared" si="46"/>
        <v>0</v>
      </c>
      <c r="AV510" s="279">
        <f t="shared" si="46"/>
        <v>0</v>
      </c>
      <c r="AW510" s="279">
        <f t="shared" si="46"/>
        <v>0</v>
      </c>
      <c r="AX510" s="279">
        <f t="shared" si="46"/>
        <v>0</v>
      </c>
      <c r="AY510" s="279">
        <f t="shared" si="46"/>
        <v>0</v>
      </c>
      <c r="AZ510" s="279">
        <f t="shared" si="46"/>
        <v>0</v>
      </c>
      <c r="BA510" s="279">
        <f t="shared" si="46"/>
        <v>0</v>
      </c>
      <c r="BB510" s="279">
        <f t="shared" si="46"/>
        <v>0</v>
      </c>
      <c r="BC510" s="279">
        <f t="shared" si="46"/>
        <v>0</v>
      </c>
      <c r="BD510" s="279">
        <f t="shared" si="46"/>
        <v>0</v>
      </c>
      <c r="BE510" s="279">
        <f t="shared" si="46"/>
        <v>0</v>
      </c>
      <c r="BF510" s="279">
        <f t="shared" si="46"/>
        <v>0</v>
      </c>
      <c r="BG510" s="279">
        <f t="shared" si="46"/>
        <v>0</v>
      </c>
      <c r="BH510" s="279">
        <f t="shared" si="46"/>
        <v>0</v>
      </c>
      <c r="BI510" s="279">
        <f t="shared" si="46"/>
        <v>0</v>
      </c>
      <c r="BJ510" s="279">
        <f t="shared" si="46"/>
        <v>0</v>
      </c>
      <c r="BK510" s="279">
        <f t="shared" si="46"/>
        <v>0</v>
      </c>
      <c r="BL510" s="279">
        <f t="shared" si="46"/>
        <v>0</v>
      </c>
      <c r="BM510" s="279">
        <f t="shared" si="46"/>
        <v>0</v>
      </c>
      <c r="BN510" s="279">
        <f t="shared" si="46"/>
        <v>0</v>
      </c>
      <c r="BO510" s="279">
        <f t="shared" si="46"/>
        <v>0</v>
      </c>
      <c r="BP510" s="279">
        <f t="shared" si="46"/>
        <v>0</v>
      </c>
      <c r="BQ510" s="279">
        <f t="shared" si="46"/>
        <v>0</v>
      </c>
      <c r="BR510" s="279">
        <f t="shared" si="46"/>
        <v>0</v>
      </c>
      <c r="BS510" s="279">
        <f>BS513</f>
        <v>0</v>
      </c>
      <c r="BT510" s="279">
        <f>BT513</f>
        <v>0</v>
      </c>
      <c r="BU510" s="279">
        <f>BU513</f>
        <v>0</v>
      </c>
    </row>
    <row r="511" spans="1:63" ht="30.75">
      <c r="A511" s="476"/>
      <c r="B511" s="793"/>
      <c r="C511" s="794"/>
      <c r="D511" s="273"/>
      <c r="E511" s="4" t="s">
        <v>563</v>
      </c>
      <c r="F511" s="279"/>
      <c r="G511" s="280"/>
      <c r="H511" s="318"/>
      <c r="I511" s="318"/>
      <c r="J511" s="318"/>
      <c r="K511" s="318"/>
      <c r="L511" s="318"/>
      <c r="M511" s="318"/>
      <c r="N511" s="318"/>
      <c r="O511" s="318"/>
      <c r="P511" s="318"/>
      <c r="Q511" s="318"/>
      <c r="R511" s="318"/>
      <c r="S511" s="318"/>
      <c r="T511" s="318"/>
      <c r="U511" s="318"/>
      <c r="V511" s="318"/>
      <c r="W511" s="318"/>
      <c r="X511" s="318"/>
      <c r="Y511" s="318"/>
      <c r="Z511" s="280"/>
      <c r="AA511" s="280"/>
      <c r="AB511" s="7"/>
      <c r="AC511" s="318"/>
      <c r="AD511" s="280"/>
      <c r="AE511" s="318"/>
      <c r="AF511" s="280"/>
      <c r="AG511" s="318"/>
      <c r="AH511" s="318"/>
      <c r="AI511" s="318"/>
      <c r="AJ511" s="318"/>
      <c r="AK511" s="318"/>
      <c r="AL511" s="318"/>
      <c r="AM511" s="318"/>
      <c r="AN511" s="318"/>
      <c r="AO511" s="318"/>
      <c r="AP511" s="279"/>
      <c r="AQ511" s="280"/>
      <c r="AR511" s="280"/>
      <c r="AS511" s="280"/>
      <c r="AT511" s="280"/>
      <c r="AU511" s="280"/>
      <c r="AV511" s="280"/>
      <c r="AW511" s="280"/>
      <c r="AX511" s="280"/>
      <c r="AY511" s="280"/>
      <c r="AZ511" s="280"/>
      <c r="BA511" s="280"/>
      <c r="BB511" s="280"/>
      <c r="BC511" s="280"/>
      <c r="BD511" s="280"/>
      <c r="BE511" s="280"/>
      <c r="BF511" s="280"/>
      <c r="BG511" s="280"/>
      <c r="BH511" s="280"/>
      <c r="BI511" s="280"/>
      <c r="BJ511" s="280"/>
      <c r="BK511" s="280"/>
    </row>
    <row r="512" spans="1:63" ht="30.75">
      <c r="A512" s="476"/>
      <c r="B512" s="793"/>
      <c r="C512" s="794"/>
      <c r="D512" s="273"/>
      <c r="E512" s="4" t="s">
        <v>564</v>
      </c>
      <c r="F512" s="279"/>
      <c r="G512" s="280"/>
      <c r="H512" s="318"/>
      <c r="I512" s="318"/>
      <c r="J512" s="318"/>
      <c r="K512" s="318"/>
      <c r="L512" s="318"/>
      <c r="M512" s="318"/>
      <c r="N512" s="318"/>
      <c r="O512" s="318"/>
      <c r="P512" s="318"/>
      <c r="Q512" s="318"/>
      <c r="R512" s="318"/>
      <c r="S512" s="318"/>
      <c r="T512" s="318"/>
      <c r="U512" s="318"/>
      <c r="V512" s="318"/>
      <c r="W512" s="318"/>
      <c r="X512" s="318"/>
      <c r="Y512" s="318"/>
      <c r="Z512" s="280"/>
      <c r="AA512" s="280"/>
      <c r="AB512" s="7"/>
      <c r="AC512" s="318"/>
      <c r="AD512" s="280"/>
      <c r="AE512" s="318"/>
      <c r="AF512" s="280"/>
      <c r="AG512" s="318"/>
      <c r="AH512" s="318"/>
      <c r="AI512" s="318"/>
      <c r="AJ512" s="318"/>
      <c r="AK512" s="318"/>
      <c r="AL512" s="318"/>
      <c r="AM512" s="318"/>
      <c r="AN512" s="318"/>
      <c r="AO512" s="318"/>
      <c r="AP512" s="279"/>
      <c r="AQ512" s="280"/>
      <c r="AR512" s="280"/>
      <c r="AS512" s="280"/>
      <c r="AT512" s="280"/>
      <c r="AU512" s="280"/>
      <c r="AV512" s="280"/>
      <c r="AW512" s="280"/>
      <c r="AX512" s="280"/>
      <c r="AY512" s="280"/>
      <c r="AZ512" s="280"/>
      <c r="BA512" s="280"/>
      <c r="BB512" s="280"/>
      <c r="BC512" s="280"/>
      <c r="BD512" s="280"/>
      <c r="BE512" s="280"/>
      <c r="BF512" s="280"/>
      <c r="BG512" s="280"/>
      <c r="BH512" s="280"/>
      <c r="BI512" s="280"/>
      <c r="BJ512" s="280"/>
      <c r="BK512" s="280"/>
    </row>
    <row r="513" spans="1:63" ht="21">
      <c r="A513" s="476"/>
      <c r="B513" s="793"/>
      <c r="C513" s="794"/>
      <c r="D513" s="273"/>
      <c r="E513" s="4" t="s">
        <v>322</v>
      </c>
      <c r="F513" s="279">
        <v>260</v>
      </c>
      <c r="G513" s="280"/>
      <c r="H513" s="284">
        <f>G513/F513*100</f>
        <v>0</v>
      </c>
      <c r="I513" s="318"/>
      <c r="J513" s="318"/>
      <c r="K513" s="318"/>
      <c r="L513" s="318"/>
      <c r="M513" s="318"/>
      <c r="N513" s="318"/>
      <c r="O513" s="318">
        <v>260</v>
      </c>
      <c r="P513" s="318"/>
      <c r="Q513" s="284">
        <f>P513/O513*100</f>
        <v>0</v>
      </c>
      <c r="R513" s="318"/>
      <c r="S513" s="318"/>
      <c r="T513" s="318"/>
      <c r="U513" s="318"/>
      <c r="V513" s="318"/>
      <c r="W513" s="318"/>
      <c r="X513" s="318"/>
      <c r="Y513" s="318"/>
      <c r="Z513" s="280"/>
      <c r="AA513" s="280"/>
      <c r="AB513" s="7"/>
      <c r="AC513" s="318"/>
      <c r="AD513" s="280"/>
      <c r="AE513" s="318"/>
      <c r="AF513" s="280"/>
      <c r="AG513" s="318"/>
      <c r="AH513" s="318"/>
      <c r="AI513" s="318"/>
      <c r="AJ513" s="318"/>
      <c r="AK513" s="318"/>
      <c r="AL513" s="318"/>
      <c r="AM513" s="318"/>
      <c r="AN513" s="318"/>
      <c r="AO513" s="318"/>
      <c r="AP513" s="279"/>
      <c r="AQ513" s="280"/>
      <c r="AR513" s="280"/>
      <c r="AS513" s="280"/>
      <c r="AT513" s="280"/>
      <c r="AU513" s="280"/>
      <c r="AV513" s="280"/>
      <c r="AW513" s="280"/>
      <c r="AX513" s="280"/>
      <c r="AY513" s="280"/>
      <c r="AZ513" s="280"/>
      <c r="BA513" s="280"/>
      <c r="BB513" s="280"/>
      <c r="BC513" s="280"/>
      <c r="BD513" s="280"/>
      <c r="BE513" s="280"/>
      <c r="BF513" s="280"/>
      <c r="BG513" s="280"/>
      <c r="BH513" s="280"/>
      <c r="BI513" s="280"/>
      <c r="BJ513" s="280"/>
      <c r="BK513" s="280"/>
    </row>
    <row r="514" spans="1:63" ht="78">
      <c r="A514" s="476"/>
      <c r="B514" s="793"/>
      <c r="C514" s="794"/>
      <c r="D514" s="273"/>
      <c r="E514" s="4" t="s">
        <v>314</v>
      </c>
      <c r="F514" s="279"/>
      <c r="G514" s="280"/>
      <c r="H514" s="309"/>
      <c r="I514" s="318"/>
      <c r="J514" s="318"/>
      <c r="K514" s="318"/>
      <c r="L514" s="318"/>
      <c r="M514" s="318"/>
      <c r="N514" s="318"/>
      <c r="O514" s="318"/>
      <c r="P514" s="318"/>
      <c r="Q514" s="318"/>
      <c r="R514" s="318"/>
      <c r="S514" s="318"/>
      <c r="T514" s="318"/>
      <c r="U514" s="318"/>
      <c r="V514" s="318"/>
      <c r="W514" s="318"/>
      <c r="X514" s="318"/>
      <c r="Y514" s="318"/>
      <c r="Z514" s="280"/>
      <c r="AA514" s="280"/>
      <c r="AB514" s="7"/>
      <c r="AC514" s="318"/>
      <c r="AD514" s="280"/>
      <c r="AE514" s="318"/>
      <c r="AF514" s="280"/>
      <c r="AG514" s="318"/>
      <c r="AH514" s="318"/>
      <c r="AI514" s="318"/>
      <c r="AJ514" s="318"/>
      <c r="AK514" s="318"/>
      <c r="AL514" s="318"/>
      <c r="AM514" s="318"/>
      <c r="AN514" s="318"/>
      <c r="AO514" s="318"/>
      <c r="AP514" s="279"/>
      <c r="AQ514" s="280"/>
      <c r="AR514" s="280"/>
      <c r="AS514" s="280"/>
      <c r="AT514" s="280"/>
      <c r="AU514" s="280"/>
      <c r="AV514" s="280"/>
      <c r="AW514" s="280"/>
      <c r="AX514" s="280"/>
      <c r="AY514" s="280"/>
      <c r="AZ514" s="280"/>
      <c r="BA514" s="280"/>
      <c r="BB514" s="280"/>
      <c r="BC514" s="280"/>
      <c r="BD514" s="280"/>
      <c r="BE514" s="280"/>
      <c r="BF514" s="280"/>
      <c r="BG514" s="280"/>
      <c r="BH514" s="280"/>
      <c r="BI514" s="280"/>
      <c r="BJ514" s="280"/>
      <c r="BK514" s="280"/>
    </row>
    <row r="515" spans="1:63" ht="21">
      <c r="A515" s="476"/>
      <c r="B515" s="793"/>
      <c r="C515" s="794"/>
      <c r="D515" s="273"/>
      <c r="E515" s="4" t="s">
        <v>565</v>
      </c>
      <c r="F515" s="279"/>
      <c r="G515" s="280"/>
      <c r="H515" s="309"/>
      <c r="I515" s="318"/>
      <c r="J515" s="318"/>
      <c r="K515" s="318"/>
      <c r="L515" s="318"/>
      <c r="M515" s="318"/>
      <c r="N515" s="318"/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8"/>
      <c r="Z515" s="280"/>
      <c r="AA515" s="280"/>
      <c r="AB515" s="7"/>
      <c r="AC515" s="318"/>
      <c r="AD515" s="280"/>
      <c r="AE515" s="318"/>
      <c r="AF515" s="280"/>
      <c r="AG515" s="318"/>
      <c r="AH515" s="318"/>
      <c r="AI515" s="318"/>
      <c r="AJ515" s="318"/>
      <c r="AK515" s="318"/>
      <c r="AL515" s="318"/>
      <c r="AM515" s="318"/>
      <c r="AN515" s="318"/>
      <c r="AO515" s="318"/>
      <c r="AP515" s="279"/>
      <c r="AQ515" s="280"/>
      <c r="AR515" s="280"/>
      <c r="AS515" s="280"/>
      <c r="AT515" s="280"/>
      <c r="AU515" s="280"/>
      <c r="AV515" s="280"/>
      <c r="AW515" s="280"/>
      <c r="AX515" s="280"/>
      <c r="AY515" s="280"/>
      <c r="AZ515" s="280"/>
      <c r="BA515" s="280"/>
      <c r="BB515" s="280"/>
      <c r="BC515" s="280"/>
      <c r="BD515" s="280"/>
      <c r="BE515" s="280"/>
      <c r="BF515" s="280"/>
      <c r="BG515" s="280"/>
      <c r="BH515" s="280"/>
      <c r="BI515" s="280"/>
      <c r="BJ515" s="280"/>
      <c r="BK515" s="280"/>
    </row>
    <row r="516" spans="1:63" ht="30.75">
      <c r="A516" s="476"/>
      <c r="B516" s="793"/>
      <c r="C516" s="794"/>
      <c r="D516" s="273"/>
      <c r="E516" s="4" t="s">
        <v>562</v>
      </c>
      <c r="F516" s="279"/>
      <c r="G516" s="280"/>
      <c r="H516" s="309"/>
      <c r="I516" s="318"/>
      <c r="J516" s="318"/>
      <c r="K516" s="318"/>
      <c r="L516" s="318"/>
      <c r="M516" s="318"/>
      <c r="N516" s="318"/>
      <c r="O516" s="318"/>
      <c r="P516" s="318"/>
      <c r="Q516" s="318"/>
      <c r="R516" s="318"/>
      <c r="S516" s="318"/>
      <c r="T516" s="318"/>
      <c r="U516" s="318"/>
      <c r="V516" s="318"/>
      <c r="W516" s="318"/>
      <c r="X516" s="318"/>
      <c r="Y516" s="318"/>
      <c r="Z516" s="280"/>
      <c r="AA516" s="280"/>
      <c r="AB516" s="7"/>
      <c r="AC516" s="318"/>
      <c r="AD516" s="280"/>
      <c r="AE516" s="318"/>
      <c r="AF516" s="280"/>
      <c r="AG516" s="318"/>
      <c r="AH516" s="318"/>
      <c r="AI516" s="318"/>
      <c r="AJ516" s="318"/>
      <c r="AK516" s="318"/>
      <c r="AL516" s="318"/>
      <c r="AM516" s="318"/>
      <c r="AN516" s="318"/>
      <c r="AO516" s="318"/>
      <c r="AP516" s="279"/>
      <c r="AQ516" s="280"/>
      <c r="AR516" s="280"/>
      <c r="AS516" s="280"/>
      <c r="AT516" s="280"/>
      <c r="AU516" s="280"/>
      <c r="AV516" s="280"/>
      <c r="AW516" s="280"/>
      <c r="AX516" s="280"/>
      <c r="AY516" s="280"/>
      <c r="AZ516" s="280"/>
      <c r="BA516" s="280"/>
      <c r="BB516" s="280"/>
      <c r="BC516" s="280"/>
      <c r="BD516" s="280"/>
      <c r="BE516" s="280"/>
      <c r="BF516" s="280"/>
      <c r="BG516" s="280"/>
      <c r="BH516" s="280"/>
      <c r="BI516" s="280"/>
      <c r="BJ516" s="280"/>
      <c r="BK516" s="280"/>
    </row>
    <row r="517" spans="1:63" ht="47.25" customHeight="1" hidden="1">
      <c r="A517" s="476"/>
      <c r="B517" s="41" t="s">
        <v>272</v>
      </c>
      <c r="C517" s="794"/>
      <c r="D517" s="273" t="s">
        <v>405</v>
      </c>
      <c r="E517" s="4" t="s">
        <v>16</v>
      </c>
      <c r="F517" s="167"/>
      <c r="G517" s="280"/>
      <c r="H517" s="309"/>
      <c r="I517" s="318"/>
      <c r="J517" s="318"/>
      <c r="K517" s="318"/>
      <c r="L517" s="318"/>
      <c r="M517" s="318"/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8"/>
      <c r="Z517" s="280"/>
      <c r="AA517" s="280"/>
      <c r="AB517" s="7"/>
      <c r="AC517" s="318"/>
      <c r="AD517" s="280"/>
      <c r="AE517" s="318"/>
      <c r="AF517" s="280"/>
      <c r="AG517" s="318"/>
      <c r="AH517" s="318"/>
      <c r="AI517" s="318"/>
      <c r="AJ517" s="318"/>
      <c r="AK517" s="318"/>
      <c r="AL517" s="318"/>
      <c r="AM517" s="318"/>
      <c r="AN517" s="318"/>
      <c r="AO517" s="318"/>
      <c r="AP517" s="167"/>
      <c r="AQ517" s="280"/>
      <c r="AR517" s="280"/>
      <c r="AS517" s="280"/>
      <c r="AT517" s="280"/>
      <c r="AU517" s="280"/>
      <c r="AV517" s="280"/>
      <c r="AW517" s="280"/>
      <c r="AX517" s="280"/>
      <c r="AY517" s="280"/>
      <c r="AZ517" s="280"/>
      <c r="BA517" s="280"/>
      <c r="BB517" s="280"/>
      <c r="BC517" s="280"/>
      <c r="BD517" s="280"/>
      <c r="BE517" s="280"/>
      <c r="BF517" s="280"/>
      <c r="BG517" s="280"/>
      <c r="BH517" s="280"/>
      <c r="BI517" s="280"/>
      <c r="BJ517" s="280"/>
      <c r="BK517" s="280"/>
    </row>
    <row r="518" spans="1:63" ht="21">
      <c r="A518" s="476"/>
      <c r="B518" s="455" t="s">
        <v>273</v>
      </c>
      <c r="C518" s="794"/>
      <c r="D518" s="273" t="s">
        <v>405</v>
      </c>
      <c r="E518" s="271" t="s">
        <v>433</v>
      </c>
      <c r="F518" s="180">
        <f>F529</f>
        <v>1408.462</v>
      </c>
      <c r="G518" s="180">
        <f aca="true" t="shared" si="47" ref="G518:AS518">G529</f>
        <v>0</v>
      </c>
      <c r="H518" s="284">
        <f>G518/F518*100</f>
        <v>0</v>
      </c>
      <c r="I518" s="180">
        <f t="shared" si="47"/>
        <v>0</v>
      </c>
      <c r="J518" s="180">
        <f t="shared" si="47"/>
        <v>0</v>
      </c>
      <c r="K518" s="180">
        <f t="shared" si="47"/>
        <v>0</v>
      </c>
      <c r="L518" s="180">
        <f t="shared" si="47"/>
        <v>0</v>
      </c>
      <c r="M518" s="180">
        <f t="shared" si="47"/>
        <v>0</v>
      </c>
      <c r="N518" s="180">
        <f t="shared" si="47"/>
        <v>0</v>
      </c>
      <c r="O518" s="180">
        <f t="shared" si="47"/>
        <v>1408.46</v>
      </c>
      <c r="P518" s="180">
        <f t="shared" si="47"/>
        <v>0</v>
      </c>
      <c r="Q518" s="284">
        <f>P518/O518*100</f>
        <v>0</v>
      </c>
      <c r="R518" s="180">
        <f t="shared" si="47"/>
        <v>0</v>
      </c>
      <c r="S518" s="180">
        <f t="shared" si="47"/>
        <v>0</v>
      </c>
      <c r="T518" s="180">
        <f t="shared" si="47"/>
        <v>0</v>
      </c>
      <c r="U518" s="180">
        <f t="shared" si="47"/>
        <v>0</v>
      </c>
      <c r="V518" s="180">
        <f t="shared" si="47"/>
        <v>0</v>
      </c>
      <c r="W518" s="180">
        <f t="shared" si="47"/>
        <v>0</v>
      </c>
      <c r="X518" s="180">
        <f t="shared" si="47"/>
        <v>0</v>
      </c>
      <c r="Y518" s="180">
        <f t="shared" si="47"/>
        <v>0</v>
      </c>
      <c r="Z518" s="180">
        <f t="shared" si="47"/>
        <v>0</v>
      </c>
      <c r="AA518" s="180">
        <f t="shared" si="47"/>
        <v>0</v>
      </c>
      <c r="AB518" s="180">
        <f t="shared" si="47"/>
        <v>0</v>
      </c>
      <c r="AC518" s="180">
        <f t="shared" si="47"/>
        <v>0</v>
      </c>
      <c r="AD518" s="180">
        <f t="shared" si="47"/>
        <v>0</v>
      </c>
      <c r="AE518" s="180">
        <f t="shared" si="47"/>
        <v>0</v>
      </c>
      <c r="AF518" s="180">
        <f t="shared" si="47"/>
        <v>0</v>
      </c>
      <c r="AG518" s="180">
        <f t="shared" si="47"/>
        <v>0</v>
      </c>
      <c r="AH518" s="180">
        <f t="shared" si="47"/>
        <v>0</v>
      </c>
      <c r="AI518" s="180">
        <f t="shared" si="47"/>
        <v>0</v>
      </c>
      <c r="AJ518" s="180">
        <f t="shared" si="47"/>
        <v>0</v>
      </c>
      <c r="AK518" s="180">
        <f t="shared" si="47"/>
        <v>0</v>
      </c>
      <c r="AL518" s="180">
        <f t="shared" si="47"/>
        <v>0</v>
      </c>
      <c r="AM518" s="180">
        <f t="shared" si="47"/>
        <v>0</v>
      </c>
      <c r="AN518" s="180">
        <f t="shared" si="47"/>
        <v>0</v>
      </c>
      <c r="AO518" s="180">
        <f t="shared" si="47"/>
        <v>0</v>
      </c>
      <c r="AP518" s="180">
        <f t="shared" si="47"/>
        <v>0</v>
      </c>
      <c r="AQ518" s="180">
        <f t="shared" si="47"/>
        <v>0</v>
      </c>
      <c r="AR518" s="180">
        <f t="shared" si="47"/>
        <v>0</v>
      </c>
      <c r="AS518" s="180">
        <f t="shared" si="47"/>
        <v>0</v>
      </c>
      <c r="AT518" s="280"/>
      <c r="AU518" s="280"/>
      <c r="AV518" s="280"/>
      <c r="AW518" s="280"/>
      <c r="AX518" s="280"/>
      <c r="AY518" s="280"/>
      <c r="AZ518" s="280"/>
      <c r="BA518" s="280"/>
      <c r="BB518" s="280"/>
      <c r="BC518" s="280"/>
      <c r="BD518" s="280"/>
      <c r="BE518" s="280"/>
      <c r="BF518" s="280"/>
      <c r="BG518" s="280"/>
      <c r="BH518" s="280"/>
      <c r="BI518" s="280"/>
      <c r="BJ518" s="280"/>
      <c r="BK518" s="280"/>
    </row>
    <row r="519" spans="1:63" ht="20.25" customHeight="1" hidden="1">
      <c r="A519" s="476"/>
      <c r="B519" s="793"/>
      <c r="C519" s="794"/>
      <c r="D519" s="273" t="s">
        <v>405</v>
      </c>
      <c r="E519" s="4" t="s">
        <v>563</v>
      </c>
      <c r="F519" s="180"/>
      <c r="G519" s="280"/>
      <c r="H519" s="286"/>
      <c r="I519" s="318"/>
      <c r="J519" s="318"/>
      <c r="K519" s="318"/>
      <c r="L519" s="318"/>
      <c r="M519" s="318"/>
      <c r="N519" s="318"/>
      <c r="O519" s="318"/>
      <c r="P519" s="318"/>
      <c r="Q519" s="318"/>
      <c r="R519" s="318"/>
      <c r="S519" s="318"/>
      <c r="T519" s="318"/>
      <c r="U519" s="318"/>
      <c r="V519" s="318"/>
      <c r="W519" s="318"/>
      <c r="X519" s="318"/>
      <c r="Y519" s="318"/>
      <c r="Z519" s="280"/>
      <c r="AA519" s="280"/>
      <c r="AB519" s="7"/>
      <c r="AC519" s="318"/>
      <c r="AD519" s="280"/>
      <c r="AE519" s="318"/>
      <c r="AF519" s="280"/>
      <c r="AG519" s="318"/>
      <c r="AH519" s="318"/>
      <c r="AI519" s="318"/>
      <c r="AJ519" s="318"/>
      <c r="AK519" s="318"/>
      <c r="AL519" s="318"/>
      <c r="AM519" s="318"/>
      <c r="AN519" s="318"/>
      <c r="AO519" s="318"/>
      <c r="AP519" s="180"/>
      <c r="AQ519" s="280"/>
      <c r="AR519" s="280"/>
      <c r="AS519" s="280"/>
      <c r="AT519" s="280"/>
      <c r="AU519" s="280"/>
      <c r="AV519" s="280"/>
      <c r="AW519" s="280"/>
      <c r="AX519" s="280"/>
      <c r="AY519" s="280"/>
      <c r="AZ519" s="280"/>
      <c r="BA519" s="280"/>
      <c r="BB519" s="280"/>
      <c r="BC519" s="280"/>
      <c r="BD519" s="280"/>
      <c r="BE519" s="280"/>
      <c r="BF519" s="280"/>
      <c r="BG519" s="280"/>
      <c r="BH519" s="280"/>
      <c r="BI519" s="280"/>
      <c r="BJ519" s="280"/>
      <c r="BK519" s="280"/>
    </row>
    <row r="520" spans="1:63" ht="20.25" customHeight="1" hidden="1">
      <c r="A520" s="795"/>
      <c r="B520" s="793"/>
      <c r="C520" s="624"/>
      <c r="D520" s="273" t="s">
        <v>405</v>
      </c>
      <c r="E520" s="4" t="s">
        <v>564</v>
      </c>
      <c r="F520" s="180"/>
      <c r="G520" s="280"/>
      <c r="H520" s="286"/>
      <c r="I520" s="318"/>
      <c r="J520" s="318"/>
      <c r="K520" s="318"/>
      <c r="L520" s="318"/>
      <c r="M520" s="318"/>
      <c r="N520" s="318"/>
      <c r="O520" s="318"/>
      <c r="P520" s="318"/>
      <c r="Q520" s="318"/>
      <c r="R520" s="318"/>
      <c r="S520" s="318"/>
      <c r="T520" s="318"/>
      <c r="U520" s="318"/>
      <c r="V520" s="318"/>
      <c r="W520" s="318"/>
      <c r="X520" s="318"/>
      <c r="Y520" s="318"/>
      <c r="Z520" s="280"/>
      <c r="AA520" s="280"/>
      <c r="AB520" s="7"/>
      <c r="AC520" s="318"/>
      <c r="AD520" s="280"/>
      <c r="AE520" s="318"/>
      <c r="AF520" s="280"/>
      <c r="AG520" s="318"/>
      <c r="AH520" s="318"/>
      <c r="AI520" s="318"/>
      <c r="AJ520" s="318"/>
      <c r="AK520" s="318"/>
      <c r="AL520" s="318"/>
      <c r="AM520" s="318"/>
      <c r="AN520" s="318"/>
      <c r="AO520" s="318"/>
      <c r="AP520" s="280"/>
      <c r="AQ520" s="280"/>
      <c r="AR520" s="280"/>
      <c r="AS520" s="280"/>
      <c r="AT520" s="280"/>
      <c r="AU520" s="280"/>
      <c r="AV520" s="280"/>
      <c r="AW520" s="280"/>
      <c r="AX520" s="280"/>
      <c r="AY520" s="280"/>
      <c r="AZ520" s="280"/>
      <c r="BA520" s="280"/>
      <c r="BB520" s="280"/>
      <c r="BC520" s="280"/>
      <c r="BD520" s="280"/>
      <c r="BE520" s="280"/>
      <c r="BF520" s="280"/>
      <c r="BG520" s="280"/>
      <c r="BH520" s="280"/>
      <c r="BI520" s="280"/>
      <c r="BJ520" s="280"/>
      <c r="BK520" s="280"/>
    </row>
    <row r="521" spans="1:63" ht="31.5" customHeight="1" hidden="1">
      <c r="A521" s="795"/>
      <c r="B521" s="793"/>
      <c r="C521" s="624"/>
      <c r="D521" s="273" t="s">
        <v>405</v>
      </c>
      <c r="E521" s="4" t="s">
        <v>322</v>
      </c>
      <c r="F521" s="180"/>
      <c r="G521" s="280"/>
      <c r="H521" s="286"/>
      <c r="I521" s="318"/>
      <c r="J521" s="318"/>
      <c r="K521" s="318"/>
      <c r="L521" s="318"/>
      <c r="M521" s="318"/>
      <c r="N521" s="318"/>
      <c r="O521" s="318"/>
      <c r="P521" s="318"/>
      <c r="Q521" s="284" t="e">
        <f>P521/O521*100</f>
        <v>#DIV/0!</v>
      </c>
      <c r="R521" s="318"/>
      <c r="S521" s="318"/>
      <c r="T521" s="318"/>
      <c r="U521" s="318"/>
      <c r="V521" s="318"/>
      <c r="W521" s="318"/>
      <c r="X521" s="318"/>
      <c r="Y521" s="318"/>
      <c r="Z521" s="280"/>
      <c r="AA521" s="280"/>
      <c r="AB521" s="7"/>
      <c r="AC521" s="318"/>
      <c r="AD521" s="280"/>
      <c r="AE521" s="318"/>
      <c r="AF521" s="280"/>
      <c r="AG521" s="318"/>
      <c r="AH521" s="318"/>
      <c r="AI521" s="318"/>
      <c r="AJ521" s="318"/>
      <c r="AK521" s="318"/>
      <c r="AL521" s="318"/>
      <c r="AM521" s="318"/>
      <c r="AN521" s="318"/>
      <c r="AO521" s="318"/>
      <c r="AP521" s="280"/>
      <c r="AQ521" s="280"/>
      <c r="AR521" s="280"/>
      <c r="AS521" s="280"/>
      <c r="AT521" s="280"/>
      <c r="AU521" s="280"/>
      <c r="AV521" s="280"/>
      <c r="AW521" s="280"/>
      <c r="AX521" s="280"/>
      <c r="AY521" s="280"/>
      <c r="AZ521" s="280"/>
      <c r="BA521" s="280"/>
      <c r="BB521" s="280"/>
      <c r="BC521" s="280"/>
      <c r="BD521" s="280"/>
      <c r="BE521" s="280"/>
      <c r="BF521" s="280"/>
      <c r="BG521" s="280"/>
      <c r="BH521" s="280"/>
      <c r="BI521" s="280"/>
      <c r="BJ521" s="280"/>
      <c r="BK521" s="280"/>
    </row>
    <row r="522" spans="1:63" ht="31.5" customHeight="1" hidden="1">
      <c r="A522" s="795"/>
      <c r="B522" s="793"/>
      <c r="C522" s="624"/>
      <c r="D522" s="273" t="s">
        <v>405</v>
      </c>
      <c r="E522" s="4" t="s">
        <v>314</v>
      </c>
      <c r="F522" s="180"/>
      <c r="G522" s="280"/>
      <c r="H522" s="286"/>
      <c r="I522" s="318"/>
      <c r="J522" s="318"/>
      <c r="K522" s="318"/>
      <c r="L522" s="318"/>
      <c r="M522" s="318"/>
      <c r="N522" s="318"/>
      <c r="O522" s="318"/>
      <c r="P522" s="318"/>
      <c r="Q522" s="318"/>
      <c r="R522" s="318"/>
      <c r="S522" s="318"/>
      <c r="T522" s="318"/>
      <c r="U522" s="318"/>
      <c r="V522" s="318"/>
      <c r="W522" s="318"/>
      <c r="X522" s="318"/>
      <c r="Y522" s="318"/>
      <c r="Z522" s="280"/>
      <c r="AA522" s="280"/>
      <c r="AB522" s="7"/>
      <c r="AC522" s="318"/>
      <c r="AD522" s="280"/>
      <c r="AE522" s="318"/>
      <c r="AF522" s="280"/>
      <c r="AG522" s="318"/>
      <c r="AH522" s="318"/>
      <c r="AI522" s="318"/>
      <c r="AJ522" s="318"/>
      <c r="AK522" s="318"/>
      <c r="AL522" s="318"/>
      <c r="AM522" s="318"/>
      <c r="AN522" s="318"/>
      <c r="AO522" s="318"/>
      <c r="AP522" s="280"/>
      <c r="AQ522" s="280"/>
      <c r="AR522" s="280"/>
      <c r="AS522" s="280"/>
      <c r="AT522" s="280"/>
      <c r="AU522" s="280"/>
      <c r="AV522" s="280"/>
      <c r="AW522" s="280"/>
      <c r="AX522" s="280"/>
      <c r="AY522" s="280"/>
      <c r="AZ522" s="280"/>
      <c r="BA522" s="280"/>
      <c r="BB522" s="280"/>
      <c r="BC522" s="280"/>
      <c r="BD522" s="280"/>
      <c r="BE522" s="280"/>
      <c r="BF522" s="280"/>
      <c r="BG522" s="280"/>
      <c r="BH522" s="280"/>
      <c r="BI522" s="280"/>
      <c r="BJ522" s="280"/>
      <c r="BK522" s="280"/>
    </row>
    <row r="523" spans="1:63" ht="20.25" customHeight="1" hidden="1">
      <c r="A523" s="795"/>
      <c r="B523" s="793"/>
      <c r="C523" s="624"/>
      <c r="D523" s="273" t="s">
        <v>405</v>
      </c>
      <c r="E523" s="4" t="s">
        <v>565</v>
      </c>
      <c r="F523" s="180"/>
      <c r="G523" s="280"/>
      <c r="H523" s="286"/>
      <c r="I523" s="318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318"/>
      <c r="U523" s="318"/>
      <c r="V523" s="318"/>
      <c r="W523" s="318"/>
      <c r="X523" s="318"/>
      <c r="Y523" s="318"/>
      <c r="Z523" s="280"/>
      <c r="AA523" s="280"/>
      <c r="AB523" s="7"/>
      <c r="AC523" s="318"/>
      <c r="AD523" s="280"/>
      <c r="AE523" s="318"/>
      <c r="AF523" s="280"/>
      <c r="AG523" s="318"/>
      <c r="AH523" s="318"/>
      <c r="AI523" s="318"/>
      <c r="AJ523" s="318"/>
      <c r="AK523" s="318"/>
      <c r="AL523" s="318"/>
      <c r="AM523" s="318"/>
      <c r="AN523" s="318"/>
      <c r="AO523" s="318"/>
      <c r="AP523" s="280"/>
      <c r="AQ523" s="280"/>
      <c r="AR523" s="280"/>
      <c r="AS523" s="280"/>
      <c r="AT523" s="280"/>
      <c r="AU523" s="280"/>
      <c r="AV523" s="280"/>
      <c r="AW523" s="280"/>
      <c r="AX523" s="280"/>
      <c r="AY523" s="280"/>
      <c r="AZ523" s="280"/>
      <c r="BA523" s="280"/>
      <c r="BB523" s="280"/>
      <c r="BC523" s="280"/>
      <c r="BD523" s="280"/>
      <c r="BE523" s="280"/>
      <c r="BF523" s="280"/>
      <c r="BG523" s="280"/>
      <c r="BH523" s="280"/>
      <c r="BI523" s="280"/>
      <c r="BJ523" s="280"/>
      <c r="BK523" s="280"/>
    </row>
    <row r="524" spans="1:63" ht="78.75" customHeight="1" hidden="1">
      <c r="A524" s="795"/>
      <c r="B524" s="793"/>
      <c r="C524" s="624"/>
      <c r="D524" s="273" t="s">
        <v>405</v>
      </c>
      <c r="E524" s="4" t="s">
        <v>562</v>
      </c>
      <c r="F524" s="180"/>
      <c r="G524" s="280"/>
      <c r="H524" s="286"/>
      <c r="I524" s="318"/>
      <c r="J524" s="318"/>
      <c r="K524" s="318"/>
      <c r="L524" s="318"/>
      <c r="M524" s="318"/>
      <c r="N524" s="318"/>
      <c r="O524" s="318"/>
      <c r="P524" s="318"/>
      <c r="Q524" s="318"/>
      <c r="R524" s="318"/>
      <c r="S524" s="318"/>
      <c r="T524" s="318"/>
      <c r="U524" s="318"/>
      <c r="V524" s="318"/>
      <c r="W524" s="318"/>
      <c r="X524" s="318"/>
      <c r="Y524" s="318"/>
      <c r="Z524" s="280"/>
      <c r="AA524" s="280"/>
      <c r="AB524" s="7"/>
      <c r="AC524" s="318"/>
      <c r="AD524" s="280"/>
      <c r="AE524" s="318"/>
      <c r="AF524" s="280"/>
      <c r="AG524" s="318"/>
      <c r="AH524" s="318"/>
      <c r="AI524" s="318"/>
      <c r="AJ524" s="318"/>
      <c r="AK524" s="318"/>
      <c r="AL524" s="318"/>
      <c r="AM524" s="318"/>
      <c r="AN524" s="318"/>
      <c r="AO524" s="318"/>
      <c r="AP524" s="280"/>
      <c r="AQ524" s="280"/>
      <c r="AR524" s="280"/>
      <c r="AS524" s="280"/>
      <c r="AT524" s="280"/>
      <c r="AU524" s="280"/>
      <c r="AV524" s="280"/>
      <c r="AW524" s="280"/>
      <c r="AX524" s="280"/>
      <c r="AY524" s="280"/>
      <c r="AZ524" s="280"/>
      <c r="BA524" s="280"/>
      <c r="BB524" s="280"/>
      <c r="BC524" s="280"/>
      <c r="BD524" s="280"/>
      <c r="BE524" s="280"/>
      <c r="BF524" s="280"/>
      <c r="BG524" s="280"/>
      <c r="BH524" s="280"/>
      <c r="BI524" s="280"/>
      <c r="BJ524" s="280"/>
      <c r="BK524" s="280"/>
    </row>
    <row r="525" spans="1:63" ht="20.25" customHeight="1" hidden="1">
      <c r="A525" s="795"/>
      <c r="B525" s="793"/>
      <c r="C525" s="624"/>
      <c r="D525" s="273" t="s">
        <v>405</v>
      </c>
      <c r="E525" s="4" t="s">
        <v>17</v>
      </c>
      <c r="F525" s="180"/>
      <c r="G525" s="280"/>
      <c r="H525" s="286"/>
      <c r="I525" s="318"/>
      <c r="J525" s="318"/>
      <c r="K525" s="318"/>
      <c r="L525" s="318"/>
      <c r="M525" s="318"/>
      <c r="N525" s="318"/>
      <c r="O525" s="318"/>
      <c r="P525" s="318"/>
      <c r="Q525" s="318"/>
      <c r="R525" s="318"/>
      <c r="S525" s="318"/>
      <c r="T525" s="318"/>
      <c r="U525" s="318"/>
      <c r="V525" s="318"/>
      <c r="W525" s="318"/>
      <c r="X525" s="318"/>
      <c r="Y525" s="318"/>
      <c r="Z525" s="280"/>
      <c r="AA525" s="280"/>
      <c r="AB525" s="7"/>
      <c r="AC525" s="318"/>
      <c r="AD525" s="280"/>
      <c r="AE525" s="318"/>
      <c r="AF525" s="280"/>
      <c r="AG525" s="318"/>
      <c r="AH525" s="318"/>
      <c r="AI525" s="318"/>
      <c r="AJ525" s="318"/>
      <c r="AK525" s="318"/>
      <c r="AL525" s="318"/>
      <c r="AM525" s="318"/>
      <c r="AN525" s="318"/>
      <c r="AO525" s="318"/>
      <c r="AP525" s="280"/>
      <c r="AQ525" s="280"/>
      <c r="AR525" s="280"/>
      <c r="AS525" s="280"/>
      <c r="AT525" s="280"/>
      <c r="AU525" s="280"/>
      <c r="AV525" s="280"/>
      <c r="AW525" s="280"/>
      <c r="AX525" s="280"/>
      <c r="AY525" s="280"/>
      <c r="AZ525" s="280"/>
      <c r="BA525" s="280"/>
      <c r="BB525" s="280"/>
      <c r="BC525" s="280"/>
      <c r="BD525" s="280"/>
      <c r="BE525" s="280"/>
      <c r="BF525" s="280"/>
      <c r="BG525" s="280"/>
      <c r="BH525" s="280"/>
      <c r="BI525" s="280"/>
      <c r="BJ525" s="280"/>
      <c r="BK525" s="280"/>
    </row>
    <row r="526" spans="1:63" ht="47.25" customHeight="1" hidden="1">
      <c r="A526" s="795"/>
      <c r="B526" s="793"/>
      <c r="C526" s="624"/>
      <c r="D526" s="273" t="s">
        <v>405</v>
      </c>
      <c r="E526" s="4" t="s">
        <v>18</v>
      </c>
      <c r="F526" s="180"/>
      <c r="G526" s="280"/>
      <c r="H526" s="286"/>
      <c r="I526" s="318"/>
      <c r="J526" s="318"/>
      <c r="K526" s="318"/>
      <c r="L526" s="318"/>
      <c r="M526" s="318"/>
      <c r="N526" s="318"/>
      <c r="O526" s="318"/>
      <c r="P526" s="318"/>
      <c r="Q526" s="318"/>
      <c r="R526" s="318"/>
      <c r="S526" s="318"/>
      <c r="T526" s="318"/>
      <c r="U526" s="318"/>
      <c r="V526" s="318"/>
      <c r="W526" s="318"/>
      <c r="X526" s="318"/>
      <c r="Y526" s="318"/>
      <c r="Z526" s="280"/>
      <c r="AA526" s="280"/>
      <c r="AB526" s="7"/>
      <c r="AC526" s="318"/>
      <c r="AD526" s="280"/>
      <c r="AE526" s="318"/>
      <c r="AF526" s="280"/>
      <c r="AG526" s="318"/>
      <c r="AH526" s="318"/>
      <c r="AI526" s="318"/>
      <c r="AJ526" s="318"/>
      <c r="AK526" s="318"/>
      <c r="AL526" s="318"/>
      <c r="AM526" s="318"/>
      <c r="AN526" s="318"/>
      <c r="AO526" s="318"/>
      <c r="AP526" s="280"/>
      <c r="AQ526" s="280"/>
      <c r="AR526" s="280"/>
      <c r="AS526" s="280"/>
      <c r="AT526" s="280"/>
      <c r="AU526" s="280"/>
      <c r="AV526" s="280"/>
      <c r="AW526" s="280"/>
      <c r="AX526" s="280"/>
      <c r="AY526" s="280"/>
      <c r="AZ526" s="280"/>
      <c r="BA526" s="280"/>
      <c r="BB526" s="280"/>
      <c r="BC526" s="280"/>
      <c r="BD526" s="280"/>
      <c r="BE526" s="280"/>
      <c r="BF526" s="280"/>
      <c r="BG526" s="280"/>
      <c r="BH526" s="280"/>
      <c r="BI526" s="280"/>
      <c r="BJ526" s="280"/>
      <c r="BK526" s="280"/>
    </row>
    <row r="527" spans="1:63" ht="30.75">
      <c r="A527" s="795"/>
      <c r="B527" s="793"/>
      <c r="C527" s="624"/>
      <c r="D527" s="380"/>
      <c r="E527" s="4" t="s">
        <v>563</v>
      </c>
      <c r="F527" s="180"/>
      <c r="G527" s="286"/>
      <c r="H527" s="286"/>
      <c r="I527" s="326"/>
      <c r="J527" s="318"/>
      <c r="K527" s="318"/>
      <c r="L527" s="326"/>
      <c r="M527" s="326"/>
      <c r="N527" s="318"/>
      <c r="O527" s="326"/>
      <c r="P527" s="326"/>
      <c r="Q527" s="318"/>
      <c r="R527" s="326"/>
      <c r="S527" s="326"/>
      <c r="T527" s="318"/>
      <c r="U527" s="326"/>
      <c r="V527" s="326"/>
      <c r="W527" s="318"/>
      <c r="X527" s="326"/>
      <c r="Y527" s="326"/>
      <c r="Z527" s="280"/>
      <c r="AA527" s="286"/>
      <c r="AB527" s="379"/>
      <c r="AC527" s="318"/>
      <c r="AD527" s="286"/>
      <c r="AE527" s="318"/>
      <c r="AF527" s="280"/>
      <c r="AG527" s="326"/>
      <c r="AH527" s="318"/>
      <c r="AI527" s="318"/>
      <c r="AJ527" s="326"/>
      <c r="AK527" s="318"/>
      <c r="AL527" s="318"/>
      <c r="AM527" s="326"/>
      <c r="AN527" s="326"/>
      <c r="AO527" s="318"/>
      <c r="AP527" s="286"/>
      <c r="AQ527" s="286"/>
      <c r="AR527" s="280"/>
      <c r="AS527" s="280"/>
      <c r="AT527" s="280"/>
      <c r="AU527" s="280"/>
      <c r="AV527" s="280"/>
      <c r="AW527" s="280"/>
      <c r="AX527" s="280"/>
      <c r="AY527" s="280"/>
      <c r="AZ527" s="280"/>
      <c r="BA527" s="280"/>
      <c r="BB527" s="280"/>
      <c r="BC527" s="280"/>
      <c r="BD527" s="280"/>
      <c r="BE527" s="280"/>
      <c r="BF527" s="280"/>
      <c r="BG527" s="280"/>
      <c r="BH527" s="280"/>
      <c r="BI527" s="280"/>
      <c r="BJ527" s="280"/>
      <c r="BK527" s="280"/>
    </row>
    <row r="528" spans="1:63" ht="30.75">
      <c r="A528" s="795"/>
      <c r="B528" s="793"/>
      <c r="C528" s="624"/>
      <c r="D528" s="380"/>
      <c r="E528" s="4" t="s">
        <v>564</v>
      </c>
      <c r="F528" s="180"/>
      <c r="G528" s="286"/>
      <c r="H528" s="286"/>
      <c r="I528" s="326"/>
      <c r="J528" s="318"/>
      <c r="K528" s="318"/>
      <c r="L528" s="326"/>
      <c r="M528" s="326"/>
      <c r="N528" s="318"/>
      <c r="O528" s="326"/>
      <c r="P528" s="326"/>
      <c r="Q528" s="318"/>
      <c r="R528" s="326"/>
      <c r="S528" s="326"/>
      <c r="T528" s="318"/>
      <c r="U528" s="326"/>
      <c r="V528" s="326"/>
      <c r="W528" s="318"/>
      <c r="X528" s="326"/>
      <c r="Y528" s="326"/>
      <c r="Z528" s="280"/>
      <c r="AA528" s="286"/>
      <c r="AB528" s="379"/>
      <c r="AC528" s="318"/>
      <c r="AD528" s="286"/>
      <c r="AE528" s="318"/>
      <c r="AF528" s="280"/>
      <c r="AG528" s="326"/>
      <c r="AH528" s="318"/>
      <c r="AI528" s="318"/>
      <c r="AJ528" s="326"/>
      <c r="AK528" s="318"/>
      <c r="AL528" s="318"/>
      <c r="AM528" s="326"/>
      <c r="AN528" s="326"/>
      <c r="AO528" s="318"/>
      <c r="AP528" s="286"/>
      <c r="AQ528" s="286"/>
      <c r="AR528" s="280"/>
      <c r="AS528" s="280"/>
      <c r="AT528" s="280"/>
      <c r="AU528" s="280"/>
      <c r="AV528" s="280"/>
      <c r="AW528" s="280"/>
      <c r="AX528" s="280"/>
      <c r="AY528" s="280"/>
      <c r="AZ528" s="280"/>
      <c r="BA528" s="280"/>
      <c r="BB528" s="280"/>
      <c r="BC528" s="280"/>
      <c r="BD528" s="280"/>
      <c r="BE528" s="280"/>
      <c r="BF528" s="280"/>
      <c r="BG528" s="280"/>
      <c r="BH528" s="280"/>
      <c r="BI528" s="280"/>
      <c r="BJ528" s="280"/>
      <c r="BK528" s="280"/>
    </row>
    <row r="529" spans="1:63" ht="21">
      <c r="A529" s="795"/>
      <c r="B529" s="793"/>
      <c r="C529" s="624"/>
      <c r="D529" s="380"/>
      <c r="E529" s="4" t="s">
        <v>322</v>
      </c>
      <c r="F529" s="180">
        <v>1408.462</v>
      </c>
      <c r="G529" s="286"/>
      <c r="H529" s="284">
        <f>G529/F529*100</f>
        <v>0</v>
      </c>
      <c r="I529" s="326"/>
      <c r="J529" s="318"/>
      <c r="K529" s="318"/>
      <c r="L529" s="326"/>
      <c r="M529" s="326"/>
      <c r="N529" s="318"/>
      <c r="O529" s="326">
        <v>1408.46</v>
      </c>
      <c r="P529" s="326"/>
      <c r="Q529" s="284">
        <f>P529/O529*100</f>
        <v>0</v>
      </c>
      <c r="R529" s="326"/>
      <c r="S529" s="326"/>
      <c r="T529" s="318"/>
      <c r="U529" s="326"/>
      <c r="V529" s="326"/>
      <c r="W529" s="318"/>
      <c r="X529" s="326"/>
      <c r="Y529" s="326"/>
      <c r="Z529" s="280"/>
      <c r="AA529" s="286"/>
      <c r="AB529" s="379"/>
      <c r="AC529" s="318"/>
      <c r="AD529" s="286"/>
      <c r="AE529" s="318"/>
      <c r="AF529" s="280"/>
      <c r="AG529" s="326"/>
      <c r="AH529" s="318"/>
      <c r="AI529" s="318"/>
      <c r="AJ529" s="326"/>
      <c r="AK529" s="318"/>
      <c r="AL529" s="318"/>
      <c r="AM529" s="326"/>
      <c r="AN529" s="326"/>
      <c r="AO529" s="318"/>
      <c r="AP529" s="286"/>
      <c r="AQ529" s="286"/>
      <c r="AR529" s="280"/>
      <c r="AS529" s="280"/>
      <c r="AT529" s="280"/>
      <c r="AU529" s="280"/>
      <c r="AV529" s="280"/>
      <c r="AW529" s="280"/>
      <c r="AX529" s="280"/>
      <c r="AY529" s="280"/>
      <c r="AZ529" s="280"/>
      <c r="BA529" s="280"/>
      <c r="BB529" s="280"/>
      <c r="BC529" s="280"/>
      <c r="BD529" s="280"/>
      <c r="BE529" s="280"/>
      <c r="BF529" s="280"/>
      <c r="BG529" s="280"/>
      <c r="BH529" s="280"/>
      <c r="BI529" s="280"/>
      <c r="BJ529" s="280"/>
      <c r="BK529" s="280"/>
    </row>
    <row r="530" spans="1:63" ht="78">
      <c r="A530" s="795"/>
      <c r="B530" s="793"/>
      <c r="C530" s="624"/>
      <c r="D530" s="380"/>
      <c r="E530" s="4" t="s">
        <v>314</v>
      </c>
      <c r="F530" s="180"/>
      <c r="G530" s="286"/>
      <c r="H530" s="286"/>
      <c r="I530" s="326"/>
      <c r="J530" s="318"/>
      <c r="K530" s="318"/>
      <c r="L530" s="326"/>
      <c r="M530" s="326"/>
      <c r="N530" s="318"/>
      <c r="O530" s="326"/>
      <c r="P530" s="326"/>
      <c r="Q530" s="318"/>
      <c r="R530" s="326"/>
      <c r="S530" s="326"/>
      <c r="T530" s="318"/>
      <c r="U530" s="326"/>
      <c r="V530" s="326"/>
      <c r="W530" s="318"/>
      <c r="X530" s="326"/>
      <c r="Y530" s="326"/>
      <c r="Z530" s="280"/>
      <c r="AA530" s="286"/>
      <c r="AB530" s="379"/>
      <c r="AC530" s="318"/>
      <c r="AD530" s="286"/>
      <c r="AE530" s="318"/>
      <c r="AF530" s="280"/>
      <c r="AG530" s="326"/>
      <c r="AH530" s="318"/>
      <c r="AI530" s="318"/>
      <c r="AJ530" s="326"/>
      <c r="AK530" s="318"/>
      <c r="AL530" s="318"/>
      <c r="AM530" s="326"/>
      <c r="AN530" s="326"/>
      <c r="AO530" s="318"/>
      <c r="AP530" s="286"/>
      <c r="AQ530" s="286"/>
      <c r="AR530" s="280"/>
      <c r="AS530" s="280"/>
      <c r="AT530" s="280"/>
      <c r="AU530" s="280"/>
      <c r="AV530" s="280"/>
      <c r="AW530" s="280"/>
      <c r="AX530" s="280"/>
      <c r="AY530" s="280"/>
      <c r="AZ530" s="280"/>
      <c r="BA530" s="280"/>
      <c r="BB530" s="280"/>
      <c r="BC530" s="280"/>
      <c r="BD530" s="280"/>
      <c r="BE530" s="280"/>
      <c r="BF530" s="280"/>
      <c r="BG530" s="280"/>
      <c r="BH530" s="280"/>
      <c r="BI530" s="280"/>
      <c r="BJ530" s="280"/>
      <c r="BK530" s="280"/>
    </row>
    <row r="531" spans="1:63" ht="21">
      <c r="A531" s="795"/>
      <c r="B531" s="793"/>
      <c r="C531" s="624"/>
      <c r="D531" s="380"/>
      <c r="E531" s="4" t="s">
        <v>565</v>
      </c>
      <c r="F531" s="180"/>
      <c r="G531" s="286"/>
      <c r="H531" s="286"/>
      <c r="I531" s="326"/>
      <c r="J531" s="318"/>
      <c r="K531" s="318"/>
      <c r="L531" s="326"/>
      <c r="M531" s="326"/>
      <c r="N531" s="318"/>
      <c r="O531" s="326"/>
      <c r="P531" s="326"/>
      <c r="Q531" s="318"/>
      <c r="R531" s="326"/>
      <c r="S531" s="326"/>
      <c r="T531" s="318"/>
      <c r="U531" s="326"/>
      <c r="V531" s="326"/>
      <c r="W531" s="318"/>
      <c r="X531" s="326"/>
      <c r="Y531" s="326"/>
      <c r="Z531" s="280"/>
      <c r="AA531" s="286"/>
      <c r="AB531" s="379"/>
      <c r="AC531" s="318"/>
      <c r="AD531" s="286"/>
      <c r="AE531" s="318"/>
      <c r="AF531" s="280"/>
      <c r="AG531" s="326"/>
      <c r="AH531" s="318"/>
      <c r="AI531" s="318"/>
      <c r="AJ531" s="326"/>
      <c r="AK531" s="318"/>
      <c r="AL531" s="318"/>
      <c r="AM531" s="326"/>
      <c r="AN531" s="326"/>
      <c r="AO531" s="318"/>
      <c r="AP531" s="286"/>
      <c r="AQ531" s="286"/>
      <c r="AR531" s="280"/>
      <c r="AS531" s="280"/>
      <c r="AT531" s="280"/>
      <c r="AU531" s="280"/>
      <c r="AV531" s="280"/>
      <c r="AW531" s="280"/>
      <c r="AX531" s="280"/>
      <c r="AY531" s="280"/>
      <c r="AZ531" s="280"/>
      <c r="BA531" s="280"/>
      <c r="BB531" s="280"/>
      <c r="BC531" s="280"/>
      <c r="BD531" s="280"/>
      <c r="BE531" s="280"/>
      <c r="BF531" s="280"/>
      <c r="BG531" s="280"/>
      <c r="BH531" s="280"/>
      <c r="BI531" s="280"/>
      <c r="BJ531" s="280"/>
      <c r="BK531" s="280"/>
    </row>
    <row r="532" spans="1:63" ht="30.75">
      <c r="A532" s="795"/>
      <c r="B532" s="793"/>
      <c r="C532" s="624"/>
      <c r="D532" s="380"/>
      <c r="E532" s="4" t="s">
        <v>562</v>
      </c>
      <c r="F532" s="180"/>
      <c r="G532" s="286"/>
      <c r="H532" s="286"/>
      <c r="I532" s="326"/>
      <c r="J532" s="318"/>
      <c r="K532" s="318"/>
      <c r="L532" s="326"/>
      <c r="M532" s="326"/>
      <c r="N532" s="318"/>
      <c r="O532" s="326"/>
      <c r="P532" s="326"/>
      <c r="Q532" s="318"/>
      <c r="R532" s="326"/>
      <c r="S532" s="326"/>
      <c r="T532" s="318"/>
      <c r="U532" s="326"/>
      <c r="V532" s="326"/>
      <c r="W532" s="318"/>
      <c r="X532" s="326"/>
      <c r="Y532" s="326"/>
      <c r="Z532" s="280"/>
      <c r="AA532" s="286"/>
      <c r="AB532" s="379"/>
      <c r="AC532" s="318"/>
      <c r="AD532" s="286"/>
      <c r="AE532" s="318"/>
      <c r="AF532" s="280"/>
      <c r="AG532" s="326"/>
      <c r="AH532" s="318"/>
      <c r="AI532" s="318"/>
      <c r="AJ532" s="326"/>
      <c r="AK532" s="318"/>
      <c r="AL532" s="318"/>
      <c r="AM532" s="326"/>
      <c r="AN532" s="326"/>
      <c r="AO532" s="318"/>
      <c r="AP532" s="286"/>
      <c r="AQ532" s="286"/>
      <c r="AR532" s="280"/>
      <c r="AS532" s="280"/>
      <c r="AT532" s="280"/>
      <c r="AU532" s="280"/>
      <c r="AV532" s="280"/>
      <c r="AW532" s="280"/>
      <c r="AX532" s="280"/>
      <c r="AY532" s="280"/>
      <c r="AZ532" s="280"/>
      <c r="BA532" s="280"/>
      <c r="BB532" s="280"/>
      <c r="BC532" s="280"/>
      <c r="BD532" s="280"/>
      <c r="BE532" s="280"/>
      <c r="BF532" s="280"/>
      <c r="BG532" s="280"/>
      <c r="BH532" s="280"/>
      <c r="BI532" s="280"/>
      <c r="BJ532" s="280"/>
      <c r="BK532" s="280"/>
    </row>
    <row r="533" spans="1:73" ht="15">
      <c r="A533" s="491" t="s">
        <v>413</v>
      </c>
      <c r="B533" s="483"/>
      <c r="C533" s="475"/>
      <c r="D533" s="268"/>
      <c r="E533" s="271" t="s">
        <v>433</v>
      </c>
      <c r="F533" s="346">
        <f>F536</f>
        <v>2136.8289999999997</v>
      </c>
      <c r="G533" s="346">
        <f aca="true" t="shared" si="48" ref="G533:BR533">G536</f>
        <v>0</v>
      </c>
      <c r="H533" s="284">
        <f>G533/F533*100</f>
        <v>0</v>
      </c>
      <c r="I533" s="346">
        <f t="shared" si="48"/>
        <v>0</v>
      </c>
      <c r="J533" s="346">
        <f t="shared" si="48"/>
        <v>0</v>
      </c>
      <c r="K533" s="346">
        <f t="shared" si="48"/>
        <v>0</v>
      </c>
      <c r="L533" s="346">
        <f t="shared" si="48"/>
        <v>0</v>
      </c>
      <c r="M533" s="346">
        <f t="shared" si="48"/>
        <v>0</v>
      </c>
      <c r="N533" s="346">
        <f t="shared" si="48"/>
        <v>0</v>
      </c>
      <c r="O533" s="346">
        <f t="shared" si="48"/>
        <v>2136.825</v>
      </c>
      <c r="P533" s="346">
        <f t="shared" si="48"/>
        <v>0</v>
      </c>
      <c r="Q533" s="284">
        <f>P533/O533*100</f>
        <v>0</v>
      </c>
      <c r="R533" s="346">
        <f t="shared" si="48"/>
        <v>0</v>
      </c>
      <c r="S533" s="346">
        <f t="shared" si="48"/>
        <v>0</v>
      </c>
      <c r="T533" s="346">
        <f t="shared" si="48"/>
        <v>0</v>
      </c>
      <c r="U533" s="346">
        <f t="shared" si="48"/>
        <v>0</v>
      </c>
      <c r="V533" s="346">
        <f t="shared" si="48"/>
        <v>0</v>
      </c>
      <c r="W533" s="346">
        <f t="shared" si="48"/>
        <v>0</v>
      </c>
      <c r="X533" s="346">
        <f t="shared" si="48"/>
        <v>0</v>
      </c>
      <c r="Y533" s="346">
        <f t="shared" si="48"/>
        <v>0</v>
      </c>
      <c r="Z533" s="346">
        <f t="shared" si="48"/>
        <v>0</v>
      </c>
      <c r="AA533" s="346">
        <f t="shared" si="48"/>
        <v>0</v>
      </c>
      <c r="AB533" s="346">
        <f t="shared" si="48"/>
        <v>0</v>
      </c>
      <c r="AC533" s="346">
        <f t="shared" si="48"/>
        <v>0</v>
      </c>
      <c r="AD533" s="346">
        <f t="shared" si="48"/>
        <v>0</v>
      </c>
      <c r="AE533" s="346">
        <f t="shared" si="48"/>
        <v>0</v>
      </c>
      <c r="AF533" s="346">
        <f t="shared" si="48"/>
        <v>0</v>
      </c>
      <c r="AG533" s="346">
        <f t="shared" si="48"/>
        <v>0</v>
      </c>
      <c r="AH533" s="346">
        <f t="shared" si="48"/>
        <v>0</v>
      </c>
      <c r="AI533" s="346">
        <f t="shared" si="48"/>
        <v>0</v>
      </c>
      <c r="AJ533" s="346">
        <f t="shared" si="48"/>
        <v>0</v>
      </c>
      <c r="AK533" s="346">
        <f t="shared" si="48"/>
        <v>0</v>
      </c>
      <c r="AL533" s="346">
        <f t="shared" si="48"/>
        <v>0</v>
      </c>
      <c r="AM533" s="346">
        <f t="shared" si="48"/>
        <v>0</v>
      </c>
      <c r="AN533" s="346">
        <f t="shared" si="48"/>
        <v>0</v>
      </c>
      <c r="AO533" s="346">
        <f t="shared" si="48"/>
        <v>0</v>
      </c>
      <c r="AP533" s="346">
        <f t="shared" si="48"/>
        <v>0</v>
      </c>
      <c r="AQ533" s="346">
        <f t="shared" si="48"/>
        <v>0</v>
      </c>
      <c r="AR533" s="346">
        <f t="shared" si="48"/>
        <v>0</v>
      </c>
      <c r="AS533" s="346">
        <f t="shared" si="48"/>
        <v>0</v>
      </c>
      <c r="AT533" s="346">
        <f t="shared" si="48"/>
        <v>0</v>
      </c>
      <c r="AU533" s="346">
        <f t="shared" si="48"/>
        <v>0</v>
      </c>
      <c r="AV533" s="346">
        <f t="shared" si="48"/>
        <v>0</v>
      </c>
      <c r="AW533" s="346">
        <f t="shared" si="48"/>
        <v>0</v>
      </c>
      <c r="AX533" s="346">
        <f t="shared" si="48"/>
        <v>0</v>
      </c>
      <c r="AY533" s="346">
        <f t="shared" si="48"/>
        <v>0</v>
      </c>
      <c r="AZ533" s="346">
        <f t="shared" si="48"/>
        <v>0</v>
      </c>
      <c r="BA533" s="346">
        <f t="shared" si="48"/>
        <v>0</v>
      </c>
      <c r="BB533" s="346">
        <f t="shared" si="48"/>
        <v>0</v>
      </c>
      <c r="BC533" s="346">
        <f t="shared" si="48"/>
        <v>0</v>
      </c>
      <c r="BD533" s="346">
        <f t="shared" si="48"/>
        <v>0</v>
      </c>
      <c r="BE533" s="346">
        <f t="shared" si="48"/>
        <v>0</v>
      </c>
      <c r="BF533" s="346">
        <f t="shared" si="48"/>
        <v>0</v>
      </c>
      <c r="BG533" s="346">
        <f t="shared" si="48"/>
        <v>0</v>
      </c>
      <c r="BH533" s="346">
        <f t="shared" si="48"/>
        <v>0</v>
      </c>
      <c r="BI533" s="346">
        <f t="shared" si="48"/>
        <v>0</v>
      </c>
      <c r="BJ533" s="346">
        <f t="shared" si="48"/>
        <v>0</v>
      </c>
      <c r="BK533" s="346">
        <f t="shared" si="48"/>
        <v>0</v>
      </c>
      <c r="BL533" s="346">
        <f t="shared" si="48"/>
        <v>0</v>
      </c>
      <c r="BM533" s="346">
        <f t="shared" si="48"/>
        <v>0</v>
      </c>
      <c r="BN533" s="346">
        <f t="shared" si="48"/>
        <v>0</v>
      </c>
      <c r="BO533" s="346">
        <f t="shared" si="48"/>
        <v>0</v>
      </c>
      <c r="BP533" s="346">
        <f t="shared" si="48"/>
        <v>0</v>
      </c>
      <c r="BQ533" s="346">
        <f t="shared" si="48"/>
        <v>0</v>
      </c>
      <c r="BR533" s="346">
        <f t="shared" si="48"/>
        <v>0</v>
      </c>
      <c r="BS533" s="346">
        <f>BS536</f>
        <v>0</v>
      </c>
      <c r="BT533" s="346">
        <f>BT536</f>
        <v>0</v>
      </c>
      <c r="BU533" s="346">
        <f>BU536</f>
        <v>0</v>
      </c>
    </row>
    <row r="534" spans="1:63" ht="30.75">
      <c r="A534" s="476"/>
      <c r="B534" s="511"/>
      <c r="C534" s="477"/>
      <c r="D534" s="269"/>
      <c r="E534" s="4" t="s">
        <v>563</v>
      </c>
      <c r="F534" s="180"/>
      <c r="G534" s="180"/>
      <c r="H534" s="286"/>
      <c r="I534" s="180"/>
      <c r="J534" s="318"/>
      <c r="K534" s="318"/>
      <c r="L534" s="180"/>
      <c r="M534" s="180"/>
      <c r="N534" s="318"/>
      <c r="O534" s="180"/>
      <c r="P534" s="180"/>
      <c r="Q534" s="318"/>
      <c r="R534" s="180"/>
      <c r="S534" s="180"/>
      <c r="T534" s="318"/>
      <c r="U534" s="180"/>
      <c r="V534" s="180"/>
      <c r="W534" s="318"/>
      <c r="X534" s="180"/>
      <c r="Y534" s="180"/>
      <c r="Z534" s="280"/>
      <c r="AA534" s="180"/>
      <c r="AB534" s="180"/>
      <c r="AC534" s="318"/>
      <c r="AD534" s="180"/>
      <c r="AE534" s="318"/>
      <c r="AF534" s="280"/>
      <c r="AG534" s="180"/>
      <c r="AH534" s="318"/>
      <c r="AI534" s="318"/>
      <c r="AJ534" s="180"/>
      <c r="AK534" s="318"/>
      <c r="AL534" s="318"/>
      <c r="AM534" s="180"/>
      <c r="AN534" s="180"/>
      <c r="AO534" s="318"/>
      <c r="AP534" s="180"/>
      <c r="AQ534" s="180"/>
      <c r="AR534" s="280"/>
      <c r="AS534" s="280"/>
      <c r="AT534" s="280"/>
      <c r="AU534" s="280"/>
      <c r="AV534" s="280"/>
      <c r="AW534" s="280"/>
      <c r="AX534" s="280"/>
      <c r="AY534" s="280"/>
      <c r="AZ534" s="280"/>
      <c r="BA534" s="280"/>
      <c r="BB534" s="280"/>
      <c r="BC534" s="280"/>
      <c r="BD534" s="280"/>
      <c r="BE534" s="280"/>
      <c r="BF534" s="280"/>
      <c r="BG534" s="280"/>
      <c r="BH534" s="280"/>
      <c r="BI534" s="280"/>
      <c r="BJ534" s="280"/>
      <c r="BK534" s="280"/>
    </row>
    <row r="535" spans="1:63" ht="30.75">
      <c r="A535" s="476"/>
      <c r="B535" s="511"/>
      <c r="C535" s="477"/>
      <c r="D535" s="269"/>
      <c r="E535" s="4" t="s">
        <v>564</v>
      </c>
      <c r="F535" s="180"/>
      <c r="G535" s="180"/>
      <c r="H535" s="313"/>
      <c r="I535" s="180"/>
      <c r="J535" s="318"/>
      <c r="K535" s="318"/>
      <c r="L535" s="180"/>
      <c r="M535" s="180"/>
      <c r="N535" s="318"/>
      <c r="O535" s="180"/>
      <c r="P535" s="180"/>
      <c r="Q535" s="318"/>
      <c r="R535" s="180"/>
      <c r="S535" s="180"/>
      <c r="T535" s="318"/>
      <c r="U535" s="180"/>
      <c r="V535" s="180"/>
      <c r="W535" s="331"/>
      <c r="X535" s="180"/>
      <c r="Y535" s="180"/>
      <c r="Z535" s="312"/>
      <c r="AA535" s="180"/>
      <c r="AB535" s="180"/>
      <c r="AC535" s="318"/>
      <c r="AD535" s="180"/>
      <c r="AE535" s="318"/>
      <c r="AF535" s="280"/>
      <c r="AG535" s="180"/>
      <c r="AH535" s="318"/>
      <c r="AI535" s="318"/>
      <c r="AJ535" s="180"/>
      <c r="AK535" s="318"/>
      <c r="AL535" s="318"/>
      <c r="AM535" s="180"/>
      <c r="AN535" s="180"/>
      <c r="AO535" s="318"/>
      <c r="AP535" s="180"/>
      <c r="AQ535" s="180"/>
      <c r="AR535" s="280"/>
      <c r="AS535" s="280"/>
      <c r="AT535" s="280"/>
      <c r="AU535" s="280"/>
      <c r="AV535" s="280"/>
      <c r="AW535" s="280"/>
      <c r="AX535" s="280"/>
      <c r="AY535" s="280"/>
      <c r="AZ535" s="280"/>
      <c r="BA535" s="280"/>
      <c r="BB535" s="280"/>
      <c r="BC535" s="280"/>
      <c r="BD535" s="280"/>
      <c r="BE535" s="280"/>
      <c r="BF535" s="280"/>
      <c r="BG535" s="280"/>
      <c r="BH535" s="280"/>
      <c r="BI535" s="280"/>
      <c r="BJ535" s="280"/>
      <c r="BK535" s="280"/>
    </row>
    <row r="536" spans="1:63" ht="15">
      <c r="A536" s="476"/>
      <c r="B536" s="511"/>
      <c r="C536" s="477"/>
      <c r="D536" s="269"/>
      <c r="E536" s="4" t="s">
        <v>322</v>
      </c>
      <c r="F536" s="314">
        <f>F456+F497</f>
        <v>2136.8289999999997</v>
      </c>
      <c r="G536" s="314">
        <f aca="true" t="shared" si="49" ref="G536:AS536">G456+G497</f>
        <v>0</v>
      </c>
      <c r="H536" s="284">
        <f>G536/F536*100</f>
        <v>0</v>
      </c>
      <c r="I536" s="314">
        <f t="shared" si="49"/>
        <v>0</v>
      </c>
      <c r="J536" s="314">
        <f t="shared" si="49"/>
        <v>0</v>
      </c>
      <c r="K536" s="314">
        <f t="shared" si="49"/>
        <v>0</v>
      </c>
      <c r="L536" s="314">
        <f t="shared" si="49"/>
        <v>0</v>
      </c>
      <c r="M536" s="314">
        <f t="shared" si="49"/>
        <v>0</v>
      </c>
      <c r="N536" s="314">
        <f t="shared" si="49"/>
        <v>0</v>
      </c>
      <c r="O536" s="314">
        <f t="shared" si="49"/>
        <v>2136.825</v>
      </c>
      <c r="P536" s="314">
        <f t="shared" si="49"/>
        <v>0</v>
      </c>
      <c r="Q536" s="284">
        <f>P536/O536*100</f>
        <v>0</v>
      </c>
      <c r="R536" s="314">
        <f t="shared" si="49"/>
        <v>0</v>
      </c>
      <c r="S536" s="314">
        <f t="shared" si="49"/>
        <v>0</v>
      </c>
      <c r="T536" s="314">
        <f t="shared" si="49"/>
        <v>0</v>
      </c>
      <c r="U536" s="314">
        <f t="shared" si="49"/>
        <v>0</v>
      </c>
      <c r="V536" s="314">
        <f t="shared" si="49"/>
        <v>0</v>
      </c>
      <c r="W536" s="314">
        <f t="shared" si="49"/>
        <v>0</v>
      </c>
      <c r="X536" s="314">
        <f t="shared" si="49"/>
        <v>0</v>
      </c>
      <c r="Y536" s="314">
        <f t="shared" si="49"/>
        <v>0</v>
      </c>
      <c r="Z536" s="314">
        <f t="shared" si="49"/>
        <v>0</v>
      </c>
      <c r="AA536" s="314">
        <f t="shared" si="49"/>
        <v>0</v>
      </c>
      <c r="AB536" s="314">
        <f t="shared" si="49"/>
        <v>0</v>
      </c>
      <c r="AC536" s="314">
        <f t="shared" si="49"/>
        <v>0</v>
      </c>
      <c r="AD536" s="314">
        <f t="shared" si="49"/>
        <v>0</v>
      </c>
      <c r="AE536" s="314">
        <f t="shared" si="49"/>
        <v>0</v>
      </c>
      <c r="AF536" s="314">
        <f t="shared" si="49"/>
        <v>0</v>
      </c>
      <c r="AG536" s="314">
        <f t="shared" si="49"/>
        <v>0</v>
      </c>
      <c r="AH536" s="314">
        <f t="shared" si="49"/>
        <v>0</v>
      </c>
      <c r="AI536" s="314">
        <f t="shared" si="49"/>
        <v>0</v>
      </c>
      <c r="AJ536" s="314">
        <f t="shared" si="49"/>
        <v>0</v>
      </c>
      <c r="AK536" s="314">
        <f t="shared" si="49"/>
        <v>0</v>
      </c>
      <c r="AL536" s="314">
        <f t="shared" si="49"/>
        <v>0</v>
      </c>
      <c r="AM536" s="314">
        <f t="shared" si="49"/>
        <v>0</v>
      </c>
      <c r="AN536" s="314">
        <f t="shared" si="49"/>
        <v>0</v>
      </c>
      <c r="AO536" s="314">
        <f t="shared" si="49"/>
        <v>0</v>
      </c>
      <c r="AP536" s="314">
        <f t="shared" si="49"/>
        <v>0</v>
      </c>
      <c r="AQ536" s="314">
        <f t="shared" si="49"/>
        <v>0</v>
      </c>
      <c r="AR536" s="314">
        <f t="shared" si="49"/>
        <v>0</v>
      </c>
      <c r="AS536" s="314">
        <f t="shared" si="49"/>
        <v>0</v>
      </c>
      <c r="AT536" s="280"/>
      <c r="AU536" s="280"/>
      <c r="AV536" s="280"/>
      <c r="AW536" s="280"/>
      <c r="AX536" s="280"/>
      <c r="AY536" s="280"/>
      <c r="AZ536" s="280"/>
      <c r="BA536" s="280"/>
      <c r="BB536" s="280"/>
      <c r="BC536" s="280"/>
      <c r="BD536" s="280"/>
      <c r="BE536" s="280"/>
      <c r="BF536" s="280"/>
      <c r="BG536" s="280"/>
      <c r="BH536" s="280"/>
      <c r="BI536" s="280"/>
      <c r="BJ536" s="280"/>
      <c r="BK536" s="280"/>
    </row>
    <row r="537" spans="1:63" ht="78">
      <c r="A537" s="476"/>
      <c r="B537" s="511"/>
      <c r="C537" s="477"/>
      <c r="D537" s="269"/>
      <c r="E537" s="4" t="s">
        <v>314</v>
      </c>
      <c r="F537" s="180"/>
      <c r="G537" s="180"/>
      <c r="H537" s="286"/>
      <c r="I537" s="180"/>
      <c r="J537" s="318"/>
      <c r="K537" s="318"/>
      <c r="L537" s="180"/>
      <c r="M537" s="180"/>
      <c r="N537" s="318"/>
      <c r="O537" s="180"/>
      <c r="P537" s="180"/>
      <c r="Q537" s="318"/>
      <c r="R537" s="180"/>
      <c r="S537" s="180"/>
      <c r="T537" s="318"/>
      <c r="U537" s="180"/>
      <c r="V537" s="180"/>
      <c r="W537" s="318"/>
      <c r="X537" s="180"/>
      <c r="Y537" s="180"/>
      <c r="Z537" s="280"/>
      <c r="AA537" s="180"/>
      <c r="AB537" s="180"/>
      <c r="AC537" s="318"/>
      <c r="AD537" s="180"/>
      <c r="AE537" s="318"/>
      <c r="AF537" s="280"/>
      <c r="AG537" s="180"/>
      <c r="AH537" s="318"/>
      <c r="AI537" s="318"/>
      <c r="AJ537" s="180"/>
      <c r="AK537" s="318"/>
      <c r="AL537" s="318"/>
      <c r="AM537" s="180"/>
      <c r="AN537" s="180"/>
      <c r="AO537" s="318"/>
      <c r="AP537" s="180"/>
      <c r="AQ537" s="180"/>
      <c r="AR537" s="280"/>
      <c r="AS537" s="280"/>
      <c r="AT537" s="280"/>
      <c r="AU537" s="280"/>
      <c r="AV537" s="280"/>
      <c r="AW537" s="280"/>
      <c r="AX537" s="280"/>
      <c r="AY537" s="280"/>
      <c r="AZ537" s="280"/>
      <c r="BA537" s="280"/>
      <c r="BB537" s="280"/>
      <c r="BC537" s="280"/>
      <c r="BD537" s="280"/>
      <c r="BE537" s="280"/>
      <c r="BF537" s="280"/>
      <c r="BG537" s="280"/>
      <c r="BH537" s="280"/>
      <c r="BI537" s="280"/>
      <c r="BJ537" s="280"/>
      <c r="BK537" s="280"/>
    </row>
    <row r="538" spans="1:63" ht="15">
      <c r="A538" s="476"/>
      <c r="B538" s="511"/>
      <c r="C538" s="477"/>
      <c r="D538" s="269"/>
      <c r="E538" s="4" t="s">
        <v>565</v>
      </c>
      <c r="F538" s="180"/>
      <c r="G538" s="180"/>
      <c r="H538" s="286"/>
      <c r="I538" s="180"/>
      <c r="J538" s="318"/>
      <c r="K538" s="318"/>
      <c r="L538" s="180"/>
      <c r="M538" s="180"/>
      <c r="N538" s="318"/>
      <c r="O538" s="180"/>
      <c r="P538" s="180"/>
      <c r="Q538" s="318"/>
      <c r="R538" s="180"/>
      <c r="S538" s="180"/>
      <c r="T538" s="318"/>
      <c r="U538" s="180"/>
      <c r="V538" s="180"/>
      <c r="W538" s="318"/>
      <c r="X538" s="180"/>
      <c r="Y538" s="180"/>
      <c r="Z538" s="280"/>
      <c r="AA538" s="180"/>
      <c r="AB538" s="180"/>
      <c r="AC538" s="318"/>
      <c r="AD538" s="180"/>
      <c r="AE538" s="318"/>
      <c r="AF538" s="280"/>
      <c r="AG538" s="180"/>
      <c r="AH538" s="318"/>
      <c r="AI538" s="318"/>
      <c r="AJ538" s="180"/>
      <c r="AK538" s="318"/>
      <c r="AL538" s="318"/>
      <c r="AM538" s="180"/>
      <c r="AN538" s="180"/>
      <c r="AO538" s="318"/>
      <c r="AP538" s="180"/>
      <c r="AQ538" s="180"/>
      <c r="AR538" s="280"/>
      <c r="AS538" s="280"/>
      <c r="AT538" s="280"/>
      <c r="AU538" s="280"/>
      <c r="AV538" s="280"/>
      <c r="AW538" s="280"/>
      <c r="AX538" s="280"/>
      <c r="AY538" s="280"/>
      <c r="AZ538" s="280"/>
      <c r="BA538" s="280"/>
      <c r="BB538" s="280"/>
      <c r="BC538" s="280"/>
      <c r="BD538" s="280"/>
      <c r="BE538" s="280"/>
      <c r="BF538" s="280"/>
      <c r="BG538" s="280"/>
      <c r="BH538" s="280"/>
      <c r="BI538" s="280"/>
      <c r="BJ538" s="280"/>
      <c r="BK538" s="280"/>
    </row>
    <row r="539" spans="1:63" ht="30.75">
      <c r="A539" s="478"/>
      <c r="B539" s="484"/>
      <c r="C539" s="479"/>
      <c r="D539" s="270"/>
      <c r="E539" s="4" t="s">
        <v>562</v>
      </c>
      <c r="F539" s="180"/>
      <c r="G539" s="180"/>
      <c r="H539" s="286"/>
      <c r="I539" s="180"/>
      <c r="J539" s="318"/>
      <c r="K539" s="318"/>
      <c r="L539" s="180"/>
      <c r="M539" s="180"/>
      <c r="N539" s="318"/>
      <c r="O539" s="180"/>
      <c r="P539" s="180"/>
      <c r="Q539" s="318"/>
      <c r="R539" s="180"/>
      <c r="S539" s="180"/>
      <c r="T539" s="318"/>
      <c r="U539" s="180"/>
      <c r="V539" s="180"/>
      <c r="W539" s="318"/>
      <c r="X539" s="180"/>
      <c r="Y539" s="180"/>
      <c r="Z539" s="280"/>
      <c r="AA539" s="180"/>
      <c r="AB539" s="180"/>
      <c r="AC539" s="318"/>
      <c r="AD539" s="180"/>
      <c r="AE539" s="318"/>
      <c r="AF539" s="280"/>
      <c r="AG539" s="180"/>
      <c r="AH539" s="318"/>
      <c r="AI539" s="318"/>
      <c r="AJ539" s="180"/>
      <c r="AK539" s="318"/>
      <c r="AL539" s="318"/>
      <c r="AM539" s="180"/>
      <c r="AN539" s="180"/>
      <c r="AO539" s="318"/>
      <c r="AP539" s="180"/>
      <c r="AQ539" s="180"/>
      <c r="AR539" s="280"/>
      <c r="AS539" s="280"/>
      <c r="AT539" s="280"/>
      <c r="AU539" s="280"/>
      <c r="AV539" s="280"/>
      <c r="AW539" s="280"/>
      <c r="AX539" s="280"/>
      <c r="AY539" s="280"/>
      <c r="AZ539" s="280"/>
      <c r="BA539" s="280"/>
      <c r="BB539" s="280"/>
      <c r="BC539" s="280"/>
      <c r="BD539" s="280"/>
      <c r="BE539" s="280"/>
      <c r="BF539" s="280"/>
      <c r="BG539" s="280"/>
      <c r="BH539" s="280"/>
      <c r="BI539" s="280"/>
      <c r="BJ539" s="280"/>
      <c r="BK539" s="280"/>
    </row>
    <row r="540" spans="1:63" ht="15">
      <c r="A540" s="767" t="s">
        <v>406</v>
      </c>
      <c r="B540" s="790" t="s">
        <v>414</v>
      </c>
      <c r="C540" s="790" t="s">
        <v>82</v>
      </c>
      <c r="D540" s="790" t="s">
        <v>420</v>
      </c>
      <c r="E540" s="271" t="s">
        <v>433</v>
      </c>
      <c r="F540" s="276">
        <f>F543</f>
        <v>4009.7</v>
      </c>
      <c r="G540" s="276">
        <f aca="true" t="shared" si="50" ref="G540:AS540">G543</f>
        <v>0</v>
      </c>
      <c r="H540" s="276">
        <f t="shared" si="50"/>
        <v>0</v>
      </c>
      <c r="I540" s="276">
        <f t="shared" si="50"/>
        <v>0</v>
      </c>
      <c r="J540" s="276">
        <f t="shared" si="50"/>
        <v>0</v>
      </c>
      <c r="K540" s="276">
        <f t="shared" si="50"/>
        <v>0</v>
      </c>
      <c r="L540" s="276">
        <f t="shared" si="50"/>
        <v>0</v>
      </c>
      <c r="M540" s="276">
        <f t="shared" si="50"/>
        <v>0</v>
      </c>
      <c r="N540" s="276">
        <f t="shared" si="50"/>
        <v>0</v>
      </c>
      <c r="O540" s="276">
        <f t="shared" si="50"/>
        <v>4009.7</v>
      </c>
      <c r="P540" s="276">
        <f t="shared" si="50"/>
        <v>0</v>
      </c>
      <c r="Q540" s="276">
        <f t="shared" si="50"/>
        <v>0</v>
      </c>
      <c r="R540" s="276">
        <f t="shared" si="50"/>
        <v>0</v>
      </c>
      <c r="S540" s="276">
        <f t="shared" si="50"/>
        <v>0</v>
      </c>
      <c r="T540" s="276">
        <f t="shared" si="50"/>
        <v>0</v>
      </c>
      <c r="U540" s="276">
        <f t="shared" si="50"/>
        <v>0</v>
      </c>
      <c r="V540" s="276">
        <f t="shared" si="50"/>
        <v>0</v>
      </c>
      <c r="W540" s="276">
        <f t="shared" si="50"/>
        <v>0</v>
      </c>
      <c r="X540" s="276">
        <f t="shared" si="50"/>
        <v>0</v>
      </c>
      <c r="Y540" s="276">
        <f t="shared" si="50"/>
        <v>0</v>
      </c>
      <c r="Z540" s="276">
        <f t="shared" si="50"/>
        <v>0</v>
      </c>
      <c r="AA540" s="276">
        <f t="shared" si="50"/>
        <v>0</v>
      </c>
      <c r="AB540" s="276">
        <f t="shared" si="50"/>
        <v>0</v>
      </c>
      <c r="AC540" s="276">
        <f t="shared" si="50"/>
        <v>0</v>
      </c>
      <c r="AD540" s="276">
        <f t="shared" si="50"/>
        <v>0</v>
      </c>
      <c r="AE540" s="276">
        <f t="shared" si="50"/>
        <v>0</v>
      </c>
      <c r="AF540" s="276">
        <f t="shared" si="50"/>
        <v>0</v>
      </c>
      <c r="AG540" s="276">
        <f t="shared" si="50"/>
        <v>0</v>
      </c>
      <c r="AH540" s="276">
        <f t="shared" si="50"/>
        <v>0</v>
      </c>
      <c r="AI540" s="276">
        <f t="shared" si="50"/>
        <v>0</v>
      </c>
      <c r="AJ540" s="276">
        <f t="shared" si="50"/>
        <v>0</v>
      </c>
      <c r="AK540" s="276">
        <f t="shared" si="50"/>
        <v>0</v>
      </c>
      <c r="AL540" s="276">
        <f t="shared" si="50"/>
        <v>0</v>
      </c>
      <c r="AM540" s="276">
        <f t="shared" si="50"/>
        <v>0</v>
      </c>
      <c r="AN540" s="276">
        <f t="shared" si="50"/>
        <v>0</v>
      </c>
      <c r="AO540" s="276">
        <f t="shared" si="50"/>
        <v>0</v>
      </c>
      <c r="AP540" s="276">
        <f t="shared" si="50"/>
        <v>0</v>
      </c>
      <c r="AQ540" s="276">
        <f t="shared" si="50"/>
        <v>0</v>
      </c>
      <c r="AR540" s="276">
        <f t="shared" si="50"/>
        <v>0</v>
      </c>
      <c r="AS540" s="276">
        <f t="shared" si="50"/>
        <v>0</v>
      </c>
      <c r="AT540" s="280"/>
      <c r="AU540" s="280"/>
      <c r="AV540" s="280"/>
      <c r="AW540" s="280"/>
      <c r="AX540" s="280"/>
      <c r="AY540" s="280"/>
      <c r="AZ540" s="280"/>
      <c r="BA540" s="280"/>
      <c r="BB540" s="280"/>
      <c r="BC540" s="280"/>
      <c r="BD540" s="280"/>
      <c r="BE540" s="280"/>
      <c r="BF540" s="280"/>
      <c r="BG540" s="280"/>
      <c r="BH540" s="280"/>
      <c r="BI540" s="280"/>
      <c r="BJ540" s="280"/>
      <c r="BK540" s="280"/>
    </row>
    <row r="541" spans="1:63" ht="30.75">
      <c r="A541" s="768"/>
      <c r="B541" s="791"/>
      <c r="C541" s="791"/>
      <c r="D541" s="791"/>
      <c r="E541" s="4" t="s">
        <v>563</v>
      </c>
      <c r="F541" s="276"/>
      <c r="G541" s="280"/>
      <c r="H541" s="286"/>
      <c r="I541" s="318"/>
      <c r="J541" s="318"/>
      <c r="K541" s="318"/>
      <c r="L541" s="318"/>
      <c r="M541" s="318"/>
      <c r="N541" s="318"/>
      <c r="O541" s="318"/>
      <c r="P541" s="318"/>
      <c r="Q541" s="318"/>
      <c r="R541" s="318"/>
      <c r="S541" s="318"/>
      <c r="T541" s="318"/>
      <c r="U541" s="318"/>
      <c r="V541" s="318"/>
      <c r="W541" s="318"/>
      <c r="X541" s="318"/>
      <c r="Y541" s="318"/>
      <c r="Z541" s="280"/>
      <c r="AA541" s="280"/>
      <c r="AB541" s="7"/>
      <c r="AC541" s="318"/>
      <c r="AD541" s="180"/>
      <c r="AE541" s="318"/>
      <c r="AF541" s="280"/>
      <c r="AG541" s="318"/>
      <c r="AH541" s="318"/>
      <c r="AI541" s="318"/>
      <c r="AJ541" s="276"/>
      <c r="AK541" s="276"/>
      <c r="AL541" s="318"/>
      <c r="AM541" s="318"/>
      <c r="AN541" s="318"/>
      <c r="AO541" s="318"/>
      <c r="AP541" s="280"/>
      <c r="AQ541" s="280"/>
      <c r="AR541" s="280"/>
      <c r="AS541" s="280"/>
      <c r="AT541" s="280"/>
      <c r="AU541" s="280"/>
      <c r="AV541" s="280"/>
      <c r="AW541" s="280"/>
      <c r="AX541" s="280"/>
      <c r="AY541" s="280"/>
      <c r="AZ541" s="280"/>
      <c r="BA541" s="280"/>
      <c r="BB541" s="280"/>
      <c r="BC541" s="280"/>
      <c r="BD541" s="280"/>
      <c r="BE541" s="280"/>
      <c r="BF541" s="280"/>
      <c r="BG541" s="280"/>
      <c r="BH541" s="280"/>
      <c r="BI541" s="280"/>
      <c r="BJ541" s="280"/>
      <c r="BK541" s="280"/>
    </row>
    <row r="542" spans="1:63" ht="30.75">
      <c r="A542" s="768"/>
      <c r="B542" s="791"/>
      <c r="C542" s="791"/>
      <c r="D542" s="791"/>
      <c r="E542" s="4" t="s">
        <v>564</v>
      </c>
      <c r="F542" s="276"/>
      <c r="G542" s="324"/>
      <c r="H542" s="313"/>
      <c r="I542" s="318"/>
      <c r="J542" s="318"/>
      <c r="K542" s="318"/>
      <c r="L542" s="318"/>
      <c r="M542" s="318"/>
      <c r="N542" s="318"/>
      <c r="O542" s="318"/>
      <c r="P542" s="318"/>
      <c r="Q542" s="318"/>
      <c r="R542" s="318"/>
      <c r="S542" s="318"/>
      <c r="T542" s="318"/>
      <c r="U542" s="318"/>
      <c r="V542" s="318"/>
      <c r="W542" s="318"/>
      <c r="X542" s="318"/>
      <c r="Y542" s="318"/>
      <c r="Z542" s="280"/>
      <c r="AA542" s="280"/>
      <c r="AB542" s="7"/>
      <c r="AC542" s="318"/>
      <c r="AD542" s="180"/>
      <c r="AE542" s="318"/>
      <c r="AF542" s="343"/>
      <c r="AG542" s="318"/>
      <c r="AH542" s="318"/>
      <c r="AI542" s="318"/>
      <c r="AJ542" s="276"/>
      <c r="AK542" s="276"/>
      <c r="AL542" s="318"/>
      <c r="AM542" s="318"/>
      <c r="AN542" s="318"/>
      <c r="AO542" s="318"/>
      <c r="AP542" s="280"/>
      <c r="AQ542" s="280"/>
      <c r="AR542" s="280"/>
      <c r="AS542" s="280"/>
      <c r="AT542" s="280"/>
      <c r="AU542" s="280"/>
      <c r="AV542" s="280"/>
      <c r="AW542" s="280"/>
      <c r="AX542" s="280"/>
      <c r="AY542" s="280"/>
      <c r="AZ542" s="280"/>
      <c r="BA542" s="280"/>
      <c r="BB542" s="280"/>
      <c r="BC542" s="280"/>
      <c r="BD542" s="280"/>
      <c r="BE542" s="280"/>
      <c r="BF542" s="280"/>
      <c r="BG542" s="280"/>
      <c r="BH542" s="280"/>
      <c r="BI542" s="280"/>
      <c r="BJ542" s="280"/>
      <c r="BK542" s="280"/>
    </row>
    <row r="543" spans="1:72" ht="15">
      <c r="A543" s="768"/>
      <c r="B543" s="791"/>
      <c r="C543" s="791"/>
      <c r="D543" s="791"/>
      <c r="E543" s="4" t="s">
        <v>322</v>
      </c>
      <c r="F543" s="279">
        <f>F553</f>
        <v>4009.7</v>
      </c>
      <c r="G543" s="279">
        <f aca="true" t="shared" si="51" ref="G543:BR543">G553</f>
        <v>0</v>
      </c>
      <c r="H543" s="279">
        <f t="shared" si="51"/>
        <v>0</v>
      </c>
      <c r="I543" s="279">
        <f t="shared" si="51"/>
        <v>0</v>
      </c>
      <c r="J543" s="279">
        <f t="shared" si="51"/>
        <v>0</v>
      </c>
      <c r="K543" s="279">
        <f t="shared" si="51"/>
        <v>0</v>
      </c>
      <c r="L543" s="279">
        <f t="shared" si="51"/>
        <v>0</v>
      </c>
      <c r="M543" s="279">
        <f t="shared" si="51"/>
        <v>0</v>
      </c>
      <c r="N543" s="279">
        <f t="shared" si="51"/>
        <v>0</v>
      </c>
      <c r="O543" s="279">
        <f t="shared" si="51"/>
        <v>4009.7</v>
      </c>
      <c r="P543" s="279">
        <f t="shared" si="51"/>
        <v>0</v>
      </c>
      <c r="Q543" s="279">
        <f t="shared" si="51"/>
        <v>0</v>
      </c>
      <c r="R543" s="279">
        <f t="shared" si="51"/>
        <v>0</v>
      </c>
      <c r="S543" s="279">
        <f t="shared" si="51"/>
        <v>0</v>
      </c>
      <c r="T543" s="279">
        <f t="shared" si="51"/>
        <v>0</v>
      </c>
      <c r="U543" s="279">
        <f t="shared" si="51"/>
        <v>0</v>
      </c>
      <c r="V543" s="279">
        <f t="shared" si="51"/>
        <v>0</v>
      </c>
      <c r="W543" s="279">
        <f t="shared" si="51"/>
        <v>0</v>
      </c>
      <c r="X543" s="279">
        <f t="shared" si="51"/>
        <v>0</v>
      </c>
      <c r="Y543" s="279">
        <f t="shared" si="51"/>
        <v>0</v>
      </c>
      <c r="Z543" s="279">
        <f t="shared" si="51"/>
        <v>0</v>
      </c>
      <c r="AA543" s="279">
        <f t="shared" si="51"/>
        <v>0</v>
      </c>
      <c r="AB543" s="279">
        <f t="shared" si="51"/>
        <v>0</v>
      </c>
      <c r="AC543" s="279">
        <f t="shared" si="51"/>
        <v>0</v>
      </c>
      <c r="AD543" s="279">
        <f t="shared" si="51"/>
        <v>0</v>
      </c>
      <c r="AE543" s="279">
        <f t="shared" si="51"/>
        <v>0</v>
      </c>
      <c r="AF543" s="279">
        <f t="shared" si="51"/>
        <v>0</v>
      </c>
      <c r="AG543" s="279">
        <f t="shared" si="51"/>
        <v>0</v>
      </c>
      <c r="AH543" s="279">
        <f t="shared" si="51"/>
        <v>0</v>
      </c>
      <c r="AI543" s="279">
        <f t="shared" si="51"/>
        <v>0</v>
      </c>
      <c r="AJ543" s="279">
        <f t="shared" si="51"/>
        <v>0</v>
      </c>
      <c r="AK543" s="279">
        <f t="shared" si="51"/>
        <v>0</v>
      </c>
      <c r="AL543" s="279">
        <f t="shared" si="51"/>
        <v>0</v>
      </c>
      <c r="AM543" s="279">
        <f t="shared" si="51"/>
        <v>0</v>
      </c>
      <c r="AN543" s="279">
        <f t="shared" si="51"/>
        <v>0</v>
      </c>
      <c r="AO543" s="279">
        <f t="shared" si="51"/>
        <v>0</v>
      </c>
      <c r="AP543" s="279">
        <f t="shared" si="51"/>
        <v>0</v>
      </c>
      <c r="AQ543" s="279">
        <f t="shared" si="51"/>
        <v>0</v>
      </c>
      <c r="AR543" s="279">
        <f t="shared" si="51"/>
        <v>0</v>
      </c>
      <c r="AS543" s="279">
        <f t="shared" si="51"/>
        <v>0</v>
      </c>
      <c r="AT543" s="279">
        <f t="shared" si="51"/>
        <v>0</v>
      </c>
      <c r="AU543" s="279">
        <f t="shared" si="51"/>
        <v>0</v>
      </c>
      <c r="AV543" s="279">
        <f t="shared" si="51"/>
        <v>0</v>
      </c>
      <c r="AW543" s="279">
        <f t="shared" si="51"/>
        <v>0</v>
      </c>
      <c r="AX543" s="279">
        <f t="shared" si="51"/>
        <v>0</v>
      </c>
      <c r="AY543" s="279">
        <f t="shared" si="51"/>
        <v>0</v>
      </c>
      <c r="AZ543" s="279">
        <f t="shared" si="51"/>
        <v>0</v>
      </c>
      <c r="BA543" s="279">
        <f t="shared" si="51"/>
        <v>0</v>
      </c>
      <c r="BB543" s="279">
        <f t="shared" si="51"/>
        <v>0</v>
      </c>
      <c r="BC543" s="279">
        <f t="shared" si="51"/>
        <v>0</v>
      </c>
      <c r="BD543" s="279">
        <f t="shared" si="51"/>
        <v>0</v>
      </c>
      <c r="BE543" s="279">
        <f t="shared" si="51"/>
        <v>0</v>
      </c>
      <c r="BF543" s="279">
        <f t="shared" si="51"/>
        <v>0</v>
      </c>
      <c r="BG543" s="279">
        <f t="shared" si="51"/>
        <v>0</v>
      </c>
      <c r="BH543" s="279">
        <f t="shared" si="51"/>
        <v>0</v>
      </c>
      <c r="BI543" s="279">
        <f t="shared" si="51"/>
        <v>0</v>
      </c>
      <c r="BJ543" s="279">
        <f t="shared" si="51"/>
        <v>0</v>
      </c>
      <c r="BK543" s="279">
        <f t="shared" si="51"/>
        <v>0</v>
      </c>
      <c r="BL543" s="279">
        <f t="shared" si="51"/>
        <v>0</v>
      </c>
      <c r="BM543" s="279">
        <f t="shared" si="51"/>
        <v>0</v>
      </c>
      <c r="BN543" s="279">
        <f t="shared" si="51"/>
        <v>0</v>
      </c>
      <c r="BO543" s="279">
        <f t="shared" si="51"/>
        <v>0</v>
      </c>
      <c r="BP543" s="279">
        <f t="shared" si="51"/>
        <v>0</v>
      </c>
      <c r="BQ543" s="279">
        <f t="shared" si="51"/>
        <v>0</v>
      </c>
      <c r="BR543" s="279">
        <f t="shared" si="51"/>
        <v>0</v>
      </c>
      <c r="BS543" s="279">
        <f>BS553</f>
        <v>0</v>
      </c>
      <c r="BT543" s="279">
        <f>BT553</f>
        <v>0</v>
      </c>
    </row>
    <row r="544" spans="1:63" ht="15.75" customHeight="1" hidden="1">
      <c r="A544" s="768"/>
      <c r="B544" s="791"/>
      <c r="C544" s="791"/>
      <c r="D544" s="791"/>
      <c r="E544" s="4" t="s">
        <v>314</v>
      </c>
      <c r="F544" s="276"/>
      <c r="G544" s="280"/>
      <c r="H544" s="286"/>
      <c r="I544" s="318"/>
      <c r="J544" s="318"/>
      <c r="K544" s="318"/>
      <c r="L544" s="318"/>
      <c r="M544" s="318"/>
      <c r="N544" s="318"/>
      <c r="O544" s="318"/>
      <c r="P544" s="318"/>
      <c r="Q544" s="318"/>
      <c r="R544" s="318"/>
      <c r="S544" s="318"/>
      <c r="T544" s="318"/>
      <c r="U544" s="318"/>
      <c r="V544" s="318"/>
      <c r="W544" s="318"/>
      <c r="X544" s="318"/>
      <c r="Y544" s="318"/>
      <c r="Z544" s="280"/>
      <c r="AA544" s="280"/>
      <c r="AB544" s="7"/>
      <c r="AC544" s="318"/>
      <c r="AD544" s="281"/>
      <c r="AE544" s="318"/>
      <c r="AF544" s="280"/>
      <c r="AG544" s="318"/>
      <c r="AH544" s="318"/>
      <c r="AI544" s="318"/>
      <c r="AJ544" s="276"/>
      <c r="AK544" s="276"/>
      <c r="AL544" s="318"/>
      <c r="AM544" s="318"/>
      <c r="AN544" s="318"/>
      <c r="AO544" s="318"/>
      <c r="AP544" s="280"/>
      <c r="AQ544" s="280"/>
      <c r="AR544" s="280"/>
      <c r="AS544" s="280"/>
      <c r="AT544" s="280"/>
      <c r="AU544" s="280"/>
      <c r="AV544" s="280"/>
      <c r="AW544" s="280"/>
      <c r="AX544" s="280"/>
      <c r="AY544" s="280"/>
      <c r="AZ544" s="280"/>
      <c r="BA544" s="280"/>
      <c r="BB544" s="280"/>
      <c r="BC544" s="280"/>
      <c r="BD544" s="280"/>
      <c r="BE544" s="280"/>
      <c r="BF544" s="280"/>
      <c r="BG544" s="280"/>
      <c r="BH544" s="280"/>
      <c r="BI544" s="280"/>
      <c r="BJ544" s="280"/>
      <c r="BK544" s="280"/>
    </row>
    <row r="545" spans="1:63" ht="78.75" customHeight="1" hidden="1">
      <c r="A545" s="768"/>
      <c r="B545" s="791"/>
      <c r="C545" s="791"/>
      <c r="D545" s="791"/>
      <c r="E545" s="4" t="s">
        <v>565</v>
      </c>
      <c r="F545" s="276"/>
      <c r="G545" s="280"/>
      <c r="H545" s="286"/>
      <c r="I545" s="318"/>
      <c r="J545" s="318"/>
      <c r="K545" s="318"/>
      <c r="L545" s="318"/>
      <c r="M545" s="318"/>
      <c r="N545" s="318"/>
      <c r="O545" s="318"/>
      <c r="P545" s="318"/>
      <c r="Q545" s="318"/>
      <c r="R545" s="318"/>
      <c r="S545" s="318"/>
      <c r="T545" s="318"/>
      <c r="U545" s="318"/>
      <c r="V545" s="318"/>
      <c r="W545" s="318"/>
      <c r="X545" s="318"/>
      <c r="Y545" s="318"/>
      <c r="Z545" s="280"/>
      <c r="AA545" s="280"/>
      <c r="AB545" s="7"/>
      <c r="AC545" s="318"/>
      <c r="AD545" s="281"/>
      <c r="AE545" s="318"/>
      <c r="AF545" s="280"/>
      <c r="AG545" s="318"/>
      <c r="AH545" s="318"/>
      <c r="AI545" s="318"/>
      <c r="AJ545" s="276"/>
      <c r="AK545" s="276"/>
      <c r="AL545" s="318"/>
      <c r="AM545" s="318"/>
      <c r="AN545" s="318"/>
      <c r="AO545" s="318"/>
      <c r="AP545" s="280"/>
      <c r="AQ545" s="280"/>
      <c r="AR545" s="280"/>
      <c r="AS545" s="280"/>
      <c r="AT545" s="280"/>
      <c r="AU545" s="280"/>
      <c r="AV545" s="280"/>
      <c r="AW545" s="280"/>
      <c r="AX545" s="280"/>
      <c r="AY545" s="280"/>
      <c r="AZ545" s="280"/>
      <c r="BA545" s="280"/>
      <c r="BB545" s="280"/>
      <c r="BC545" s="280"/>
      <c r="BD545" s="280"/>
      <c r="BE545" s="280"/>
      <c r="BF545" s="280"/>
      <c r="BG545" s="280"/>
      <c r="BH545" s="280"/>
      <c r="BI545" s="280"/>
      <c r="BJ545" s="280"/>
      <c r="BK545" s="280"/>
    </row>
    <row r="546" spans="1:63" ht="15.75" customHeight="1" hidden="1">
      <c r="A546" s="768"/>
      <c r="B546" s="791"/>
      <c r="C546" s="791"/>
      <c r="D546" s="792"/>
      <c r="E546" s="4" t="s">
        <v>562</v>
      </c>
      <c r="F546" s="276"/>
      <c r="G546" s="280"/>
      <c r="H546" s="286"/>
      <c r="I546" s="318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8"/>
      <c r="Z546" s="280"/>
      <c r="AA546" s="280"/>
      <c r="AB546" s="7"/>
      <c r="AC546" s="318"/>
      <c r="AD546" s="276"/>
      <c r="AE546" s="318"/>
      <c r="AF546" s="280"/>
      <c r="AG546" s="318"/>
      <c r="AH546" s="318"/>
      <c r="AI546" s="318"/>
      <c r="AJ546" s="276"/>
      <c r="AK546" s="276"/>
      <c r="AL546" s="318"/>
      <c r="AM546" s="318"/>
      <c r="AN546" s="318"/>
      <c r="AO546" s="318"/>
      <c r="AP546" s="280"/>
      <c r="AQ546" s="280"/>
      <c r="AR546" s="280"/>
      <c r="AS546" s="280"/>
      <c r="AT546" s="280"/>
      <c r="AU546" s="280"/>
      <c r="AV546" s="280"/>
      <c r="AW546" s="280"/>
      <c r="AX546" s="280"/>
      <c r="AY546" s="280"/>
      <c r="AZ546" s="280"/>
      <c r="BA546" s="280"/>
      <c r="BB546" s="280"/>
      <c r="BC546" s="280"/>
      <c r="BD546" s="280"/>
      <c r="BE546" s="280"/>
      <c r="BF546" s="280"/>
      <c r="BG546" s="280"/>
      <c r="BH546" s="280"/>
      <c r="BI546" s="280"/>
      <c r="BJ546" s="280"/>
      <c r="BK546" s="280"/>
    </row>
    <row r="547" spans="1:63" ht="78">
      <c r="A547" s="675"/>
      <c r="B547" s="675"/>
      <c r="C547" s="675"/>
      <c r="D547" s="376"/>
      <c r="E547" s="4" t="s">
        <v>314</v>
      </c>
      <c r="F547" s="276"/>
      <c r="G547" s="280"/>
      <c r="H547" s="286"/>
      <c r="I547" s="318"/>
      <c r="J547" s="318"/>
      <c r="K547" s="318"/>
      <c r="L547" s="318"/>
      <c r="M547" s="318"/>
      <c r="N547" s="318"/>
      <c r="O547" s="318"/>
      <c r="P547" s="318"/>
      <c r="Q547" s="318"/>
      <c r="R547" s="318"/>
      <c r="S547" s="318"/>
      <c r="T547" s="318"/>
      <c r="U547" s="318"/>
      <c r="V547" s="318"/>
      <c r="W547" s="318"/>
      <c r="X547" s="318"/>
      <c r="Y547" s="318"/>
      <c r="Z547" s="280"/>
      <c r="AA547" s="280"/>
      <c r="AB547" s="7"/>
      <c r="AC547" s="318"/>
      <c r="AD547" s="276"/>
      <c r="AE547" s="318"/>
      <c r="AF547" s="280"/>
      <c r="AG547" s="318"/>
      <c r="AH547" s="318"/>
      <c r="AI547" s="318"/>
      <c r="AJ547" s="276"/>
      <c r="AK547" s="276"/>
      <c r="AL547" s="318"/>
      <c r="AM547" s="318"/>
      <c r="AN547" s="318"/>
      <c r="AO547" s="318"/>
      <c r="AP547" s="280"/>
      <c r="AQ547" s="280"/>
      <c r="AR547" s="280"/>
      <c r="AS547" s="280"/>
      <c r="AT547" s="280"/>
      <c r="AU547" s="280"/>
      <c r="AV547" s="280"/>
      <c r="AW547" s="280"/>
      <c r="AX547" s="280"/>
      <c r="AY547" s="280"/>
      <c r="AZ547" s="280"/>
      <c r="BA547" s="280"/>
      <c r="BB547" s="280"/>
      <c r="BC547" s="280"/>
      <c r="BD547" s="280"/>
      <c r="BE547" s="280"/>
      <c r="BF547" s="280"/>
      <c r="BG547" s="280"/>
      <c r="BH547" s="280"/>
      <c r="BI547" s="280"/>
      <c r="BJ547" s="280"/>
      <c r="BK547" s="280"/>
    </row>
    <row r="548" spans="1:63" ht="15">
      <c r="A548" s="675"/>
      <c r="B548" s="675"/>
      <c r="C548" s="675"/>
      <c r="D548" s="376"/>
      <c r="E548" s="4" t="s">
        <v>565</v>
      </c>
      <c r="F548" s="276"/>
      <c r="G548" s="280"/>
      <c r="H548" s="286"/>
      <c r="I548" s="318"/>
      <c r="J548" s="318"/>
      <c r="K548" s="318"/>
      <c r="L548" s="318"/>
      <c r="M548" s="318"/>
      <c r="N548" s="318"/>
      <c r="O548" s="318"/>
      <c r="P548" s="318"/>
      <c r="Q548" s="318"/>
      <c r="R548" s="318"/>
      <c r="S548" s="318"/>
      <c r="T548" s="318"/>
      <c r="U548" s="318"/>
      <c r="V548" s="318"/>
      <c r="W548" s="318"/>
      <c r="X548" s="318"/>
      <c r="Y548" s="318"/>
      <c r="Z548" s="280"/>
      <c r="AA548" s="280"/>
      <c r="AB548" s="7"/>
      <c r="AC548" s="318"/>
      <c r="AD548" s="276"/>
      <c r="AE548" s="318"/>
      <c r="AF548" s="280"/>
      <c r="AG548" s="318"/>
      <c r="AH548" s="318"/>
      <c r="AI548" s="318"/>
      <c r="AJ548" s="276"/>
      <c r="AK548" s="276"/>
      <c r="AL548" s="318"/>
      <c r="AM548" s="318"/>
      <c r="AN548" s="318"/>
      <c r="AO548" s="318"/>
      <c r="AP548" s="280"/>
      <c r="AQ548" s="280"/>
      <c r="AR548" s="280"/>
      <c r="AS548" s="280"/>
      <c r="AT548" s="280"/>
      <c r="AU548" s="280"/>
      <c r="AV548" s="280"/>
      <c r="AW548" s="280"/>
      <c r="AX548" s="280"/>
      <c r="AY548" s="280"/>
      <c r="AZ548" s="280"/>
      <c r="BA548" s="280"/>
      <c r="BB548" s="280"/>
      <c r="BC548" s="280"/>
      <c r="BD548" s="280"/>
      <c r="BE548" s="280"/>
      <c r="BF548" s="280"/>
      <c r="BG548" s="280"/>
      <c r="BH548" s="280"/>
      <c r="BI548" s="280"/>
      <c r="BJ548" s="280"/>
      <c r="BK548" s="280"/>
    </row>
    <row r="549" spans="1:63" ht="30.75">
      <c r="A549" s="676"/>
      <c r="B549" s="676"/>
      <c r="C549" s="676"/>
      <c r="D549" s="376"/>
      <c r="E549" s="4" t="s">
        <v>562</v>
      </c>
      <c r="F549" s="276"/>
      <c r="G549" s="280"/>
      <c r="H549" s="286"/>
      <c r="I549" s="318"/>
      <c r="J549" s="318"/>
      <c r="K549" s="318"/>
      <c r="L549" s="318"/>
      <c r="M549" s="318"/>
      <c r="N549" s="318"/>
      <c r="O549" s="318"/>
      <c r="P549" s="318"/>
      <c r="Q549" s="318"/>
      <c r="R549" s="318"/>
      <c r="S549" s="318"/>
      <c r="T549" s="318"/>
      <c r="U549" s="318"/>
      <c r="V549" s="318"/>
      <c r="W549" s="318"/>
      <c r="X549" s="318"/>
      <c r="Y549" s="318"/>
      <c r="Z549" s="280"/>
      <c r="AA549" s="280"/>
      <c r="AB549" s="7"/>
      <c r="AC549" s="318"/>
      <c r="AD549" s="276"/>
      <c r="AE549" s="318"/>
      <c r="AF549" s="280"/>
      <c r="AG549" s="318"/>
      <c r="AH549" s="318"/>
      <c r="AI549" s="318"/>
      <c r="AJ549" s="276"/>
      <c r="AK549" s="276"/>
      <c r="AL549" s="318"/>
      <c r="AM549" s="318"/>
      <c r="AN549" s="318"/>
      <c r="AO549" s="318"/>
      <c r="AP549" s="280"/>
      <c r="AQ549" s="280"/>
      <c r="AR549" s="280"/>
      <c r="AS549" s="280"/>
      <c r="AT549" s="280"/>
      <c r="AU549" s="280"/>
      <c r="AV549" s="280"/>
      <c r="AW549" s="280"/>
      <c r="AX549" s="280"/>
      <c r="AY549" s="280"/>
      <c r="AZ549" s="280"/>
      <c r="BA549" s="280"/>
      <c r="BB549" s="280"/>
      <c r="BC549" s="280"/>
      <c r="BD549" s="280"/>
      <c r="BE549" s="280"/>
      <c r="BF549" s="280"/>
      <c r="BG549" s="280"/>
      <c r="BH549" s="280"/>
      <c r="BI549" s="280"/>
      <c r="BJ549" s="280"/>
      <c r="BK549" s="280"/>
    </row>
    <row r="550" spans="1:63" ht="21.75" customHeight="1">
      <c r="A550" s="714" t="s">
        <v>148</v>
      </c>
      <c r="B550" s="424" t="s">
        <v>24</v>
      </c>
      <c r="C550" s="424" t="s">
        <v>25</v>
      </c>
      <c r="D550" s="33"/>
      <c r="E550" s="271" t="s">
        <v>433</v>
      </c>
      <c r="F550" s="180">
        <f>F553</f>
        <v>4009.7</v>
      </c>
      <c r="G550" s="180">
        <f aca="true" t="shared" si="52" ref="G550:AS550">G553</f>
        <v>0</v>
      </c>
      <c r="H550" s="284">
        <f>G550/F550*100</f>
        <v>0</v>
      </c>
      <c r="I550" s="180">
        <f t="shared" si="52"/>
        <v>0</v>
      </c>
      <c r="J550" s="180">
        <f t="shared" si="52"/>
        <v>0</v>
      </c>
      <c r="K550" s="180">
        <f t="shared" si="52"/>
        <v>0</v>
      </c>
      <c r="L550" s="180">
        <f t="shared" si="52"/>
        <v>0</v>
      </c>
      <c r="M550" s="180">
        <f t="shared" si="52"/>
        <v>0</v>
      </c>
      <c r="N550" s="180">
        <f t="shared" si="52"/>
        <v>0</v>
      </c>
      <c r="O550" s="180">
        <f t="shared" si="52"/>
        <v>4009.7</v>
      </c>
      <c r="P550" s="180">
        <f t="shared" si="52"/>
        <v>0</v>
      </c>
      <c r="Q550" s="284">
        <f>P550/O550*100</f>
        <v>0</v>
      </c>
      <c r="R550" s="180">
        <f t="shared" si="52"/>
        <v>0</v>
      </c>
      <c r="S550" s="180">
        <f t="shared" si="52"/>
        <v>0</v>
      </c>
      <c r="T550" s="180">
        <f t="shared" si="52"/>
        <v>0</v>
      </c>
      <c r="U550" s="180">
        <f t="shared" si="52"/>
        <v>0</v>
      </c>
      <c r="V550" s="180">
        <f t="shared" si="52"/>
        <v>0</v>
      </c>
      <c r="W550" s="180">
        <f t="shared" si="52"/>
        <v>0</v>
      </c>
      <c r="X550" s="180">
        <f t="shared" si="52"/>
        <v>0</v>
      </c>
      <c r="Y550" s="180">
        <f t="shared" si="52"/>
        <v>0</v>
      </c>
      <c r="Z550" s="180">
        <f t="shared" si="52"/>
        <v>0</v>
      </c>
      <c r="AA550" s="180">
        <f t="shared" si="52"/>
        <v>0</v>
      </c>
      <c r="AB550" s="180">
        <f t="shared" si="52"/>
        <v>0</v>
      </c>
      <c r="AC550" s="180">
        <f t="shared" si="52"/>
        <v>0</v>
      </c>
      <c r="AD550" s="180">
        <f t="shared" si="52"/>
        <v>0</v>
      </c>
      <c r="AE550" s="180">
        <f t="shared" si="52"/>
        <v>0</v>
      </c>
      <c r="AF550" s="180">
        <f t="shared" si="52"/>
        <v>0</v>
      </c>
      <c r="AG550" s="180">
        <f t="shared" si="52"/>
        <v>0</v>
      </c>
      <c r="AH550" s="180">
        <f t="shared" si="52"/>
        <v>0</v>
      </c>
      <c r="AI550" s="180">
        <f t="shared" si="52"/>
        <v>0</v>
      </c>
      <c r="AJ550" s="180">
        <f t="shared" si="52"/>
        <v>0</v>
      </c>
      <c r="AK550" s="180">
        <f t="shared" si="52"/>
        <v>0</v>
      </c>
      <c r="AL550" s="180">
        <f t="shared" si="52"/>
        <v>0</v>
      </c>
      <c r="AM550" s="180">
        <f t="shared" si="52"/>
        <v>0</v>
      </c>
      <c r="AN550" s="180">
        <f t="shared" si="52"/>
        <v>0</v>
      </c>
      <c r="AO550" s="180">
        <f t="shared" si="52"/>
        <v>0</v>
      </c>
      <c r="AP550" s="180">
        <f t="shared" si="52"/>
        <v>0</v>
      </c>
      <c r="AQ550" s="180">
        <f t="shared" si="52"/>
        <v>0</v>
      </c>
      <c r="AR550" s="180">
        <f t="shared" si="52"/>
        <v>0</v>
      </c>
      <c r="AS550" s="180">
        <f t="shared" si="52"/>
        <v>0</v>
      </c>
      <c r="AT550" s="280"/>
      <c r="AU550" s="280"/>
      <c r="AV550" s="280"/>
      <c r="AW550" s="280"/>
      <c r="AX550" s="280"/>
      <c r="AY550" s="280"/>
      <c r="AZ550" s="280"/>
      <c r="BA550" s="280"/>
      <c r="BB550" s="280"/>
      <c r="BC550" s="280"/>
      <c r="BD550" s="280"/>
      <c r="BE550" s="280"/>
      <c r="BF550" s="280"/>
      <c r="BG550" s="280"/>
      <c r="BH550" s="280"/>
      <c r="BI550" s="280"/>
      <c r="BJ550" s="280"/>
      <c r="BK550" s="280"/>
    </row>
    <row r="551" spans="1:63" ht="30.75">
      <c r="A551" s="715"/>
      <c r="B551" s="425"/>
      <c r="C551" s="425"/>
      <c r="D551" s="34"/>
      <c r="E551" s="4" t="s">
        <v>563</v>
      </c>
      <c r="F551" s="180"/>
      <c r="G551" s="280"/>
      <c r="H551" s="318"/>
      <c r="I551" s="318"/>
      <c r="J551" s="318"/>
      <c r="K551" s="318"/>
      <c r="L551" s="318"/>
      <c r="M551" s="318"/>
      <c r="N551" s="318"/>
      <c r="O551" s="318"/>
      <c r="P551" s="318"/>
      <c r="Q551" s="318"/>
      <c r="R551" s="318"/>
      <c r="S551" s="318"/>
      <c r="T551" s="318"/>
      <c r="U551" s="318"/>
      <c r="V551" s="318"/>
      <c r="W551" s="318"/>
      <c r="X551" s="318"/>
      <c r="Y551" s="318"/>
      <c r="Z551" s="280"/>
      <c r="AA551" s="280"/>
      <c r="AB551" s="7"/>
      <c r="AC551" s="318"/>
      <c r="AD551" s="180"/>
      <c r="AE551" s="318"/>
      <c r="AF551" s="280"/>
      <c r="AG551" s="318"/>
      <c r="AH551" s="318"/>
      <c r="AI551" s="318"/>
      <c r="AJ551" s="180"/>
      <c r="AK551" s="180"/>
      <c r="AL551" s="318"/>
      <c r="AM551" s="318"/>
      <c r="AN551" s="318"/>
      <c r="AO551" s="318"/>
      <c r="AP551" s="280"/>
      <c r="AQ551" s="280"/>
      <c r="AR551" s="280"/>
      <c r="AS551" s="280"/>
      <c r="AT551" s="280"/>
      <c r="AU551" s="280"/>
      <c r="AV551" s="280"/>
      <c r="AW551" s="280"/>
      <c r="AX551" s="280"/>
      <c r="AY551" s="280"/>
      <c r="AZ551" s="280"/>
      <c r="BA551" s="280"/>
      <c r="BB551" s="280"/>
      <c r="BC551" s="280"/>
      <c r="BD551" s="280"/>
      <c r="BE551" s="280"/>
      <c r="BF551" s="280"/>
      <c r="BG551" s="280"/>
      <c r="BH551" s="280"/>
      <c r="BI551" s="280"/>
      <c r="BJ551" s="280"/>
      <c r="BK551" s="280"/>
    </row>
    <row r="552" spans="1:63" ht="30.75">
      <c r="A552" s="715"/>
      <c r="B552" s="425"/>
      <c r="C552" s="425"/>
      <c r="D552" s="34"/>
      <c r="E552" s="4" t="s">
        <v>564</v>
      </c>
      <c r="F552" s="180"/>
      <c r="G552" s="324"/>
      <c r="H552" s="318"/>
      <c r="I552" s="318"/>
      <c r="J552" s="318"/>
      <c r="K552" s="318"/>
      <c r="L552" s="318"/>
      <c r="M552" s="318"/>
      <c r="N552" s="318"/>
      <c r="O552" s="318"/>
      <c r="P552" s="318"/>
      <c r="Q552" s="318"/>
      <c r="R552" s="318"/>
      <c r="S552" s="318"/>
      <c r="T552" s="318"/>
      <c r="U552" s="318"/>
      <c r="V552" s="318"/>
      <c r="W552" s="318"/>
      <c r="X552" s="318"/>
      <c r="Y552" s="318"/>
      <c r="Z552" s="280"/>
      <c r="AA552" s="280"/>
      <c r="AB552" s="7"/>
      <c r="AC552" s="318"/>
      <c r="AD552" s="180"/>
      <c r="AE552" s="318"/>
      <c r="AF552" s="343"/>
      <c r="AG552" s="318"/>
      <c r="AH552" s="318"/>
      <c r="AI552" s="318"/>
      <c r="AJ552" s="180"/>
      <c r="AK552" s="180"/>
      <c r="AL552" s="318"/>
      <c r="AM552" s="318"/>
      <c r="AN552" s="318"/>
      <c r="AO552" s="318"/>
      <c r="AP552" s="280"/>
      <c r="AQ552" s="280"/>
      <c r="AR552" s="280"/>
      <c r="AS552" s="280"/>
      <c r="AT552" s="280"/>
      <c r="AU552" s="280"/>
      <c r="AV552" s="280"/>
      <c r="AW552" s="280"/>
      <c r="AX552" s="280"/>
      <c r="AY552" s="280"/>
      <c r="AZ552" s="280"/>
      <c r="BA552" s="280"/>
      <c r="BB552" s="280"/>
      <c r="BC552" s="280"/>
      <c r="BD552" s="280"/>
      <c r="BE552" s="280"/>
      <c r="BF552" s="280"/>
      <c r="BG552" s="280"/>
      <c r="BH552" s="280"/>
      <c r="BI552" s="280"/>
      <c r="BJ552" s="280"/>
      <c r="BK552" s="280"/>
    </row>
    <row r="553" spans="1:63" ht="21">
      <c r="A553" s="715"/>
      <c r="B553" s="425"/>
      <c r="C553" s="425"/>
      <c r="D553" s="273" t="s">
        <v>405</v>
      </c>
      <c r="E553" s="4" t="s">
        <v>322</v>
      </c>
      <c r="F553" s="279">
        <v>4009.7</v>
      </c>
      <c r="G553" s="324"/>
      <c r="H553" s="284">
        <f>G553/F553*100</f>
        <v>0</v>
      </c>
      <c r="I553" s="318"/>
      <c r="J553" s="318"/>
      <c r="K553" s="318"/>
      <c r="L553" s="318"/>
      <c r="M553" s="318"/>
      <c r="N553" s="318"/>
      <c r="O553" s="318">
        <v>4009.7</v>
      </c>
      <c r="P553" s="318"/>
      <c r="Q553" s="284">
        <f>P553/O553*100</f>
        <v>0</v>
      </c>
      <c r="R553" s="318"/>
      <c r="S553" s="318"/>
      <c r="T553" s="318"/>
      <c r="U553" s="318"/>
      <c r="V553" s="318"/>
      <c r="W553" s="318"/>
      <c r="X553" s="318"/>
      <c r="Y553" s="318"/>
      <c r="Z553" s="280"/>
      <c r="AA553" s="280"/>
      <c r="AB553" s="7"/>
      <c r="AC553" s="318"/>
      <c r="AD553" s="279"/>
      <c r="AE553" s="318"/>
      <c r="AF553" s="343"/>
      <c r="AG553" s="318"/>
      <c r="AH553" s="318"/>
      <c r="AI553" s="318"/>
      <c r="AJ553" s="279"/>
      <c r="AK553" s="279"/>
      <c r="AL553" s="318"/>
      <c r="AM553" s="318"/>
      <c r="AN553" s="318"/>
      <c r="AO553" s="318"/>
      <c r="AP553" s="280"/>
      <c r="AQ553" s="280"/>
      <c r="AR553" s="280"/>
      <c r="AS553" s="280"/>
      <c r="AT553" s="280"/>
      <c r="AU553" s="280"/>
      <c r="AV553" s="280"/>
      <c r="AW553" s="280"/>
      <c r="AX553" s="280"/>
      <c r="AY553" s="280"/>
      <c r="AZ553" s="280"/>
      <c r="BA553" s="280"/>
      <c r="BB553" s="280"/>
      <c r="BC553" s="280"/>
      <c r="BD553" s="280"/>
      <c r="BE553" s="280"/>
      <c r="BF553" s="280"/>
      <c r="BG553" s="280"/>
      <c r="BH553" s="280"/>
      <c r="BI553" s="280"/>
      <c r="BJ553" s="280"/>
      <c r="BK553" s="280"/>
    </row>
    <row r="554" spans="1:63" ht="78">
      <c r="A554" s="715"/>
      <c r="B554" s="425"/>
      <c r="C554" s="425"/>
      <c r="D554" s="34"/>
      <c r="E554" s="4" t="s">
        <v>314</v>
      </c>
      <c r="F554" s="281"/>
      <c r="G554" s="280"/>
      <c r="H554" s="286"/>
      <c r="I554" s="318"/>
      <c r="J554" s="318"/>
      <c r="K554" s="318"/>
      <c r="L554" s="318"/>
      <c r="M554" s="318"/>
      <c r="N554" s="318"/>
      <c r="O554" s="318"/>
      <c r="P554" s="318"/>
      <c r="Q554" s="318"/>
      <c r="R554" s="318"/>
      <c r="S554" s="318"/>
      <c r="T554" s="318"/>
      <c r="U554" s="318"/>
      <c r="V554" s="318"/>
      <c r="W554" s="318"/>
      <c r="X554" s="318"/>
      <c r="Y554" s="318"/>
      <c r="Z554" s="280"/>
      <c r="AA554" s="280"/>
      <c r="AB554" s="7"/>
      <c r="AC554" s="318"/>
      <c r="AD554" s="281"/>
      <c r="AE554" s="318"/>
      <c r="AF554" s="280"/>
      <c r="AG554" s="318"/>
      <c r="AH554" s="318"/>
      <c r="AI554" s="318"/>
      <c r="AJ554" s="281"/>
      <c r="AK554" s="281"/>
      <c r="AL554" s="318"/>
      <c r="AM554" s="318"/>
      <c r="AN554" s="318"/>
      <c r="AO554" s="318"/>
      <c r="AP554" s="280"/>
      <c r="AQ554" s="280"/>
      <c r="AR554" s="280"/>
      <c r="AS554" s="280"/>
      <c r="AT554" s="280"/>
      <c r="AU554" s="280"/>
      <c r="AV554" s="280"/>
      <c r="AW554" s="280"/>
      <c r="AX554" s="280"/>
      <c r="AY554" s="280"/>
      <c r="AZ554" s="280"/>
      <c r="BA554" s="280"/>
      <c r="BB554" s="280"/>
      <c r="BC554" s="280"/>
      <c r="BD554" s="280"/>
      <c r="BE554" s="280"/>
      <c r="BF554" s="280"/>
      <c r="BG554" s="280"/>
      <c r="BH554" s="280"/>
      <c r="BI554" s="280"/>
      <c r="BJ554" s="280"/>
      <c r="BK554" s="280"/>
    </row>
    <row r="555" spans="1:63" ht="15">
      <c r="A555" s="715"/>
      <c r="B555" s="425"/>
      <c r="C555" s="425"/>
      <c r="D555" s="34"/>
      <c r="E555" s="4" t="s">
        <v>565</v>
      </c>
      <c r="F555" s="281"/>
      <c r="G555" s="280"/>
      <c r="H555" s="286"/>
      <c r="I555" s="318"/>
      <c r="J555" s="318"/>
      <c r="K555" s="318"/>
      <c r="L555" s="318"/>
      <c r="M555" s="318"/>
      <c r="N555" s="326"/>
      <c r="O555" s="318"/>
      <c r="P555" s="318"/>
      <c r="Q555" s="318"/>
      <c r="R555" s="318"/>
      <c r="S555" s="318"/>
      <c r="T555" s="318"/>
      <c r="U555" s="318"/>
      <c r="V555" s="318"/>
      <c r="W555" s="318"/>
      <c r="X555" s="318"/>
      <c r="Y555" s="318"/>
      <c r="Z555" s="280"/>
      <c r="AA555" s="280"/>
      <c r="AB555" s="7"/>
      <c r="AC555" s="318"/>
      <c r="AD555" s="281"/>
      <c r="AE555" s="318"/>
      <c r="AF555" s="280"/>
      <c r="AG555" s="318"/>
      <c r="AH555" s="318"/>
      <c r="AI555" s="318"/>
      <c r="AJ555" s="281"/>
      <c r="AK555" s="281"/>
      <c r="AL555" s="318"/>
      <c r="AM555" s="318"/>
      <c r="AN555" s="318"/>
      <c r="AO555" s="318"/>
      <c r="AP555" s="280"/>
      <c r="AQ555" s="280"/>
      <c r="AR555" s="280"/>
      <c r="AS555" s="280"/>
      <c r="AT555" s="280"/>
      <c r="AU555" s="280"/>
      <c r="AV555" s="280"/>
      <c r="AW555" s="280"/>
      <c r="AX555" s="280"/>
      <c r="AY555" s="280"/>
      <c r="AZ555" s="280"/>
      <c r="BA555" s="280"/>
      <c r="BB555" s="280"/>
      <c r="BC555" s="280"/>
      <c r="BD555" s="280"/>
      <c r="BE555" s="280"/>
      <c r="BF555" s="280"/>
      <c r="BG555" s="280"/>
      <c r="BH555" s="280"/>
      <c r="BI555" s="280"/>
      <c r="BJ555" s="280"/>
      <c r="BK555" s="280"/>
    </row>
    <row r="556" spans="1:63" ht="49.5" customHeight="1">
      <c r="A556" s="716"/>
      <c r="B556" s="426"/>
      <c r="C556" s="426"/>
      <c r="D556" s="258"/>
      <c r="E556" s="4" t="s">
        <v>562</v>
      </c>
      <c r="F556" s="281"/>
      <c r="G556" s="280"/>
      <c r="H556" s="286"/>
      <c r="I556" s="318"/>
      <c r="J556" s="318"/>
      <c r="K556" s="318"/>
      <c r="L556" s="318"/>
      <c r="M556" s="318"/>
      <c r="N556" s="279"/>
      <c r="O556" s="318"/>
      <c r="P556" s="318"/>
      <c r="Q556" s="318"/>
      <c r="R556" s="318"/>
      <c r="S556" s="318"/>
      <c r="T556" s="318"/>
      <c r="U556" s="318"/>
      <c r="V556" s="318"/>
      <c r="W556" s="318"/>
      <c r="X556" s="318"/>
      <c r="Y556" s="318"/>
      <c r="Z556" s="280"/>
      <c r="AA556" s="280"/>
      <c r="AB556" s="7"/>
      <c r="AC556" s="318"/>
      <c r="AD556" s="281"/>
      <c r="AE556" s="318"/>
      <c r="AF556" s="280"/>
      <c r="AG556" s="318"/>
      <c r="AH556" s="318"/>
      <c r="AI556" s="318"/>
      <c r="AJ556" s="281"/>
      <c r="AK556" s="281"/>
      <c r="AL556" s="318"/>
      <c r="AM556" s="318"/>
      <c r="AN556" s="318"/>
      <c r="AO556" s="318"/>
      <c r="AP556" s="280"/>
      <c r="AQ556" s="280"/>
      <c r="AR556" s="280"/>
      <c r="AS556" s="280"/>
      <c r="AT556" s="280"/>
      <c r="AU556" s="280"/>
      <c r="AV556" s="280"/>
      <c r="AW556" s="280"/>
      <c r="AX556" s="280"/>
      <c r="AY556" s="280"/>
      <c r="AZ556" s="280"/>
      <c r="BA556" s="280"/>
      <c r="BB556" s="280"/>
      <c r="BC556" s="280"/>
      <c r="BD556" s="280"/>
      <c r="BE556" s="280"/>
      <c r="BF556" s="280"/>
      <c r="BG556" s="280"/>
      <c r="BH556" s="280"/>
      <c r="BI556" s="280"/>
      <c r="BJ556" s="280"/>
      <c r="BK556" s="280"/>
    </row>
    <row r="557" spans="1:63" ht="78" hidden="1">
      <c r="A557" s="429" t="s">
        <v>150</v>
      </c>
      <c r="B557" s="424" t="s">
        <v>121</v>
      </c>
      <c r="C557" s="424" t="s">
        <v>134</v>
      </c>
      <c r="D557" s="33"/>
      <c r="E557" s="4" t="s">
        <v>314</v>
      </c>
      <c r="F557" s="180"/>
      <c r="G557" s="280"/>
      <c r="H557" s="286"/>
      <c r="I557" s="318"/>
      <c r="J557" s="318"/>
      <c r="K557" s="318"/>
      <c r="L557" s="318"/>
      <c r="M557" s="318"/>
      <c r="N557" s="318"/>
      <c r="O557" s="318"/>
      <c r="P557" s="318"/>
      <c r="Q557" s="318"/>
      <c r="R557" s="318"/>
      <c r="S557" s="318"/>
      <c r="T557" s="318"/>
      <c r="U557" s="318"/>
      <c r="V557" s="318"/>
      <c r="W557" s="318"/>
      <c r="X557" s="318"/>
      <c r="Y557" s="318"/>
      <c r="Z557" s="280"/>
      <c r="AA557" s="280"/>
      <c r="AB557" s="7"/>
      <c r="AC557" s="318"/>
      <c r="AD557" s="280"/>
      <c r="AE557" s="318"/>
      <c r="AF557" s="280"/>
      <c r="AG557" s="318"/>
      <c r="AH557" s="318"/>
      <c r="AI557" s="318"/>
      <c r="AJ557" s="180"/>
      <c r="AK557" s="180"/>
      <c r="AL557" s="318"/>
      <c r="AM557" s="318"/>
      <c r="AN557" s="318"/>
      <c r="AO557" s="318"/>
      <c r="AP557" s="280"/>
      <c r="AQ557" s="280"/>
      <c r="AR557" s="280"/>
      <c r="AS557" s="280"/>
      <c r="AT557" s="280"/>
      <c r="AU557" s="280"/>
      <c r="AV557" s="280"/>
      <c r="AW557" s="280"/>
      <c r="AX557" s="280"/>
      <c r="AY557" s="280"/>
      <c r="AZ557" s="280"/>
      <c r="BA557" s="280"/>
      <c r="BB557" s="280"/>
      <c r="BC557" s="280"/>
      <c r="BD557" s="280"/>
      <c r="BE557" s="280"/>
      <c r="BF557" s="280"/>
      <c r="BG557" s="280"/>
      <c r="BH557" s="280"/>
      <c r="BI557" s="280"/>
      <c r="BJ557" s="280"/>
      <c r="BK557" s="280"/>
    </row>
    <row r="558" spans="1:63" ht="15" hidden="1">
      <c r="A558" s="430"/>
      <c r="B558" s="425"/>
      <c r="C558" s="425"/>
      <c r="D558" s="34"/>
      <c r="E558" s="4" t="s">
        <v>565</v>
      </c>
      <c r="F558" s="283"/>
      <c r="G558" s="280"/>
      <c r="H558" s="286"/>
      <c r="I558" s="318"/>
      <c r="J558" s="318"/>
      <c r="K558" s="318"/>
      <c r="L558" s="318"/>
      <c r="M558" s="318"/>
      <c r="N558" s="318"/>
      <c r="O558" s="318"/>
      <c r="P558" s="318"/>
      <c r="Q558" s="318"/>
      <c r="R558" s="318"/>
      <c r="S558" s="318"/>
      <c r="T558" s="318"/>
      <c r="U558" s="318"/>
      <c r="V558" s="318"/>
      <c r="W558" s="318"/>
      <c r="X558" s="318"/>
      <c r="Y558" s="318"/>
      <c r="Z558" s="280"/>
      <c r="AA558" s="280"/>
      <c r="AB558" s="7"/>
      <c r="AC558" s="318"/>
      <c r="AD558" s="280"/>
      <c r="AE558" s="318"/>
      <c r="AF558" s="280"/>
      <c r="AG558" s="318"/>
      <c r="AH558" s="318"/>
      <c r="AI558" s="318"/>
      <c r="AJ558" s="283"/>
      <c r="AK558" s="283"/>
      <c r="AL558" s="318"/>
      <c r="AM558" s="318"/>
      <c r="AN558" s="318"/>
      <c r="AO558" s="318"/>
      <c r="AP558" s="280"/>
      <c r="AQ558" s="280"/>
      <c r="AR558" s="280"/>
      <c r="AS558" s="280"/>
      <c r="AT558" s="280"/>
      <c r="AU558" s="280"/>
      <c r="AV558" s="280"/>
      <c r="AW558" s="280"/>
      <c r="AX558" s="280"/>
      <c r="AY558" s="280"/>
      <c r="AZ558" s="280"/>
      <c r="BA558" s="280"/>
      <c r="BB558" s="280"/>
      <c r="BC558" s="280"/>
      <c r="BD558" s="280"/>
      <c r="BE558" s="280"/>
      <c r="BF558" s="280"/>
      <c r="BG558" s="280"/>
      <c r="BH558" s="280"/>
      <c r="BI558" s="280"/>
      <c r="BJ558" s="280"/>
      <c r="BK558" s="280"/>
    </row>
    <row r="559" spans="1:63" ht="30.75" hidden="1">
      <c r="A559" s="430"/>
      <c r="B559" s="425"/>
      <c r="C559" s="425"/>
      <c r="D559" s="273" t="s">
        <v>405</v>
      </c>
      <c r="E559" s="4" t="s">
        <v>562</v>
      </c>
      <c r="F559" s="283"/>
      <c r="G559" s="280"/>
      <c r="H559" s="286"/>
      <c r="I559" s="318"/>
      <c r="J559" s="318"/>
      <c r="K559" s="318"/>
      <c r="L559" s="318"/>
      <c r="M559" s="318"/>
      <c r="N559" s="318"/>
      <c r="O559" s="318"/>
      <c r="P559" s="318"/>
      <c r="Q559" s="318"/>
      <c r="R559" s="318"/>
      <c r="S559" s="318"/>
      <c r="T559" s="318"/>
      <c r="U559" s="318"/>
      <c r="V559" s="318"/>
      <c r="W559" s="318"/>
      <c r="X559" s="318"/>
      <c r="Y559" s="318"/>
      <c r="Z559" s="280"/>
      <c r="AA559" s="280"/>
      <c r="AB559" s="7"/>
      <c r="AC559" s="318"/>
      <c r="AD559" s="280"/>
      <c r="AE559" s="318"/>
      <c r="AF559" s="280"/>
      <c r="AG559" s="318"/>
      <c r="AH559" s="318"/>
      <c r="AI559" s="318"/>
      <c r="AJ559" s="283"/>
      <c r="AK559" s="283"/>
      <c r="AL559" s="318"/>
      <c r="AM559" s="318"/>
      <c r="AN559" s="318"/>
      <c r="AO559" s="318"/>
      <c r="AP559" s="280"/>
      <c r="AQ559" s="280"/>
      <c r="AR559" s="280"/>
      <c r="AS559" s="280"/>
      <c r="AT559" s="280"/>
      <c r="AU559" s="280"/>
      <c r="AV559" s="280"/>
      <c r="AW559" s="280"/>
      <c r="AX559" s="280"/>
      <c r="AY559" s="280"/>
      <c r="AZ559" s="280"/>
      <c r="BA559" s="280"/>
      <c r="BB559" s="280"/>
      <c r="BC559" s="280"/>
      <c r="BD559" s="280"/>
      <c r="BE559" s="280"/>
      <c r="BF559" s="280"/>
      <c r="BG559" s="280"/>
      <c r="BH559" s="280"/>
      <c r="BI559" s="280"/>
      <c r="BJ559" s="280"/>
      <c r="BK559" s="280"/>
    </row>
    <row r="560" spans="1:63" ht="15" hidden="1">
      <c r="A560" s="430"/>
      <c r="B560" s="425"/>
      <c r="C560" s="425"/>
      <c r="D560" s="34"/>
      <c r="E560" s="4" t="s">
        <v>16</v>
      </c>
      <c r="F560" s="283"/>
      <c r="G560" s="280"/>
      <c r="H560" s="286"/>
      <c r="I560" s="318"/>
      <c r="J560" s="318"/>
      <c r="K560" s="318"/>
      <c r="L560" s="318"/>
      <c r="M560" s="318"/>
      <c r="N560" s="318"/>
      <c r="O560" s="318"/>
      <c r="P560" s="318"/>
      <c r="Q560" s="318"/>
      <c r="R560" s="318"/>
      <c r="S560" s="318"/>
      <c r="T560" s="318"/>
      <c r="U560" s="318"/>
      <c r="V560" s="318"/>
      <c r="W560" s="318"/>
      <c r="X560" s="318"/>
      <c r="Y560" s="318"/>
      <c r="Z560" s="280"/>
      <c r="AA560" s="280"/>
      <c r="AB560" s="7"/>
      <c r="AC560" s="318"/>
      <c r="AD560" s="280"/>
      <c r="AE560" s="318"/>
      <c r="AF560" s="280"/>
      <c r="AG560" s="318"/>
      <c r="AH560" s="318"/>
      <c r="AI560" s="318"/>
      <c r="AJ560" s="283"/>
      <c r="AK560" s="283"/>
      <c r="AL560" s="318"/>
      <c r="AM560" s="318"/>
      <c r="AN560" s="318"/>
      <c r="AO560" s="318"/>
      <c r="AP560" s="280"/>
      <c r="AQ560" s="280"/>
      <c r="AR560" s="280"/>
      <c r="AS560" s="280"/>
      <c r="AT560" s="280"/>
      <c r="AU560" s="280"/>
      <c r="AV560" s="280"/>
      <c r="AW560" s="280"/>
      <c r="AX560" s="280"/>
      <c r="AY560" s="280"/>
      <c r="AZ560" s="280"/>
      <c r="BA560" s="280"/>
      <c r="BB560" s="280"/>
      <c r="BC560" s="280"/>
      <c r="BD560" s="280"/>
      <c r="BE560" s="280"/>
      <c r="BF560" s="280"/>
      <c r="BG560" s="280"/>
      <c r="BH560" s="280"/>
      <c r="BI560" s="280"/>
      <c r="BJ560" s="280"/>
      <c r="BK560" s="280"/>
    </row>
    <row r="561" spans="1:63" ht="15" hidden="1">
      <c r="A561" s="430"/>
      <c r="B561" s="425"/>
      <c r="C561" s="425"/>
      <c r="D561" s="34"/>
      <c r="E561" s="4" t="s">
        <v>17</v>
      </c>
      <c r="F561" s="283"/>
      <c r="G561" s="280"/>
      <c r="H561" s="286"/>
      <c r="I561" s="318"/>
      <c r="J561" s="318"/>
      <c r="K561" s="318"/>
      <c r="L561" s="318"/>
      <c r="M561" s="318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8"/>
      <c r="Z561" s="280"/>
      <c r="AA561" s="280"/>
      <c r="AB561" s="7"/>
      <c r="AC561" s="318"/>
      <c r="AD561" s="280"/>
      <c r="AE561" s="318"/>
      <c r="AF561" s="280"/>
      <c r="AG561" s="318"/>
      <c r="AH561" s="318"/>
      <c r="AI561" s="318"/>
      <c r="AJ561" s="283"/>
      <c r="AK561" s="283"/>
      <c r="AL561" s="318"/>
      <c r="AM561" s="318"/>
      <c r="AN561" s="318"/>
      <c r="AO561" s="318"/>
      <c r="AP561" s="280"/>
      <c r="AQ561" s="280"/>
      <c r="AR561" s="280"/>
      <c r="AS561" s="280"/>
      <c r="AT561" s="280"/>
      <c r="AU561" s="280"/>
      <c r="AV561" s="280"/>
      <c r="AW561" s="280"/>
      <c r="AX561" s="280"/>
      <c r="AY561" s="280"/>
      <c r="AZ561" s="280"/>
      <c r="BA561" s="280"/>
      <c r="BB561" s="280"/>
      <c r="BC561" s="280"/>
      <c r="BD561" s="280"/>
      <c r="BE561" s="280"/>
      <c r="BF561" s="280"/>
      <c r="BG561" s="280"/>
      <c r="BH561" s="280"/>
      <c r="BI561" s="280"/>
      <c r="BJ561" s="280"/>
      <c r="BK561" s="280"/>
    </row>
    <row r="562" spans="1:63" ht="30.75" hidden="1">
      <c r="A562" s="431"/>
      <c r="B562" s="426"/>
      <c r="C562" s="426"/>
      <c r="D562" s="258"/>
      <c r="E562" s="4" t="s">
        <v>18</v>
      </c>
      <c r="F562" s="283"/>
      <c r="G562" s="280"/>
      <c r="H562" s="286"/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318"/>
      <c r="U562" s="318"/>
      <c r="V562" s="318"/>
      <c r="W562" s="318"/>
      <c r="X562" s="318"/>
      <c r="Y562" s="318"/>
      <c r="Z562" s="280"/>
      <c r="AA562" s="280"/>
      <c r="AB562" s="7"/>
      <c r="AC562" s="318"/>
      <c r="AD562" s="280"/>
      <c r="AE562" s="318"/>
      <c r="AF562" s="280"/>
      <c r="AG562" s="318"/>
      <c r="AH562" s="318"/>
      <c r="AI562" s="318"/>
      <c r="AJ562" s="283"/>
      <c r="AK562" s="283"/>
      <c r="AL562" s="318"/>
      <c r="AM562" s="318"/>
      <c r="AN562" s="318"/>
      <c r="AO562" s="318"/>
      <c r="AP562" s="280"/>
      <c r="AQ562" s="280"/>
      <c r="AR562" s="280"/>
      <c r="AS562" s="280"/>
      <c r="AT562" s="280"/>
      <c r="AU562" s="280"/>
      <c r="AV562" s="280"/>
      <c r="AW562" s="280"/>
      <c r="AX562" s="280"/>
      <c r="AY562" s="280"/>
      <c r="AZ562" s="280"/>
      <c r="BA562" s="280"/>
      <c r="BB562" s="280"/>
      <c r="BC562" s="280"/>
      <c r="BD562" s="280"/>
      <c r="BE562" s="280"/>
      <c r="BF562" s="280"/>
      <c r="BG562" s="280"/>
      <c r="BH562" s="280"/>
      <c r="BI562" s="280"/>
      <c r="BJ562" s="280"/>
      <c r="BK562" s="280"/>
    </row>
    <row r="563" spans="1:63" ht="15" hidden="1">
      <c r="A563" s="429" t="s">
        <v>151</v>
      </c>
      <c r="B563" s="424" t="s">
        <v>224</v>
      </c>
      <c r="C563" s="424" t="s">
        <v>134</v>
      </c>
      <c r="D563" s="33"/>
      <c r="E563" s="277" t="s">
        <v>21</v>
      </c>
      <c r="F563" s="180"/>
      <c r="G563" s="280"/>
      <c r="H563" s="286"/>
      <c r="I563" s="318"/>
      <c r="J563" s="318"/>
      <c r="K563" s="318"/>
      <c r="L563" s="318"/>
      <c r="M563" s="318"/>
      <c r="N563" s="318"/>
      <c r="O563" s="318"/>
      <c r="P563" s="318"/>
      <c r="Q563" s="318"/>
      <c r="R563" s="318"/>
      <c r="S563" s="318"/>
      <c r="T563" s="318"/>
      <c r="U563" s="318"/>
      <c r="V563" s="318"/>
      <c r="W563" s="318"/>
      <c r="X563" s="318"/>
      <c r="Y563" s="318"/>
      <c r="Z563" s="280"/>
      <c r="AA563" s="280"/>
      <c r="AB563" s="7"/>
      <c r="AC563" s="318"/>
      <c r="AD563" s="280"/>
      <c r="AE563" s="318"/>
      <c r="AF563" s="280"/>
      <c r="AG563" s="318"/>
      <c r="AH563" s="318"/>
      <c r="AI563" s="318"/>
      <c r="AJ563" s="180"/>
      <c r="AK563" s="180"/>
      <c r="AL563" s="318"/>
      <c r="AM563" s="318"/>
      <c r="AN563" s="318"/>
      <c r="AO563" s="318"/>
      <c r="AP563" s="280"/>
      <c r="AQ563" s="280"/>
      <c r="AR563" s="280"/>
      <c r="AS563" s="280"/>
      <c r="AT563" s="280"/>
      <c r="AU563" s="280"/>
      <c r="AV563" s="280"/>
      <c r="AW563" s="280"/>
      <c r="AX563" s="280"/>
      <c r="AY563" s="280"/>
      <c r="AZ563" s="280"/>
      <c r="BA563" s="280"/>
      <c r="BB563" s="280"/>
      <c r="BC563" s="280"/>
      <c r="BD563" s="280"/>
      <c r="BE563" s="280"/>
      <c r="BF563" s="280"/>
      <c r="BG563" s="280"/>
      <c r="BH563" s="280"/>
      <c r="BI563" s="280"/>
      <c r="BJ563" s="280"/>
      <c r="BK563" s="280"/>
    </row>
    <row r="564" spans="1:63" ht="30.75" hidden="1">
      <c r="A564" s="430"/>
      <c r="B564" s="425"/>
      <c r="C564" s="425"/>
      <c r="D564" s="34"/>
      <c r="E564" s="4" t="s">
        <v>14</v>
      </c>
      <c r="F564" s="283"/>
      <c r="G564" s="280"/>
      <c r="H564" s="286"/>
      <c r="I564" s="318"/>
      <c r="J564" s="318"/>
      <c r="K564" s="318"/>
      <c r="L564" s="318"/>
      <c r="M564" s="318"/>
      <c r="N564" s="318"/>
      <c r="O564" s="318"/>
      <c r="P564" s="318"/>
      <c r="Q564" s="318"/>
      <c r="R564" s="318"/>
      <c r="S564" s="318"/>
      <c r="T564" s="318"/>
      <c r="U564" s="318"/>
      <c r="V564" s="318"/>
      <c r="W564" s="318"/>
      <c r="X564" s="318"/>
      <c r="Y564" s="318"/>
      <c r="Z564" s="280"/>
      <c r="AA564" s="280"/>
      <c r="AB564" s="7"/>
      <c r="AC564" s="318"/>
      <c r="AD564" s="280"/>
      <c r="AE564" s="318"/>
      <c r="AF564" s="280"/>
      <c r="AG564" s="318"/>
      <c r="AH564" s="318"/>
      <c r="AI564" s="318"/>
      <c r="AJ564" s="283"/>
      <c r="AK564" s="283"/>
      <c r="AL564" s="318"/>
      <c r="AM564" s="318"/>
      <c r="AN564" s="318"/>
      <c r="AO564" s="318"/>
      <c r="AP564" s="280"/>
      <c r="AQ564" s="280"/>
      <c r="AR564" s="280"/>
      <c r="AS564" s="280"/>
      <c r="AT564" s="280"/>
      <c r="AU564" s="280"/>
      <c r="AV564" s="280"/>
      <c r="AW564" s="280"/>
      <c r="AX564" s="280"/>
      <c r="AY564" s="280"/>
      <c r="AZ564" s="280"/>
      <c r="BA564" s="280"/>
      <c r="BB564" s="280"/>
      <c r="BC564" s="280"/>
      <c r="BD564" s="280"/>
      <c r="BE564" s="280"/>
      <c r="BF564" s="280"/>
      <c r="BG564" s="280"/>
      <c r="BH564" s="280"/>
      <c r="BI564" s="280"/>
      <c r="BJ564" s="280"/>
      <c r="BK564" s="280"/>
    </row>
    <row r="565" spans="1:63" ht="30.75" hidden="1">
      <c r="A565" s="430"/>
      <c r="B565" s="425"/>
      <c r="C565" s="425"/>
      <c r="D565" s="273" t="s">
        <v>405</v>
      </c>
      <c r="E565" s="4" t="s">
        <v>15</v>
      </c>
      <c r="F565" s="283"/>
      <c r="G565" s="280"/>
      <c r="H565" s="286"/>
      <c r="I565" s="318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8"/>
      <c r="Z565" s="280"/>
      <c r="AA565" s="280"/>
      <c r="AB565" s="7"/>
      <c r="AC565" s="318"/>
      <c r="AD565" s="280"/>
      <c r="AE565" s="318"/>
      <c r="AF565" s="280"/>
      <c r="AG565" s="318"/>
      <c r="AH565" s="318"/>
      <c r="AI565" s="318"/>
      <c r="AJ565" s="283"/>
      <c r="AK565" s="283"/>
      <c r="AL565" s="318"/>
      <c r="AM565" s="318"/>
      <c r="AN565" s="318"/>
      <c r="AO565" s="318"/>
      <c r="AP565" s="280"/>
      <c r="AQ565" s="280"/>
      <c r="AR565" s="280"/>
      <c r="AS565" s="280"/>
      <c r="AT565" s="280"/>
      <c r="AU565" s="280"/>
      <c r="AV565" s="280"/>
      <c r="AW565" s="280"/>
      <c r="AX565" s="280"/>
      <c r="AY565" s="280"/>
      <c r="AZ565" s="280"/>
      <c r="BA565" s="280"/>
      <c r="BB565" s="280"/>
      <c r="BC565" s="280"/>
      <c r="BD565" s="280"/>
      <c r="BE565" s="280"/>
      <c r="BF565" s="280"/>
      <c r="BG565" s="280"/>
      <c r="BH565" s="280"/>
      <c r="BI565" s="280"/>
      <c r="BJ565" s="280"/>
      <c r="BK565" s="280"/>
    </row>
    <row r="566" spans="1:63" ht="15" hidden="1">
      <c r="A566" s="430"/>
      <c r="B566" s="425"/>
      <c r="C566" s="425"/>
      <c r="D566" s="34"/>
      <c r="E566" s="4" t="s">
        <v>16</v>
      </c>
      <c r="F566" s="283"/>
      <c r="G566" s="280"/>
      <c r="H566" s="286"/>
      <c r="I566" s="318"/>
      <c r="J566" s="318"/>
      <c r="K566" s="318"/>
      <c r="L566" s="318"/>
      <c r="M566" s="318"/>
      <c r="N566" s="318"/>
      <c r="O566" s="318"/>
      <c r="P566" s="318"/>
      <c r="Q566" s="318"/>
      <c r="R566" s="318"/>
      <c r="S566" s="318"/>
      <c r="T566" s="318"/>
      <c r="U566" s="318"/>
      <c r="V566" s="318"/>
      <c r="W566" s="318"/>
      <c r="X566" s="318"/>
      <c r="Y566" s="318"/>
      <c r="Z566" s="280"/>
      <c r="AA566" s="280"/>
      <c r="AB566" s="7"/>
      <c r="AC566" s="318"/>
      <c r="AD566" s="280"/>
      <c r="AE566" s="318"/>
      <c r="AF566" s="280"/>
      <c r="AG566" s="318"/>
      <c r="AH566" s="318"/>
      <c r="AI566" s="318"/>
      <c r="AJ566" s="283"/>
      <c r="AK566" s="283"/>
      <c r="AL566" s="318"/>
      <c r="AM566" s="318"/>
      <c r="AN566" s="318"/>
      <c r="AO566" s="318"/>
      <c r="AP566" s="280"/>
      <c r="AQ566" s="280"/>
      <c r="AR566" s="280"/>
      <c r="AS566" s="280"/>
      <c r="AT566" s="280"/>
      <c r="AU566" s="280"/>
      <c r="AV566" s="280"/>
      <c r="AW566" s="280"/>
      <c r="AX566" s="280"/>
      <c r="AY566" s="280"/>
      <c r="AZ566" s="280"/>
      <c r="BA566" s="280"/>
      <c r="BB566" s="280"/>
      <c r="BC566" s="280"/>
      <c r="BD566" s="280"/>
      <c r="BE566" s="280"/>
      <c r="BF566" s="280"/>
      <c r="BG566" s="280"/>
      <c r="BH566" s="280"/>
      <c r="BI566" s="280"/>
      <c r="BJ566" s="280"/>
      <c r="BK566" s="280"/>
    </row>
    <row r="567" spans="1:63" ht="15" hidden="1">
      <c r="A567" s="430"/>
      <c r="B567" s="425"/>
      <c r="C567" s="425"/>
      <c r="D567" s="34"/>
      <c r="E567" s="4" t="s">
        <v>17</v>
      </c>
      <c r="F567" s="283"/>
      <c r="G567" s="280"/>
      <c r="H567" s="286"/>
      <c r="I567" s="318"/>
      <c r="J567" s="318"/>
      <c r="K567" s="318"/>
      <c r="L567" s="318"/>
      <c r="M567" s="318"/>
      <c r="N567" s="318"/>
      <c r="O567" s="318"/>
      <c r="P567" s="318"/>
      <c r="Q567" s="318"/>
      <c r="R567" s="318"/>
      <c r="S567" s="318"/>
      <c r="T567" s="318"/>
      <c r="U567" s="318"/>
      <c r="V567" s="318"/>
      <c r="W567" s="318"/>
      <c r="X567" s="318"/>
      <c r="Y567" s="318"/>
      <c r="Z567" s="280"/>
      <c r="AA567" s="280"/>
      <c r="AB567" s="7"/>
      <c r="AC567" s="318"/>
      <c r="AD567" s="280"/>
      <c r="AE567" s="318"/>
      <c r="AF567" s="280"/>
      <c r="AG567" s="318"/>
      <c r="AH567" s="318"/>
      <c r="AI567" s="318"/>
      <c r="AJ567" s="283"/>
      <c r="AK567" s="283"/>
      <c r="AL567" s="318"/>
      <c r="AM567" s="318"/>
      <c r="AN567" s="318"/>
      <c r="AO567" s="318"/>
      <c r="AP567" s="280"/>
      <c r="AQ567" s="280"/>
      <c r="AR567" s="280"/>
      <c r="AS567" s="280"/>
      <c r="AT567" s="280"/>
      <c r="AU567" s="280"/>
      <c r="AV567" s="280"/>
      <c r="AW567" s="280"/>
      <c r="AX567" s="280"/>
      <c r="AY567" s="280"/>
      <c r="AZ567" s="280"/>
      <c r="BA567" s="280"/>
      <c r="BB567" s="280"/>
      <c r="BC567" s="280"/>
      <c r="BD567" s="280"/>
      <c r="BE567" s="280"/>
      <c r="BF567" s="280"/>
      <c r="BG567" s="280"/>
      <c r="BH567" s="280"/>
      <c r="BI567" s="280"/>
      <c r="BJ567" s="280"/>
      <c r="BK567" s="280"/>
    </row>
    <row r="568" spans="1:63" ht="30.75" hidden="1">
      <c r="A568" s="431"/>
      <c r="B568" s="426"/>
      <c r="C568" s="426"/>
      <c r="D568" s="258"/>
      <c r="E568" s="4" t="s">
        <v>18</v>
      </c>
      <c r="F568" s="283"/>
      <c r="G568" s="280"/>
      <c r="H568" s="286"/>
      <c r="I568" s="318"/>
      <c r="J568" s="318"/>
      <c r="K568" s="318"/>
      <c r="L568" s="318"/>
      <c r="M568" s="318"/>
      <c r="N568" s="318"/>
      <c r="O568" s="318"/>
      <c r="P568" s="318"/>
      <c r="Q568" s="318"/>
      <c r="R568" s="318"/>
      <c r="S568" s="318"/>
      <c r="T568" s="318"/>
      <c r="U568" s="318"/>
      <c r="V568" s="318"/>
      <c r="W568" s="318"/>
      <c r="X568" s="318"/>
      <c r="Y568" s="318"/>
      <c r="Z568" s="280"/>
      <c r="AA568" s="280"/>
      <c r="AB568" s="7"/>
      <c r="AC568" s="318"/>
      <c r="AD568" s="280"/>
      <c r="AE568" s="318"/>
      <c r="AF568" s="280"/>
      <c r="AG568" s="318"/>
      <c r="AH568" s="318"/>
      <c r="AI568" s="318"/>
      <c r="AJ568" s="283"/>
      <c r="AK568" s="283"/>
      <c r="AL568" s="318"/>
      <c r="AM568" s="318"/>
      <c r="AN568" s="318"/>
      <c r="AO568" s="318"/>
      <c r="AP568" s="280"/>
      <c r="AQ568" s="280"/>
      <c r="AR568" s="280"/>
      <c r="AS568" s="280"/>
      <c r="AT568" s="280"/>
      <c r="AU568" s="280"/>
      <c r="AV568" s="280"/>
      <c r="AW568" s="280"/>
      <c r="AX568" s="280"/>
      <c r="AY568" s="280"/>
      <c r="AZ568" s="280"/>
      <c r="BA568" s="280"/>
      <c r="BB568" s="280"/>
      <c r="BC568" s="280"/>
      <c r="BD568" s="280"/>
      <c r="BE568" s="280"/>
      <c r="BF568" s="280"/>
      <c r="BG568" s="280"/>
      <c r="BH568" s="280"/>
      <c r="BI568" s="280"/>
      <c r="BJ568" s="280"/>
      <c r="BK568" s="280"/>
    </row>
    <row r="569" spans="1:63" ht="15">
      <c r="A569" s="491" t="s">
        <v>415</v>
      </c>
      <c r="B569" s="483"/>
      <c r="C569" s="475"/>
      <c r="D569" s="268"/>
      <c r="E569" s="271" t="s">
        <v>433</v>
      </c>
      <c r="F569" s="180">
        <f>F572</f>
        <v>4009.7</v>
      </c>
      <c r="G569" s="180">
        <f>G572</f>
        <v>0</v>
      </c>
      <c r="H569" s="284">
        <f>G569/F569*100</f>
        <v>0</v>
      </c>
      <c r="I569" s="180">
        <f aca="true" t="shared" si="53" ref="I569:P569">I572</f>
        <v>0</v>
      </c>
      <c r="J569" s="180">
        <f t="shared" si="53"/>
        <v>0</v>
      </c>
      <c r="K569" s="180">
        <f t="shared" si="53"/>
        <v>0</v>
      </c>
      <c r="L569" s="180">
        <f t="shared" si="53"/>
        <v>0</v>
      </c>
      <c r="M569" s="180">
        <f t="shared" si="53"/>
        <v>0</v>
      </c>
      <c r="N569" s="180">
        <f t="shared" si="53"/>
        <v>0</v>
      </c>
      <c r="O569" s="180">
        <f t="shared" si="53"/>
        <v>4009.7</v>
      </c>
      <c r="P569" s="180">
        <f t="shared" si="53"/>
        <v>0</v>
      </c>
      <c r="Q569" s="284">
        <f>P569/O569*100</f>
        <v>0</v>
      </c>
      <c r="R569" s="180">
        <f aca="true" t="shared" si="54" ref="R569:AS569">R572</f>
        <v>0</v>
      </c>
      <c r="S569" s="180">
        <f t="shared" si="54"/>
        <v>0</v>
      </c>
      <c r="T569" s="180">
        <f t="shared" si="54"/>
        <v>0</v>
      </c>
      <c r="U569" s="180">
        <f t="shared" si="54"/>
        <v>0</v>
      </c>
      <c r="V569" s="180">
        <f t="shared" si="54"/>
        <v>0</v>
      </c>
      <c r="W569" s="180">
        <f t="shared" si="54"/>
        <v>0</v>
      </c>
      <c r="X569" s="180">
        <f t="shared" si="54"/>
        <v>0</v>
      </c>
      <c r="Y569" s="180">
        <f t="shared" si="54"/>
        <v>0</v>
      </c>
      <c r="Z569" s="180">
        <f t="shared" si="54"/>
        <v>0</v>
      </c>
      <c r="AA569" s="180">
        <f t="shared" si="54"/>
        <v>0</v>
      </c>
      <c r="AB569" s="180">
        <f t="shared" si="54"/>
        <v>0</v>
      </c>
      <c r="AC569" s="180">
        <f t="shared" si="54"/>
        <v>0</v>
      </c>
      <c r="AD569" s="180">
        <f t="shared" si="54"/>
        <v>0</v>
      </c>
      <c r="AE569" s="180">
        <f t="shared" si="54"/>
        <v>0</v>
      </c>
      <c r="AF569" s="180">
        <f t="shared" si="54"/>
        <v>0</v>
      </c>
      <c r="AG569" s="180">
        <f t="shared" si="54"/>
        <v>0</v>
      </c>
      <c r="AH569" s="180">
        <f t="shared" si="54"/>
        <v>0</v>
      </c>
      <c r="AI569" s="180">
        <f t="shared" si="54"/>
        <v>0</v>
      </c>
      <c r="AJ569" s="180">
        <f t="shared" si="54"/>
        <v>0</v>
      </c>
      <c r="AK569" s="180">
        <f t="shared" si="54"/>
        <v>0</v>
      </c>
      <c r="AL569" s="180">
        <f t="shared" si="54"/>
        <v>0</v>
      </c>
      <c r="AM569" s="180">
        <f t="shared" si="54"/>
        <v>0</v>
      </c>
      <c r="AN569" s="180">
        <f t="shared" si="54"/>
        <v>0</v>
      </c>
      <c r="AO569" s="180">
        <f t="shared" si="54"/>
        <v>0</v>
      </c>
      <c r="AP569" s="180">
        <f t="shared" si="54"/>
        <v>0</v>
      </c>
      <c r="AQ569" s="180">
        <f t="shared" si="54"/>
        <v>0</v>
      </c>
      <c r="AR569" s="180">
        <f t="shared" si="54"/>
        <v>0</v>
      </c>
      <c r="AS569" s="180">
        <f t="shared" si="54"/>
        <v>0</v>
      </c>
      <c r="AT569" s="280"/>
      <c r="AU569" s="280"/>
      <c r="AV569" s="280"/>
      <c r="AW569" s="280"/>
      <c r="AX569" s="280"/>
      <c r="AY569" s="280"/>
      <c r="AZ569" s="280"/>
      <c r="BA569" s="280"/>
      <c r="BB569" s="280"/>
      <c r="BC569" s="280"/>
      <c r="BD569" s="280"/>
      <c r="BE569" s="280"/>
      <c r="BF569" s="280"/>
      <c r="BG569" s="280"/>
      <c r="BH569" s="280"/>
      <c r="BI569" s="280"/>
      <c r="BJ569" s="280"/>
      <c r="BK569" s="280"/>
    </row>
    <row r="570" spans="1:63" ht="30.75">
      <c r="A570" s="476"/>
      <c r="B570" s="511"/>
      <c r="C570" s="477"/>
      <c r="D570" s="269"/>
      <c r="E570" s="4" t="s">
        <v>563</v>
      </c>
      <c r="F570" s="180"/>
      <c r="G570" s="280"/>
      <c r="H570" s="318"/>
      <c r="I570" s="318"/>
      <c r="J570" s="318"/>
      <c r="K570" s="318"/>
      <c r="L570" s="318"/>
      <c r="M570" s="318"/>
      <c r="N570" s="318"/>
      <c r="O570" s="318"/>
      <c r="P570" s="318"/>
      <c r="Q570" s="318"/>
      <c r="R570" s="318"/>
      <c r="S570" s="318"/>
      <c r="T570" s="318"/>
      <c r="U570" s="318"/>
      <c r="V570" s="318"/>
      <c r="W570" s="318"/>
      <c r="X570" s="318"/>
      <c r="Y570" s="318"/>
      <c r="Z570" s="280"/>
      <c r="AA570" s="280"/>
      <c r="AB570" s="7"/>
      <c r="AC570" s="318"/>
      <c r="AD570" s="180"/>
      <c r="AE570" s="318"/>
      <c r="AF570" s="280"/>
      <c r="AG570" s="318"/>
      <c r="AH570" s="318"/>
      <c r="AI570" s="318"/>
      <c r="AJ570" s="180"/>
      <c r="AK570" s="180"/>
      <c r="AL570" s="318"/>
      <c r="AM570" s="318"/>
      <c r="AN570" s="318"/>
      <c r="AO570" s="318"/>
      <c r="AP570" s="280"/>
      <c r="AQ570" s="280"/>
      <c r="AR570" s="280"/>
      <c r="AS570" s="280"/>
      <c r="AT570" s="280"/>
      <c r="AU570" s="280"/>
      <c r="AV570" s="280"/>
      <c r="AW570" s="280"/>
      <c r="AX570" s="280"/>
      <c r="AY570" s="280"/>
      <c r="AZ570" s="280"/>
      <c r="BA570" s="280"/>
      <c r="BB570" s="280"/>
      <c r="BC570" s="280"/>
      <c r="BD570" s="280"/>
      <c r="BE570" s="280"/>
      <c r="BF570" s="280"/>
      <c r="BG570" s="280"/>
      <c r="BH570" s="280"/>
      <c r="BI570" s="280"/>
      <c r="BJ570" s="280"/>
      <c r="BK570" s="280"/>
    </row>
    <row r="571" spans="1:63" ht="30.75">
      <c r="A571" s="476"/>
      <c r="B571" s="511"/>
      <c r="C571" s="477"/>
      <c r="D571" s="269"/>
      <c r="E571" s="4" t="s">
        <v>564</v>
      </c>
      <c r="F571" s="180"/>
      <c r="G571" s="324"/>
      <c r="H571" s="318"/>
      <c r="I571" s="318"/>
      <c r="J571" s="318"/>
      <c r="K571" s="318"/>
      <c r="L571" s="318"/>
      <c r="M571" s="318"/>
      <c r="N571" s="318"/>
      <c r="O571" s="318"/>
      <c r="P571" s="318"/>
      <c r="Q571" s="318"/>
      <c r="R571" s="318"/>
      <c r="S571" s="318"/>
      <c r="T571" s="318"/>
      <c r="U571" s="318"/>
      <c r="V571" s="318"/>
      <c r="W571" s="318"/>
      <c r="X571" s="318"/>
      <c r="Y571" s="318"/>
      <c r="Z571" s="280"/>
      <c r="AA571" s="280"/>
      <c r="AB571" s="7"/>
      <c r="AC571" s="318"/>
      <c r="AD571" s="180"/>
      <c r="AE571" s="318"/>
      <c r="AF571" s="343"/>
      <c r="AG571" s="318"/>
      <c r="AH571" s="318"/>
      <c r="AI571" s="318"/>
      <c r="AJ571" s="180"/>
      <c r="AK571" s="180"/>
      <c r="AL571" s="318"/>
      <c r="AM571" s="318"/>
      <c r="AN571" s="318"/>
      <c r="AO571" s="318"/>
      <c r="AP571" s="280"/>
      <c r="AQ571" s="280"/>
      <c r="AR571" s="280"/>
      <c r="AS571" s="280"/>
      <c r="AT571" s="280"/>
      <c r="AU571" s="280"/>
      <c r="AV571" s="280"/>
      <c r="AW571" s="280"/>
      <c r="AX571" s="280"/>
      <c r="AY571" s="280"/>
      <c r="AZ571" s="280"/>
      <c r="BA571" s="280"/>
      <c r="BB571" s="280"/>
      <c r="BC571" s="280"/>
      <c r="BD571" s="280"/>
      <c r="BE571" s="280"/>
      <c r="BF571" s="280"/>
      <c r="BG571" s="280"/>
      <c r="BH571" s="280"/>
      <c r="BI571" s="280"/>
      <c r="BJ571" s="280"/>
      <c r="BK571" s="280"/>
    </row>
    <row r="572" spans="1:63" ht="15">
      <c r="A572" s="476"/>
      <c r="B572" s="511"/>
      <c r="C572" s="477"/>
      <c r="D572" s="269"/>
      <c r="E572" s="4" t="s">
        <v>322</v>
      </c>
      <c r="F572" s="279">
        <v>4009.7</v>
      </c>
      <c r="G572" s="324"/>
      <c r="H572" s="284">
        <f>G572/F572*100</f>
        <v>0</v>
      </c>
      <c r="I572" s="318"/>
      <c r="J572" s="318"/>
      <c r="K572" s="318"/>
      <c r="L572" s="318"/>
      <c r="M572" s="318"/>
      <c r="N572" s="318"/>
      <c r="O572" s="318">
        <v>4009.7</v>
      </c>
      <c r="P572" s="318"/>
      <c r="Q572" s="284">
        <f>P572/O572*100</f>
        <v>0</v>
      </c>
      <c r="R572" s="318"/>
      <c r="S572" s="318"/>
      <c r="T572" s="318"/>
      <c r="U572" s="318"/>
      <c r="V572" s="318"/>
      <c r="W572" s="318"/>
      <c r="X572" s="318"/>
      <c r="Y572" s="318"/>
      <c r="Z572" s="280"/>
      <c r="AA572" s="280"/>
      <c r="AB572" s="7"/>
      <c r="AC572" s="318"/>
      <c r="AD572" s="279"/>
      <c r="AE572" s="318"/>
      <c r="AF572" s="343"/>
      <c r="AG572" s="318"/>
      <c r="AH572" s="318"/>
      <c r="AI572" s="318"/>
      <c r="AJ572" s="279"/>
      <c r="AK572" s="279"/>
      <c r="AL572" s="318"/>
      <c r="AM572" s="318"/>
      <c r="AN572" s="318"/>
      <c r="AO572" s="318"/>
      <c r="AP572" s="280"/>
      <c r="AQ572" s="280"/>
      <c r="AR572" s="280"/>
      <c r="AS572" s="280"/>
      <c r="AT572" s="280"/>
      <c r="AU572" s="280"/>
      <c r="AV572" s="280"/>
      <c r="AW572" s="280"/>
      <c r="AX572" s="280"/>
      <c r="AY572" s="280"/>
      <c r="AZ572" s="280"/>
      <c r="BA572" s="280"/>
      <c r="BB572" s="280"/>
      <c r="BC572" s="280"/>
      <c r="BD572" s="280"/>
      <c r="BE572" s="280"/>
      <c r="BF572" s="280"/>
      <c r="BG572" s="280"/>
      <c r="BH572" s="280"/>
      <c r="BI572" s="280"/>
      <c r="BJ572" s="280"/>
      <c r="BK572" s="280"/>
    </row>
    <row r="573" spans="1:63" ht="78">
      <c r="A573" s="476"/>
      <c r="B573" s="511"/>
      <c r="C573" s="477"/>
      <c r="D573" s="269"/>
      <c r="E573" s="4" t="s">
        <v>314</v>
      </c>
      <c r="F573" s="281"/>
      <c r="G573" s="280"/>
      <c r="H573" s="317"/>
      <c r="I573" s="318"/>
      <c r="J573" s="318"/>
      <c r="K573" s="318"/>
      <c r="L573" s="318"/>
      <c r="M573" s="318"/>
      <c r="N573" s="318"/>
      <c r="O573" s="318"/>
      <c r="P573" s="318"/>
      <c r="Q573" s="318"/>
      <c r="R573" s="318"/>
      <c r="S573" s="318"/>
      <c r="T573" s="318"/>
      <c r="U573" s="318"/>
      <c r="V573" s="318"/>
      <c r="W573" s="318"/>
      <c r="X573" s="318"/>
      <c r="Y573" s="318"/>
      <c r="Z573" s="280"/>
      <c r="AA573" s="280"/>
      <c r="AB573" s="7"/>
      <c r="AC573" s="318"/>
      <c r="AD573" s="281"/>
      <c r="AE573" s="318"/>
      <c r="AF573" s="280"/>
      <c r="AG573" s="318"/>
      <c r="AH573" s="318"/>
      <c r="AI573" s="318"/>
      <c r="AJ573" s="180"/>
      <c r="AK573" s="180"/>
      <c r="AL573" s="318"/>
      <c r="AM573" s="318"/>
      <c r="AN573" s="318"/>
      <c r="AO573" s="318"/>
      <c r="AP573" s="280"/>
      <c r="AQ573" s="280"/>
      <c r="AR573" s="280"/>
      <c r="AS573" s="280"/>
      <c r="AT573" s="280"/>
      <c r="AU573" s="280"/>
      <c r="AV573" s="280"/>
      <c r="AW573" s="280"/>
      <c r="AX573" s="280"/>
      <c r="AY573" s="280"/>
      <c r="AZ573" s="280"/>
      <c r="BA573" s="280"/>
      <c r="BB573" s="280"/>
      <c r="BC573" s="280"/>
      <c r="BD573" s="280"/>
      <c r="BE573" s="280"/>
      <c r="BF573" s="280"/>
      <c r="BG573" s="280"/>
      <c r="BH573" s="280"/>
      <c r="BI573" s="280"/>
      <c r="BJ573" s="280"/>
      <c r="BK573" s="280"/>
    </row>
    <row r="574" spans="1:63" ht="15">
      <c r="A574" s="476"/>
      <c r="B574" s="511"/>
      <c r="C574" s="477"/>
      <c r="D574" s="269"/>
      <c r="E574" s="4" t="s">
        <v>565</v>
      </c>
      <c r="F574" s="281"/>
      <c r="G574" s="280"/>
      <c r="H574" s="286"/>
      <c r="I574" s="318"/>
      <c r="J574" s="318"/>
      <c r="K574" s="318"/>
      <c r="L574" s="318"/>
      <c r="M574" s="318"/>
      <c r="N574" s="318"/>
      <c r="O574" s="318"/>
      <c r="P574" s="318"/>
      <c r="Q574" s="318"/>
      <c r="R574" s="318"/>
      <c r="S574" s="318"/>
      <c r="T574" s="318"/>
      <c r="U574" s="318"/>
      <c r="V574" s="318"/>
      <c r="W574" s="318"/>
      <c r="X574" s="318"/>
      <c r="Y574" s="318"/>
      <c r="Z574" s="280"/>
      <c r="AA574" s="280"/>
      <c r="AB574" s="7"/>
      <c r="AC574" s="318"/>
      <c r="AD574" s="281"/>
      <c r="AE574" s="318"/>
      <c r="AF574" s="280"/>
      <c r="AG574" s="318"/>
      <c r="AH574" s="318"/>
      <c r="AI574" s="318"/>
      <c r="AJ574" s="180"/>
      <c r="AK574" s="180"/>
      <c r="AL574" s="318"/>
      <c r="AM574" s="318"/>
      <c r="AN574" s="318"/>
      <c r="AO574" s="318"/>
      <c r="AP574" s="280"/>
      <c r="AQ574" s="280"/>
      <c r="AR574" s="280"/>
      <c r="AS574" s="280"/>
      <c r="AT574" s="280"/>
      <c r="AU574" s="280"/>
      <c r="AV574" s="280"/>
      <c r="AW574" s="280"/>
      <c r="AX574" s="280"/>
      <c r="AY574" s="280"/>
      <c r="AZ574" s="280"/>
      <c r="BA574" s="280"/>
      <c r="BB574" s="280"/>
      <c r="BC574" s="280"/>
      <c r="BD574" s="280"/>
      <c r="BE574" s="280"/>
      <c r="BF574" s="280"/>
      <c r="BG574" s="280"/>
      <c r="BH574" s="280"/>
      <c r="BI574" s="280"/>
      <c r="BJ574" s="280"/>
      <c r="BK574" s="280"/>
    </row>
    <row r="575" spans="1:63" ht="37.5" customHeight="1">
      <c r="A575" s="478"/>
      <c r="B575" s="484"/>
      <c r="C575" s="479"/>
      <c r="D575" s="270"/>
      <c r="E575" s="4" t="s">
        <v>562</v>
      </c>
      <c r="F575" s="281"/>
      <c r="G575" s="280"/>
      <c r="H575" s="286"/>
      <c r="I575" s="318"/>
      <c r="J575" s="318"/>
      <c r="K575" s="318"/>
      <c r="L575" s="318"/>
      <c r="M575" s="318"/>
      <c r="N575" s="318"/>
      <c r="O575" s="318"/>
      <c r="P575" s="318"/>
      <c r="Q575" s="318"/>
      <c r="R575" s="318"/>
      <c r="S575" s="318"/>
      <c r="T575" s="318"/>
      <c r="U575" s="318"/>
      <c r="V575" s="318"/>
      <c r="W575" s="318"/>
      <c r="X575" s="318"/>
      <c r="Y575" s="318"/>
      <c r="Z575" s="280"/>
      <c r="AA575" s="280"/>
      <c r="AB575" s="7"/>
      <c r="AC575" s="318"/>
      <c r="AD575" s="280"/>
      <c r="AE575" s="318"/>
      <c r="AF575" s="280"/>
      <c r="AG575" s="318"/>
      <c r="AH575" s="318"/>
      <c r="AI575" s="318"/>
      <c r="AJ575" s="180"/>
      <c r="AK575" s="180"/>
      <c r="AL575" s="318"/>
      <c r="AM575" s="318"/>
      <c r="AN575" s="318"/>
      <c r="AO575" s="318"/>
      <c r="AP575" s="280"/>
      <c r="AQ575" s="280"/>
      <c r="AR575" s="280"/>
      <c r="AS575" s="280"/>
      <c r="AT575" s="370"/>
      <c r="AU575" s="370"/>
      <c r="AV575" s="370"/>
      <c r="AW575" s="370"/>
      <c r="AX575" s="370"/>
      <c r="AY575" s="370"/>
      <c r="AZ575" s="370"/>
      <c r="BA575" s="370"/>
      <c r="BB575" s="370"/>
      <c r="BC575" s="370"/>
      <c r="BD575" s="370"/>
      <c r="BE575" s="370"/>
      <c r="BF575" s="370"/>
      <c r="BG575" s="370"/>
      <c r="BH575" s="370"/>
      <c r="BI575" s="370"/>
      <c r="BJ575" s="370"/>
      <c r="BK575" s="371"/>
    </row>
    <row r="576" spans="1:73" ht="30" customHeight="1">
      <c r="A576" s="491" t="s">
        <v>425</v>
      </c>
      <c r="B576" s="483"/>
      <c r="C576" s="475"/>
      <c r="D576" s="268"/>
      <c r="E576" s="271" t="s">
        <v>433</v>
      </c>
      <c r="F576" s="322">
        <f>F577+F578+F579+F580+F581+F582</f>
        <v>8540.128999999999</v>
      </c>
      <c r="G576" s="322">
        <f aca="true" t="shared" si="55" ref="G576:BR576">G577+G578+G579+G580+G581+G582</f>
        <v>0</v>
      </c>
      <c r="H576" s="322">
        <f>G576/F576*100</f>
        <v>0</v>
      </c>
      <c r="I576" s="322">
        <f t="shared" si="55"/>
        <v>0</v>
      </c>
      <c r="J576" s="322">
        <f t="shared" si="55"/>
        <v>0</v>
      </c>
      <c r="K576" s="322" t="e">
        <f>J576/I576*100</f>
        <v>#DIV/0!</v>
      </c>
      <c r="L576" s="322">
        <f t="shared" si="55"/>
        <v>306.6</v>
      </c>
      <c r="M576" s="322">
        <f t="shared" si="55"/>
        <v>0</v>
      </c>
      <c r="N576" s="322">
        <f>M576/L576*100</f>
        <v>0</v>
      </c>
      <c r="O576" s="322">
        <f t="shared" si="55"/>
        <v>6146.525</v>
      </c>
      <c r="P576" s="322">
        <f t="shared" si="55"/>
        <v>0</v>
      </c>
      <c r="Q576" s="322">
        <f>P576/O576*100</f>
        <v>0</v>
      </c>
      <c r="R576" s="322">
        <f t="shared" si="55"/>
        <v>85</v>
      </c>
      <c r="S576" s="322">
        <f t="shared" si="55"/>
        <v>0</v>
      </c>
      <c r="T576" s="322">
        <f>S576/R576*100</f>
        <v>0</v>
      </c>
      <c r="U576" s="322">
        <f t="shared" si="55"/>
        <v>1234.25</v>
      </c>
      <c r="V576" s="322">
        <f t="shared" si="55"/>
        <v>0</v>
      </c>
      <c r="W576" s="322">
        <f>V576/U576*100</f>
        <v>0</v>
      </c>
      <c r="X576" s="322">
        <f t="shared" si="55"/>
        <v>72.3</v>
      </c>
      <c r="Y576" s="322">
        <f t="shared" si="55"/>
        <v>0</v>
      </c>
      <c r="Z576" s="322">
        <f>Y576/X576*100</f>
        <v>0</v>
      </c>
      <c r="AA576" s="322">
        <f t="shared" si="55"/>
        <v>143.7</v>
      </c>
      <c r="AB576" s="322">
        <f t="shared" si="55"/>
        <v>0</v>
      </c>
      <c r="AC576" s="322">
        <f>AB576/AA576*100</f>
        <v>0</v>
      </c>
      <c r="AD576" s="322">
        <f t="shared" si="55"/>
        <v>0</v>
      </c>
      <c r="AE576" s="322">
        <f t="shared" si="55"/>
        <v>0</v>
      </c>
      <c r="AF576" s="322" t="e">
        <f>AE576/AD576*100</f>
        <v>#DIV/0!</v>
      </c>
      <c r="AG576" s="322">
        <f t="shared" si="55"/>
        <v>0</v>
      </c>
      <c r="AH576" s="322">
        <f t="shared" si="55"/>
        <v>0</v>
      </c>
      <c r="AI576" s="322" t="e">
        <f>AH576/AG576*100</f>
        <v>#DIV/0!</v>
      </c>
      <c r="AJ576" s="322">
        <f t="shared" si="55"/>
        <v>250</v>
      </c>
      <c r="AK576" s="322">
        <f t="shared" si="55"/>
        <v>0</v>
      </c>
      <c r="AL576" s="322">
        <f>AK576/AJ576*100</f>
        <v>0</v>
      </c>
      <c r="AM576" s="322">
        <f t="shared" si="55"/>
        <v>301.75</v>
      </c>
      <c r="AN576" s="322">
        <f t="shared" si="55"/>
        <v>0</v>
      </c>
      <c r="AO576" s="322">
        <f>AN576/AM576*100</f>
        <v>0</v>
      </c>
      <c r="AP576" s="322">
        <f t="shared" si="55"/>
        <v>0</v>
      </c>
      <c r="AQ576" s="322">
        <f t="shared" si="55"/>
        <v>0</v>
      </c>
      <c r="AR576" s="322" t="e">
        <f>AQ576/AP576*100</f>
        <v>#DIV/0!</v>
      </c>
      <c r="AS576" s="407">
        <f t="shared" si="55"/>
        <v>0</v>
      </c>
      <c r="AT576" s="322">
        <f t="shared" si="55"/>
        <v>0</v>
      </c>
      <c r="AU576" s="322">
        <f t="shared" si="55"/>
        <v>0</v>
      </c>
      <c r="AV576" s="322">
        <f t="shared" si="55"/>
        <v>0</v>
      </c>
      <c r="AW576" s="322">
        <f t="shared" si="55"/>
        <v>0</v>
      </c>
      <c r="AX576" s="322">
        <f t="shared" si="55"/>
        <v>0</v>
      </c>
      <c r="AY576" s="322">
        <f t="shared" si="55"/>
        <v>0</v>
      </c>
      <c r="AZ576" s="322">
        <f t="shared" si="55"/>
        <v>0</v>
      </c>
      <c r="BA576" s="322">
        <f t="shared" si="55"/>
        <v>0</v>
      </c>
      <c r="BB576" s="322">
        <f t="shared" si="55"/>
        <v>0</v>
      </c>
      <c r="BC576" s="322">
        <f t="shared" si="55"/>
        <v>0</v>
      </c>
      <c r="BD576" s="322">
        <f t="shared" si="55"/>
        <v>0</v>
      </c>
      <c r="BE576" s="322">
        <f t="shared" si="55"/>
        <v>0</v>
      </c>
      <c r="BF576" s="322">
        <f t="shared" si="55"/>
        <v>0</v>
      </c>
      <c r="BG576" s="322">
        <f t="shared" si="55"/>
        <v>0</v>
      </c>
      <c r="BH576" s="322">
        <f t="shared" si="55"/>
        <v>0</v>
      </c>
      <c r="BI576" s="322">
        <f t="shared" si="55"/>
        <v>0</v>
      </c>
      <c r="BJ576" s="322">
        <f t="shared" si="55"/>
        <v>0</v>
      </c>
      <c r="BK576" s="322">
        <f t="shared" si="55"/>
        <v>0</v>
      </c>
      <c r="BL576" s="322">
        <f t="shared" si="55"/>
        <v>0</v>
      </c>
      <c r="BM576" s="322">
        <f t="shared" si="55"/>
        <v>0</v>
      </c>
      <c r="BN576" s="322">
        <f t="shared" si="55"/>
        <v>0</v>
      </c>
      <c r="BO576" s="322">
        <f t="shared" si="55"/>
        <v>0</v>
      </c>
      <c r="BP576" s="322">
        <f t="shared" si="55"/>
        <v>0</v>
      </c>
      <c r="BQ576" s="322">
        <f t="shared" si="55"/>
        <v>0</v>
      </c>
      <c r="BR576" s="322">
        <f t="shared" si="55"/>
        <v>0</v>
      </c>
      <c r="BS576" s="322">
        <f>BS577+BS578+BS579+BS580+BS581+BS582</f>
        <v>0</v>
      </c>
      <c r="BT576" s="322">
        <f>BT577+BT578+BT579+BT580+BT581+BT582</f>
        <v>0</v>
      </c>
      <c r="BU576" s="322">
        <f>BU577+BU578+BU579+BU580+BU581+BU582</f>
        <v>0</v>
      </c>
    </row>
    <row r="577" spans="1:63" ht="30.75">
      <c r="A577" s="476"/>
      <c r="B577" s="511"/>
      <c r="C577" s="477"/>
      <c r="D577" s="269"/>
      <c r="E577" s="4" t="s">
        <v>563</v>
      </c>
      <c r="F577" s="180"/>
      <c r="G577" s="180"/>
      <c r="H577" s="286"/>
      <c r="I577" s="180"/>
      <c r="J577" s="180"/>
      <c r="K577" s="286"/>
      <c r="L577" s="180"/>
      <c r="M577" s="180"/>
      <c r="N577" s="286"/>
      <c r="O577" s="180"/>
      <c r="P577" s="318"/>
      <c r="Q577" s="286"/>
      <c r="R577" s="180"/>
      <c r="S577" s="180"/>
      <c r="T577" s="286"/>
      <c r="U577" s="180"/>
      <c r="V577" s="180"/>
      <c r="W577" s="286"/>
      <c r="X577" s="180"/>
      <c r="Y577" s="180"/>
      <c r="Z577" s="286"/>
      <c r="AA577" s="180"/>
      <c r="AB577" s="180"/>
      <c r="AC577" s="286"/>
      <c r="AD577" s="180"/>
      <c r="AE577" s="180"/>
      <c r="AF577" s="286"/>
      <c r="AG577" s="180"/>
      <c r="AH577" s="180"/>
      <c r="AI577" s="286"/>
      <c r="AJ577" s="180"/>
      <c r="AK577" s="180"/>
      <c r="AL577" s="286"/>
      <c r="AM577" s="180"/>
      <c r="AN577" s="180"/>
      <c r="AO577" s="286"/>
      <c r="AP577" s="180"/>
      <c r="AQ577" s="180"/>
      <c r="AR577" s="286"/>
      <c r="AS577" s="280"/>
      <c r="AT577" s="280"/>
      <c r="AU577" s="280"/>
      <c r="AV577" s="280"/>
      <c r="AW577" s="280"/>
      <c r="AX577" s="280"/>
      <c r="AY577" s="280"/>
      <c r="AZ577" s="280"/>
      <c r="BA577" s="280"/>
      <c r="BB577" s="280"/>
      <c r="BC577" s="280"/>
      <c r="BD577" s="280"/>
      <c r="BE577" s="280"/>
      <c r="BF577" s="280"/>
      <c r="BG577" s="280"/>
      <c r="BH577" s="280"/>
      <c r="BI577" s="280"/>
      <c r="BJ577" s="280"/>
      <c r="BK577" s="280"/>
    </row>
    <row r="578" spans="1:63" ht="42.75" customHeight="1">
      <c r="A578" s="476"/>
      <c r="B578" s="511"/>
      <c r="C578" s="477"/>
      <c r="D578" s="269"/>
      <c r="E578" s="4" t="s">
        <v>564</v>
      </c>
      <c r="F578" s="322">
        <f>F407</f>
        <v>2243.6</v>
      </c>
      <c r="G578" s="322">
        <f aca="true" t="shared" si="56" ref="G578:AS578">G407</f>
        <v>0</v>
      </c>
      <c r="H578" s="322">
        <f>G578/F578*100</f>
        <v>0</v>
      </c>
      <c r="I578" s="322">
        <f t="shared" si="56"/>
        <v>0</v>
      </c>
      <c r="J578" s="322">
        <f t="shared" si="56"/>
        <v>0</v>
      </c>
      <c r="K578" s="322" t="e">
        <f>J578/I578*100</f>
        <v>#DIV/0!</v>
      </c>
      <c r="L578" s="322">
        <f t="shared" si="56"/>
        <v>306.6</v>
      </c>
      <c r="M578" s="322">
        <f t="shared" si="56"/>
        <v>0</v>
      </c>
      <c r="N578" s="322">
        <f>M578/L578*100</f>
        <v>0</v>
      </c>
      <c r="O578" s="322">
        <f t="shared" si="56"/>
        <v>0</v>
      </c>
      <c r="P578" s="322">
        <f t="shared" si="56"/>
        <v>0</v>
      </c>
      <c r="Q578" s="322" t="e">
        <f>P578/O578*100</f>
        <v>#DIV/0!</v>
      </c>
      <c r="R578" s="322">
        <f t="shared" si="56"/>
        <v>85</v>
      </c>
      <c r="S578" s="322">
        <f t="shared" si="56"/>
        <v>0</v>
      </c>
      <c r="T578" s="322">
        <f>S578/R578*100</f>
        <v>0</v>
      </c>
      <c r="U578" s="322">
        <f t="shared" si="56"/>
        <v>1121.75</v>
      </c>
      <c r="V578" s="322">
        <f t="shared" si="56"/>
        <v>0</v>
      </c>
      <c r="W578" s="322">
        <f>V578/U578*100</f>
        <v>0</v>
      </c>
      <c r="X578" s="322">
        <f t="shared" si="56"/>
        <v>72.3</v>
      </c>
      <c r="Y578" s="322">
        <f t="shared" si="56"/>
        <v>0</v>
      </c>
      <c r="Z578" s="322">
        <f>Y578/X578*100</f>
        <v>0</v>
      </c>
      <c r="AA578" s="322">
        <f t="shared" si="56"/>
        <v>143.7</v>
      </c>
      <c r="AB578" s="322">
        <f t="shared" si="56"/>
        <v>0</v>
      </c>
      <c r="AC578" s="322">
        <f>AB578/AA578*100</f>
        <v>0</v>
      </c>
      <c r="AD578" s="322">
        <f t="shared" si="56"/>
        <v>0</v>
      </c>
      <c r="AE578" s="322">
        <f t="shared" si="56"/>
        <v>0</v>
      </c>
      <c r="AF578" s="322" t="e">
        <f>AE578/AD578*100</f>
        <v>#DIV/0!</v>
      </c>
      <c r="AG578" s="322">
        <f t="shared" si="56"/>
        <v>0</v>
      </c>
      <c r="AH578" s="322">
        <f t="shared" si="56"/>
        <v>0</v>
      </c>
      <c r="AI578" s="322" t="e">
        <f>AH578/AG578*100</f>
        <v>#DIV/0!</v>
      </c>
      <c r="AJ578" s="322">
        <f t="shared" si="56"/>
        <v>212.5</v>
      </c>
      <c r="AK578" s="322">
        <f t="shared" si="56"/>
        <v>0</v>
      </c>
      <c r="AL578" s="322">
        <f>AK578/AJ578*100</f>
        <v>0</v>
      </c>
      <c r="AM578" s="322">
        <f t="shared" si="56"/>
        <v>301.75</v>
      </c>
      <c r="AN578" s="322">
        <f t="shared" si="56"/>
        <v>0</v>
      </c>
      <c r="AO578" s="322">
        <f>AN578/AM578*100</f>
        <v>0</v>
      </c>
      <c r="AP578" s="322">
        <f t="shared" si="56"/>
        <v>0</v>
      </c>
      <c r="AQ578" s="322">
        <f t="shared" si="56"/>
        <v>0</v>
      </c>
      <c r="AR578" s="322" t="e">
        <f>AQ578/AP578*100</f>
        <v>#DIV/0!</v>
      </c>
      <c r="AS578" s="407">
        <f t="shared" si="56"/>
        <v>0</v>
      </c>
      <c r="AT578" s="280"/>
      <c r="AU578" s="280"/>
      <c r="AV578" s="280"/>
      <c r="AW578" s="280"/>
      <c r="AX578" s="280"/>
      <c r="AY578" s="280"/>
      <c r="AZ578" s="280"/>
      <c r="BA578" s="280"/>
      <c r="BB578" s="280"/>
      <c r="BC578" s="280"/>
      <c r="BD578" s="280"/>
      <c r="BE578" s="280"/>
      <c r="BF578" s="280"/>
      <c r="BG578" s="280"/>
      <c r="BH578" s="280"/>
      <c r="BI578" s="280"/>
      <c r="BJ578" s="280"/>
      <c r="BK578" s="280"/>
    </row>
    <row r="579" spans="1:75" ht="33" customHeight="1">
      <c r="A579" s="476"/>
      <c r="B579" s="511"/>
      <c r="C579" s="477"/>
      <c r="D579" s="269"/>
      <c r="E579" s="4" t="s">
        <v>322</v>
      </c>
      <c r="F579" s="279">
        <f>F536+F553</f>
        <v>6146.5289999999995</v>
      </c>
      <c r="G579" s="279">
        <f aca="true" t="shared" si="57" ref="G579:AS579">G536+G553</f>
        <v>0</v>
      </c>
      <c r="H579" s="322">
        <f>G579/F579*100</f>
        <v>0</v>
      </c>
      <c r="I579" s="279">
        <f t="shared" si="57"/>
        <v>0</v>
      </c>
      <c r="J579" s="279">
        <f t="shared" si="57"/>
        <v>0</v>
      </c>
      <c r="K579" s="322" t="e">
        <f>J579/I579*100</f>
        <v>#DIV/0!</v>
      </c>
      <c r="L579" s="279">
        <f t="shared" si="57"/>
        <v>0</v>
      </c>
      <c r="M579" s="279">
        <f t="shared" si="57"/>
        <v>0</v>
      </c>
      <c r="N579" s="322" t="e">
        <f>M579/L579*100</f>
        <v>#DIV/0!</v>
      </c>
      <c r="O579" s="279">
        <f t="shared" si="57"/>
        <v>6146.525</v>
      </c>
      <c r="P579" s="279">
        <f t="shared" si="57"/>
        <v>0</v>
      </c>
      <c r="Q579" s="322">
        <f>P579/O579*100</f>
        <v>0</v>
      </c>
      <c r="R579" s="279">
        <f t="shared" si="57"/>
        <v>0</v>
      </c>
      <c r="S579" s="279">
        <f t="shared" si="57"/>
        <v>0</v>
      </c>
      <c r="T579" s="322" t="e">
        <f>S579/R579*100</f>
        <v>#DIV/0!</v>
      </c>
      <c r="U579" s="279">
        <f t="shared" si="57"/>
        <v>0</v>
      </c>
      <c r="V579" s="279">
        <f t="shared" si="57"/>
        <v>0</v>
      </c>
      <c r="W579" s="322" t="e">
        <f>V579/U579*100</f>
        <v>#DIV/0!</v>
      </c>
      <c r="X579" s="279">
        <f t="shared" si="57"/>
        <v>0</v>
      </c>
      <c r="Y579" s="279">
        <f t="shared" si="57"/>
        <v>0</v>
      </c>
      <c r="Z579" s="322" t="e">
        <f>Y579/X579*100</f>
        <v>#DIV/0!</v>
      </c>
      <c r="AA579" s="279">
        <f t="shared" si="57"/>
        <v>0</v>
      </c>
      <c r="AB579" s="279">
        <f t="shared" si="57"/>
        <v>0</v>
      </c>
      <c r="AC579" s="322" t="e">
        <f>AB579/AA579*100</f>
        <v>#DIV/0!</v>
      </c>
      <c r="AD579" s="279">
        <f t="shared" si="57"/>
        <v>0</v>
      </c>
      <c r="AE579" s="279">
        <f t="shared" si="57"/>
        <v>0</v>
      </c>
      <c r="AF579" s="322" t="e">
        <f>AE579/AD579*100</f>
        <v>#DIV/0!</v>
      </c>
      <c r="AG579" s="279">
        <f t="shared" si="57"/>
        <v>0</v>
      </c>
      <c r="AH579" s="279">
        <f t="shared" si="57"/>
        <v>0</v>
      </c>
      <c r="AI579" s="322" t="e">
        <f>AH579/AG579*100</f>
        <v>#DIV/0!</v>
      </c>
      <c r="AJ579" s="279">
        <f t="shared" si="57"/>
        <v>0</v>
      </c>
      <c r="AK579" s="279">
        <f t="shared" si="57"/>
        <v>0</v>
      </c>
      <c r="AL579" s="322" t="e">
        <f>AK579/AJ579*100</f>
        <v>#DIV/0!</v>
      </c>
      <c r="AM579" s="279">
        <f t="shared" si="57"/>
        <v>0</v>
      </c>
      <c r="AN579" s="279">
        <f t="shared" si="57"/>
        <v>0</v>
      </c>
      <c r="AO579" s="322" t="e">
        <f>AN579/AM579*100</f>
        <v>#DIV/0!</v>
      </c>
      <c r="AP579" s="279">
        <f t="shared" si="57"/>
        <v>0</v>
      </c>
      <c r="AQ579" s="279">
        <f t="shared" si="57"/>
        <v>0</v>
      </c>
      <c r="AR579" s="322" t="e">
        <f>AQ579/AP579*100</f>
        <v>#DIV/0!</v>
      </c>
      <c r="AS579" s="408">
        <f t="shared" si="57"/>
        <v>0</v>
      </c>
      <c r="AT579" s="280"/>
      <c r="AU579" s="280"/>
      <c r="AV579" s="280"/>
      <c r="AW579" s="280"/>
      <c r="AX579" s="280"/>
      <c r="AY579" s="280"/>
      <c r="AZ579" s="280"/>
      <c r="BA579" s="280"/>
      <c r="BB579" s="280"/>
      <c r="BC579" s="280"/>
      <c r="BD579" s="280"/>
      <c r="BE579" s="280"/>
      <c r="BF579" s="280"/>
      <c r="BG579" s="280"/>
      <c r="BH579" s="280"/>
      <c r="BI579" s="280"/>
      <c r="BJ579" s="280"/>
      <c r="BK579" s="280"/>
      <c r="BW579" s="347"/>
    </row>
    <row r="580" spans="1:63" ht="78">
      <c r="A580" s="476"/>
      <c r="B580" s="511"/>
      <c r="C580" s="477"/>
      <c r="D580" s="269"/>
      <c r="E580" s="4" t="s">
        <v>314</v>
      </c>
      <c r="F580" s="180"/>
      <c r="G580" s="180"/>
      <c r="H580" s="286"/>
      <c r="I580" s="180"/>
      <c r="J580" s="180"/>
      <c r="K580" s="286"/>
      <c r="L580" s="180"/>
      <c r="M580" s="180"/>
      <c r="N580" s="286"/>
      <c r="O580" s="180"/>
      <c r="P580" s="318"/>
      <c r="Q580" s="286"/>
      <c r="R580" s="180"/>
      <c r="S580" s="180"/>
      <c r="T580" s="286"/>
      <c r="U580" s="180"/>
      <c r="V580" s="180"/>
      <c r="W580" s="286"/>
      <c r="X580" s="180"/>
      <c r="Y580" s="180"/>
      <c r="Z580" s="286"/>
      <c r="AA580" s="180"/>
      <c r="AB580" s="180"/>
      <c r="AC580" s="286"/>
      <c r="AD580" s="180"/>
      <c r="AE580" s="180"/>
      <c r="AF580" s="286"/>
      <c r="AG580" s="180"/>
      <c r="AH580" s="180"/>
      <c r="AI580" s="286"/>
      <c r="AJ580" s="180"/>
      <c r="AK580" s="180"/>
      <c r="AL580" s="286"/>
      <c r="AM580" s="180"/>
      <c r="AN580" s="180"/>
      <c r="AO580" s="286"/>
      <c r="AP580" s="180"/>
      <c r="AQ580" s="180"/>
      <c r="AR580" s="286"/>
      <c r="AS580" s="280"/>
      <c r="AT580" s="280"/>
      <c r="AU580" s="280"/>
      <c r="AV580" s="280"/>
      <c r="AW580" s="280"/>
      <c r="AX580" s="280"/>
      <c r="AY580" s="280"/>
      <c r="AZ580" s="280"/>
      <c r="BA580" s="280"/>
      <c r="BB580" s="280"/>
      <c r="BC580" s="280"/>
      <c r="BD580" s="280"/>
      <c r="BE580" s="280"/>
      <c r="BF580" s="280"/>
      <c r="BG580" s="280"/>
      <c r="BH580" s="280"/>
      <c r="BI580" s="280"/>
      <c r="BJ580" s="280"/>
      <c r="BK580" s="280"/>
    </row>
    <row r="581" spans="1:63" ht="36" customHeight="1">
      <c r="A581" s="476"/>
      <c r="B581" s="511"/>
      <c r="C581" s="477"/>
      <c r="D581" s="269"/>
      <c r="E581" s="4" t="s">
        <v>565</v>
      </c>
      <c r="F581" s="180">
        <f>F410</f>
        <v>150</v>
      </c>
      <c r="G581" s="180">
        <f aca="true" t="shared" si="58" ref="G581:AS581">G410</f>
        <v>0</v>
      </c>
      <c r="H581" s="322">
        <f>G581/F581*100</f>
        <v>0</v>
      </c>
      <c r="I581" s="180">
        <f t="shared" si="58"/>
        <v>0</v>
      </c>
      <c r="J581" s="180">
        <f t="shared" si="58"/>
        <v>0</v>
      </c>
      <c r="K581" s="322" t="e">
        <f>J581/I581*100</f>
        <v>#DIV/0!</v>
      </c>
      <c r="L581" s="180">
        <f t="shared" si="58"/>
        <v>0</v>
      </c>
      <c r="M581" s="180">
        <f t="shared" si="58"/>
        <v>0</v>
      </c>
      <c r="N581" s="322" t="e">
        <f>M581/L581*100</f>
        <v>#DIV/0!</v>
      </c>
      <c r="O581" s="180">
        <f t="shared" si="58"/>
        <v>0</v>
      </c>
      <c r="P581" s="180">
        <f t="shared" si="58"/>
        <v>0</v>
      </c>
      <c r="Q581" s="322" t="e">
        <f>P581/O581*100</f>
        <v>#DIV/0!</v>
      </c>
      <c r="R581" s="180">
        <f t="shared" si="58"/>
        <v>0</v>
      </c>
      <c r="S581" s="180">
        <f t="shared" si="58"/>
        <v>0</v>
      </c>
      <c r="T581" s="322" t="e">
        <f>S581/R581*100</f>
        <v>#DIV/0!</v>
      </c>
      <c r="U581" s="180">
        <f t="shared" si="58"/>
        <v>112.5</v>
      </c>
      <c r="V581" s="180">
        <f t="shared" si="58"/>
        <v>0</v>
      </c>
      <c r="W581" s="322">
        <f>V581/U581*100</f>
        <v>0</v>
      </c>
      <c r="X581" s="180">
        <f t="shared" si="58"/>
        <v>0</v>
      </c>
      <c r="Y581" s="180">
        <f t="shared" si="58"/>
        <v>0</v>
      </c>
      <c r="Z581" s="322" t="e">
        <f>Y581/X581*100</f>
        <v>#DIV/0!</v>
      </c>
      <c r="AA581" s="180">
        <f t="shared" si="58"/>
        <v>0</v>
      </c>
      <c r="AB581" s="180">
        <f t="shared" si="58"/>
        <v>0</v>
      </c>
      <c r="AC581" s="322" t="e">
        <f>AB581/AA581*100</f>
        <v>#DIV/0!</v>
      </c>
      <c r="AD581" s="180">
        <f t="shared" si="58"/>
        <v>0</v>
      </c>
      <c r="AE581" s="180">
        <f t="shared" si="58"/>
        <v>0</v>
      </c>
      <c r="AF581" s="322" t="e">
        <f>AE581/AD581*100</f>
        <v>#DIV/0!</v>
      </c>
      <c r="AG581" s="180">
        <f t="shared" si="58"/>
        <v>0</v>
      </c>
      <c r="AH581" s="180">
        <f t="shared" si="58"/>
        <v>0</v>
      </c>
      <c r="AI581" s="322" t="e">
        <f>AH581/AG581*100</f>
        <v>#DIV/0!</v>
      </c>
      <c r="AJ581" s="180">
        <f t="shared" si="58"/>
        <v>37.5</v>
      </c>
      <c r="AK581" s="180">
        <f t="shared" si="58"/>
        <v>0</v>
      </c>
      <c r="AL581" s="322">
        <f>AK581/AJ581*100</f>
        <v>0</v>
      </c>
      <c r="AM581" s="180">
        <f t="shared" si="58"/>
        <v>0</v>
      </c>
      <c r="AN581" s="180">
        <f t="shared" si="58"/>
        <v>0</v>
      </c>
      <c r="AO581" s="322" t="e">
        <f>AN581/AM581*100</f>
        <v>#DIV/0!</v>
      </c>
      <c r="AP581" s="180">
        <f t="shared" si="58"/>
        <v>0</v>
      </c>
      <c r="AQ581" s="180">
        <f t="shared" si="58"/>
        <v>0</v>
      </c>
      <c r="AR581" s="322" t="e">
        <f>AQ581/AP581*100</f>
        <v>#DIV/0!</v>
      </c>
      <c r="AS581" s="181">
        <f t="shared" si="58"/>
        <v>0</v>
      </c>
      <c r="AT581" s="280"/>
      <c r="AU581" s="280"/>
      <c r="AV581" s="280"/>
      <c r="AW581" s="280"/>
      <c r="AX581" s="280"/>
      <c r="AY581" s="280"/>
      <c r="AZ581" s="280"/>
      <c r="BA581" s="280"/>
      <c r="BB581" s="280"/>
      <c r="BC581" s="280"/>
      <c r="BD581" s="280"/>
      <c r="BE581" s="280"/>
      <c r="BF581" s="280"/>
      <c r="BG581" s="280"/>
      <c r="BH581" s="280"/>
      <c r="BI581" s="280"/>
      <c r="BJ581" s="280"/>
      <c r="BK581" s="280"/>
    </row>
    <row r="582" spans="1:63" ht="30.75">
      <c r="A582" s="478"/>
      <c r="B582" s="484"/>
      <c r="C582" s="479"/>
      <c r="D582" s="270"/>
      <c r="E582" s="4" t="s">
        <v>562</v>
      </c>
      <c r="F582" s="180"/>
      <c r="G582" s="180"/>
      <c r="H582" s="286"/>
      <c r="I582" s="180"/>
      <c r="J582" s="180"/>
      <c r="K582" s="318"/>
      <c r="L582" s="180"/>
      <c r="M582" s="180"/>
      <c r="N582" s="318"/>
      <c r="O582" s="180"/>
      <c r="P582" s="318"/>
      <c r="Q582" s="318"/>
      <c r="R582" s="180"/>
      <c r="S582" s="180"/>
      <c r="T582" s="318"/>
      <c r="U582" s="180"/>
      <c r="V582" s="180"/>
      <c r="W582" s="318"/>
      <c r="X582" s="180"/>
      <c r="Y582" s="180"/>
      <c r="Z582" s="280"/>
      <c r="AA582" s="180"/>
      <c r="AB582" s="180"/>
      <c r="AC582" s="318"/>
      <c r="AD582" s="180"/>
      <c r="AE582" s="180"/>
      <c r="AF582" s="280"/>
      <c r="AG582" s="180"/>
      <c r="AH582" s="180"/>
      <c r="AI582" s="318"/>
      <c r="AJ582" s="180"/>
      <c r="AK582" s="180"/>
      <c r="AL582" s="318"/>
      <c r="AM582" s="180"/>
      <c r="AN582" s="180"/>
      <c r="AO582" s="318"/>
      <c r="AP582" s="180"/>
      <c r="AQ582" s="180"/>
      <c r="AR582" s="280"/>
      <c r="AS582" s="280"/>
      <c r="AT582" s="280"/>
      <c r="AU582" s="280"/>
      <c r="AV582" s="280"/>
      <c r="AW582" s="280"/>
      <c r="AX582" s="280"/>
      <c r="AY582" s="280"/>
      <c r="AZ582" s="280"/>
      <c r="BA582" s="280"/>
      <c r="BB582" s="280"/>
      <c r="BC582" s="280"/>
      <c r="BD582" s="280"/>
      <c r="BE582" s="280"/>
      <c r="BF582" s="280"/>
      <c r="BG582" s="280"/>
      <c r="BH582" s="280"/>
      <c r="BI582" s="280"/>
      <c r="BJ582" s="280"/>
      <c r="BK582" s="280"/>
    </row>
    <row r="583" spans="1:63" ht="58.5" customHeight="1">
      <c r="A583" s="770" t="s">
        <v>56</v>
      </c>
      <c r="B583" s="771"/>
      <c r="C583" s="771"/>
      <c r="D583" s="771"/>
      <c r="E583" s="771"/>
      <c r="F583" s="771"/>
      <c r="G583" s="771"/>
      <c r="H583" s="771"/>
      <c r="I583" s="771"/>
      <c r="J583" s="771"/>
      <c r="K583" s="771"/>
      <c r="L583" s="771"/>
      <c r="M583" s="771"/>
      <c r="N583" s="771"/>
      <c r="O583" s="771"/>
      <c r="P583" s="771"/>
      <c r="Q583" s="771"/>
      <c r="R583" s="771"/>
      <c r="S583" s="771"/>
      <c r="T583" s="771"/>
      <c r="U583" s="771"/>
      <c r="V583" s="771"/>
      <c r="W583" s="771"/>
      <c r="X583" s="771"/>
      <c r="Y583" s="771"/>
      <c r="Z583" s="771"/>
      <c r="AA583" s="771"/>
      <c r="AB583" s="771"/>
      <c r="AC583" s="771"/>
      <c r="AD583" s="771"/>
      <c r="AE583" s="771"/>
      <c r="AF583" s="771"/>
      <c r="AG583" s="771"/>
      <c r="AH583" s="771"/>
      <c r="AI583" s="771"/>
      <c r="AJ583" s="771"/>
      <c r="AK583" s="771"/>
      <c r="AL583" s="771"/>
      <c r="AM583" s="771"/>
      <c r="AN583" s="771"/>
      <c r="AO583" s="771"/>
      <c r="AP583" s="771"/>
      <c r="AQ583" s="771"/>
      <c r="AR583" s="771"/>
      <c r="AS583" s="772"/>
      <c r="AT583" s="280"/>
      <c r="AU583" s="280"/>
      <c r="AV583" s="280"/>
      <c r="AW583" s="280"/>
      <c r="AX583" s="280"/>
      <c r="AY583" s="280"/>
      <c r="AZ583" s="280"/>
      <c r="BA583" s="280"/>
      <c r="BB583" s="280"/>
      <c r="BC583" s="280"/>
      <c r="BD583" s="280"/>
      <c r="BE583" s="280"/>
      <c r="BF583" s="280"/>
      <c r="BG583" s="280"/>
      <c r="BH583" s="280"/>
      <c r="BI583" s="280"/>
      <c r="BJ583" s="280"/>
      <c r="BK583" s="280"/>
    </row>
    <row r="584" spans="1:63" ht="14.25">
      <c r="A584" s="372"/>
      <c r="B584" s="373"/>
      <c r="C584" s="373"/>
      <c r="D584" s="373"/>
      <c r="E584" s="373"/>
      <c r="F584" s="373"/>
      <c r="G584" s="373"/>
      <c r="H584" s="373"/>
      <c r="I584" s="373"/>
      <c r="J584" s="373"/>
      <c r="K584" s="373"/>
      <c r="L584" s="373"/>
      <c r="M584" s="373"/>
      <c r="N584" s="373"/>
      <c r="O584" s="373"/>
      <c r="P584" s="373"/>
      <c r="Q584" s="373"/>
      <c r="R584" s="373"/>
      <c r="S584" s="373"/>
      <c r="T584" s="373"/>
      <c r="U584" s="373"/>
      <c r="V584" s="373"/>
      <c r="W584" s="373"/>
      <c r="X584" s="373"/>
      <c r="Y584" s="373"/>
      <c r="Z584" s="373"/>
      <c r="AA584" s="373"/>
      <c r="AB584" s="373"/>
      <c r="AC584" s="373"/>
      <c r="AD584" s="373"/>
      <c r="AE584" s="373"/>
      <c r="AF584" s="373"/>
      <c r="AG584" s="373"/>
      <c r="AH584" s="373"/>
      <c r="AI584" s="373"/>
      <c r="AJ584" s="373"/>
      <c r="AK584" s="373"/>
      <c r="AL584" s="373"/>
      <c r="AM584" s="373"/>
      <c r="AN584" s="373"/>
      <c r="AO584" s="373"/>
      <c r="AP584" s="373"/>
      <c r="AQ584" s="373"/>
      <c r="AR584" s="373"/>
      <c r="AS584" s="373"/>
      <c r="AT584" s="280"/>
      <c r="AU584" s="280"/>
      <c r="AV584" s="280"/>
      <c r="AW584" s="280"/>
      <c r="AX584" s="280"/>
      <c r="AY584" s="280"/>
      <c r="AZ584" s="280"/>
      <c r="BA584" s="280"/>
      <c r="BB584" s="280"/>
      <c r="BC584" s="280"/>
      <c r="BD584" s="280"/>
      <c r="BE584" s="280"/>
      <c r="BF584" s="280"/>
      <c r="BG584" s="280"/>
      <c r="BH584" s="280"/>
      <c r="BI584" s="280"/>
      <c r="BJ584" s="280"/>
      <c r="BK584" s="280"/>
    </row>
    <row r="585" spans="1:63" ht="15">
      <c r="A585" s="767" t="s">
        <v>407</v>
      </c>
      <c r="B585" s="790" t="s">
        <v>416</v>
      </c>
      <c r="C585" s="790" t="s">
        <v>82</v>
      </c>
      <c r="D585" s="790" t="s">
        <v>423</v>
      </c>
      <c r="E585" s="271" t="s">
        <v>433</v>
      </c>
      <c r="F585" s="276">
        <f>F586+F587+F588+F589+F590+F591</f>
        <v>216636.1</v>
      </c>
      <c r="G585" s="276">
        <f>G586+G587+G588+G589+G590+G591</f>
        <v>5807.9000000000015</v>
      </c>
      <c r="H585" s="180">
        <f>G585/F585*100</f>
        <v>2.680947450586491</v>
      </c>
      <c r="I585" s="276">
        <f>I586+I587+I588+I589+I590+I591</f>
        <v>5808.100000000002</v>
      </c>
      <c r="J585" s="276">
        <f>J586+J587+J588+J589+J590+J591</f>
        <v>5807.9000000000015</v>
      </c>
      <c r="K585" s="180">
        <f>J585/I585*100</f>
        <v>99.99655653311753</v>
      </c>
      <c r="L585" s="276">
        <f>L586+L587+L588+L589+L590+L591</f>
        <v>19533.5</v>
      </c>
      <c r="M585" s="276">
        <f>M586+M587+M588+M589+M590+M591</f>
        <v>0</v>
      </c>
      <c r="N585" s="180">
        <f>M585/L585*100</f>
        <v>0</v>
      </c>
      <c r="O585" s="276">
        <f>O586+O587+O588+O589+O590+O591</f>
        <v>19830.000000000004</v>
      </c>
      <c r="P585" s="276">
        <f>P586+P587+P588+P589+P590+P591</f>
        <v>0</v>
      </c>
      <c r="Q585" s="180">
        <f>P585/O585*100</f>
        <v>0</v>
      </c>
      <c r="R585" s="276">
        <f>R586+R587+R588+R589+R590+R591</f>
        <v>25628.799999999996</v>
      </c>
      <c r="S585" s="276">
        <f>S586+S587+S588+S589+S590+S591</f>
        <v>0</v>
      </c>
      <c r="T585" s="180">
        <f>S585/R585*100</f>
        <v>0</v>
      </c>
      <c r="U585" s="276">
        <f>U586+U587+U588+U589+U590+U591</f>
        <v>25512.8</v>
      </c>
      <c r="V585" s="276">
        <f>V586+V587+V588+V589+V590+V591</f>
        <v>0</v>
      </c>
      <c r="W585" s="180">
        <f>V585/U585*100</f>
        <v>0</v>
      </c>
      <c r="X585" s="276">
        <f>X586+X587+X588+X589+X590+X591</f>
        <v>26046.149999999998</v>
      </c>
      <c r="Y585" s="276">
        <f>Y586+Y587+Y588+Y589+Y590+Y591</f>
        <v>0</v>
      </c>
      <c r="Z585" s="180">
        <f>Y585/X585*100</f>
        <v>0</v>
      </c>
      <c r="AA585" s="276">
        <f>AA586+AA587+AA588+AA589+AA590+AA591</f>
        <v>13364</v>
      </c>
      <c r="AB585" s="276">
        <f>AB586+AB587+AB588+AB589+AB590+AB591</f>
        <v>0</v>
      </c>
      <c r="AC585" s="180">
        <f>AB585/AA585*100</f>
        <v>0</v>
      </c>
      <c r="AD585" s="276">
        <f>AD586+AD587+AD588+AD589+AD590+AD591</f>
        <v>13366</v>
      </c>
      <c r="AE585" s="276">
        <f>AE586+AE587+AE588+AE589+AE590+AE591</f>
        <v>0</v>
      </c>
      <c r="AF585" s="180">
        <f>AE585/AD585*100</f>
        <v>0</v>
      </c>
      <c r="AG585" s="276">
        <f>AG586+AG587+AG588+AG589+AG590+AG591</f>
        <v>13961.7</v>
      </c>
      <c r="AH585" s="276">
        <f>AH586+AH587+AH588+AH589+AH590+AH591</f>
        <v>0</v>
      </c>
      <c r="AI585" s="180">
        <f>AH585/AG585*100</f>
        <v>0</v>
      </c>
      <c r="AJ585" s="276">
        <f>AJ586+AJ587+AJ588+AJ589+AJ590+AJ591</f>
        <v>17689.899999999998</v>
      </c>
      <c r="AK585" s="276">
        <f>AK586+AK587+AK588+AK589+AK590+AK591</f>
        <v>0</v>
      </c>
      <c r="AL585" s="180">
        <f>AK585/AJ585*100</f>
        <v>0</v>
      </c>
      <c r="AM585" s="276">
        <f>AM586+AM587+AM588+AM589+AM590+AM591</f>
        <v>17653.800000000003</v>
      </c>
      <c r="AN585" s="276">
        <f>AN586+AN587+AN588+AN589+AN590+AN591</f>
        <v>0</v>
      </c>
      <c r="AO585" s="180">
        <f>AN585/AM585*100</f>
        <v>0</v>
      </c>
      <c r="AP585" s="276">
        <f>AP586+AP587+AP588+AP589+AP590+AP591</f>
        <v>18241.35</v>
      </c>
      <c r="AQ585" s="276">
        <f>AQ586+AQ587+AQ588+AQ589+AQ590+AQ591</f>
        <v>0</v>
      </c>
      <c r="AR585" s="180">
        <f>AQ585/AP585*100</f>
        <v>0</v>
      </c>
      <c r="AS585" s="280"/>
      <c r="AT585" s="280"/>
      <c r="AU585" s="280"/>
      <c r="AV585" s="280"/>
      <c r="AW585" s="280"/>
      <c r="AX585" s="280"/>
      <c r="AY585" s="280"/>
      <c r="AZ585" s="280"/>
      <c r="BA585" s="280"/>
      <c r="BB585" s="280"/>
      <c r="BC585" s="280"/>
      <c r="BD585" s="280"/>
      <c r="BE585" s="280"/>
      <c r="BF585" s="280"/>
      <c r="BG585" s="280"/>
      <c r="BH585" s="280"/>
      <c r="BI585" s="280"/>
      <c r="BJ585" s="280"/>
      <c r="BK585" s="280"/>
    </row>
    <row r="586" spans="1:63" ht="30.75">
      <c r="A586" s="768"/>
      <c r="B586" s="791"/>
      <c r="C586" s="791"/>
      <c r="D586" s="791"/>
      <c r="E586" s="4" t="s">
        <v>563</v>
      </c>
      <c r="F586" s="276">
        <f aca="true" t="shared" si="59" ref="F586:G589">F593+F599+F605+F611+F617+F623+F629+F635+F641+F647+F653+F659+F665+F671+F677</f>
        <v>0</v>
      </c>
      <c r="G586" s="276">
        <f t="shared" si="59"/>
        <v>0</v>
      </c>
      <c r="H586" s="180" t="e">
        <f aca="true" t="shared" si="60" ref="H586:H591">G586/F586*100</f>
        <v>#DIV/0!</v>
      </c>
      <c r="I586" s="276">
        <f aca="true" t="shared" si="61" ref="I586:J589">I593+I599+I605+I611+I617+I623+I629+I635+I641+I647+I653+I659+I665+I671+I677</f>
        <v>0</v>
      </c>
      <c r="J586" s="276">
        <f t="shared" si="61"/>
        <v>0</v>
      </c>
      <c r="K586" s="180" t="e">
        <f aca="true" t="shared" si="62" ref="K586:K591">J586/I586*100</f>
        <v>#DIV/0!</v>
      </c>
      <c r="L586" s="276">
        <f aca="true" t="shared" si="63" ref="L586:M589">L593+L599+L605+L611+L617+L623+L629+L635+L641+L647+L653+L659+L665+L671+L677</f>
        <v>0</v>
      </c>
      <c r="M586" s="276">
        <f t="shared" si="63"/>
        <v>0</v>
      </c>
      <c r="N586" s="180" t="e">
        <f aca="true" t="shared" si="64" ref="N586:N591">M586/L586*100</f>
        <v>#DIV/0!</v>
      </c>
      <c r="O586" s="276">
        <f aca="true" t="shared" si="65" ref="O586:P589">O593+O599+O605+O611+O617+O623+O629+O635+O641+O647+O653+O659+O665+O671+O677</f>
        <v>0</v>
      </c>
      <c r="P586" s="276">
        <f t="shared" si="65"/>
        <v>0</v>
      </c>
      <c r="Q586" s="180" t="e">
        <f aca="true" t="shared" si="66" ref="Q586:Q591">P586/O586*100</f>
        <v>#DIV/0!</v>
      </c>
      <c r="R586" s="276">
        <f aca="true" t="shared" si="67" ref="R586:S589">R593+R599+R605+R611+R617+R623+R629+R635+R641+R647+R653+R659+R665+R671+R677</f>
        <v>0</v>
      </c>
      <c r="S586" s="276">
        <f t="shared" si="67"/>
        <v>0</v>
      </c>
      <c r="T586" s="180" t="e">
        <f aca="true" t="shared" si="68" ref="T586:T591">S586/R586*100</f>
        <v>#DIV/0!</v>
      </c>
      <c r="U586" s="276">
        <f aca="true" t="shared" si="69" ref="U586:V589">U593+U599+U605+U611+U617+U623+U629+U635+U641+U647+U653+U659+U665+U671+U677</f>
        <v>0</v>
      </c>
      <c r="V586" s="276">
        <f t="shared" si="69"/>
        <v>0</v>
      </c>
      <c r="W586" s="180" t="e">
        <f aca="true" t="shared" si="70" ref="W586:W591">V586/U586*100</f>
        <v>#DIV/0!</v>
      </c>
      <c r="X586" s="276">
        <f aca="true" t="shared" si="71" ref="X586:Y589">X593+X599+X605+X611+X617+X623+X629+X635+X641+X647+X653+X659+X665+X671+X677</f>
        <v>0</v>
      </c>
      <c r="Y586" s="276">
        <f t="shared" si="71"/>
        <v>0</v>
      </c>
      <c r="Z586" s="180" t="e">
        <f aca="true" t="shared" si="72" ref="Z586:Z591">Y586/X586*100</f>
        <v>#DIV/0!</v>
      </c>
      <c r="AA586" s="276">
        <f aca="true" t="shared" si="73" ref="AA586:AB589">AA593+AA599+AA605+AA611+AA617+AA623+AA629+AA635+AA641+AA647+AA653+AA659+AA665+AA671+AA677</f>
        <v>0</v>
      </c>
      <c r="AB586" s="276">
        <f t="shared" si="73"/>
        <v>0</v>
      </c>
      <c r="AC586" s="180" t="e">
        <f aca="true" t="shared" si="74" ref="AC586:AC591">AB586/AA586*100</f>
        <v>#DIV/0!</v>
      </c>
      <c r="AD586" s="276">
        <f aca="true" t="shared" si="75" ref="AD586:AE589">AD593+AD599+AD605+AD611+AD617+AD623+AD629+AD635+AD641+AD647+AD653+AD659+AD665+AD671+AD677</f>
        <v>0</v>
      </c>
      <c r="AE586" s="276">
        <f t="shared" si="75"/>
        <v>0</v>
      </c>
      <c r="AF586" s="180" t="e">
        <f aca="true" t="shared" si="76" ref="AF586:AF591">AE586/AD586*100</f>
        <v>#DIV/0!</v>
      </c>
      <c r="AG586" s="276">
        <f aca="true" t="shared" si="77" ref="AG586:AH589">AG593+AG599+AG605+AG611+AG617+AG623+AG629+AG635+AG641+AG647+AG653+AG659+AG665+AG671+AG677</f>
        <v>0</v>
      </c>
      <c r="AH586" s="276">
        <f t="shared" si="77"/>
        <v>0</v>
      </c>
      <c r="AI586" s="180" t="e">
        <f aca="true" t="shared" si="78" ref="AI586:AI591">AH586/AG586*100</f>
        <v>#DIV/0!</v>
      </c>
      <c r="AJ586" s="276">
        <f aca="true" t="shared" si="79" ref="AJ586:AK589">AJ593+AJ599+AJ605+AJ611+AJ617+AJ623+AJ629+AJ635+AJ641+AJ647+AJ653+AJ659+AJ665+AJ671+AJ677</f>
        <v>0</v>
      </c>
      <c r="AK586" s="276">
        <f t="shared" si="79"/>
        <v>0</v>
      </c>
      <c r="AL586" s="180" t="e">
        <f aca="true" t="shared" si="80" ref="AL586:AL591">AK586/AJ586*100</f>
        <v>#DIV/0!</v>
      </c>
      <c r="AM586" s="276">
        <f aca="true" t="shared" si="81" ref="AM586:AN589">AM593+AM599+AM605+AM611+AM617+AM623+AM629+AM635+AM641+AM647+AM653+AM659+AM665+AM671+AM677</f>
        <v>0</v>
      </c>
      <c r="AN586" s="276">
        <f t="shared" si="81"/>
        <v>0</v>
      </c>
      <c r="AO586" s="180" t="e">
        <f aca="true" t="shared" si="82" ref="AO586:AO591">AN586/AM586*100</f>
        <v>#DIV/0!</v>
      </c>
      <c r="AP586" s="276">
        <f aca="true" t="shared" si="83" ref="AP586:AQ589">AP593+AP599+AP605+AP611+AP617+AP623+AP629+AP635+AP641+AP647+AP653+AP659+AP665+AP671+AP677</f>
        <v>0</v>
      </c>
      <c r="AQ586" s="276">
        <f t="shared" si="83"/>
        <v>0</v>
      </c>
      <c r="AR586" s="180" t="e">
        <f aca="true" t="shared" si="84" ref="AR586:AR591">AQ586/AP586*100</f>
        <v>#DIV/0!</v>
      </c>
      <c r="AS586" s="280"/>
      <c r="AT586" s="280"/>
      <c r="AU586" s="280"/>
      <c r="AV586" s="280"/>
      <c r="AW586" s="280"/>
      <c r="AX586" s="280"/>
      <c r="AY586" s="280"/>
      <c r="AZ586" s="280"/>
      <c r="BA586" s="280"/>
      <c r="BB586" s="280"/>
      <c r="BC586" s="280"/>
      <c r="BD586" s="280"/>
      <c r="BE586" s="280"/>
      <c r="BF586" s="280"/>
      <c r="BG586" s="280"/>
      <c r="BH586" s="280"/>
      <c r="BI586" s="280"/>
      <c r="BJ586" s="280"/>
      <c r="BK586" s="280"/>
    </row>
    <row r="587" spans="1:63" ht="30.75">
      <c r="A587" s="768"/>
      <c r="B587" s="791"/>
      <c r="C587" s="791"/>
      <c r="D587" s="791"/>
      <c r="E587" s="4" t="s">
        <v>564</v>
      </c>
      <c r="F587" s="276">
        <f t="shared" si="59"/>
        <v>22967.1</v>
      </c>
      <c r="G587" s="276">
        <f t="shared" si="59"/>
        <v>0</v>
      </c>
      <c r="H587" s="180">
        <f t="shared" si="60"/>
        <v>0</v>
      </c>
      <c r="I587" s="276">
        <f t="shared" si="61"/>
        <v>0</v>
      </c>
      <c r="J587" s="276">
        <f t="shared" si="61"/>
        <v>0</v>
      </c>
      <c r="K587" s="180" t="e">
        <f t="shared" si="62"/>
        <v>#DIV/0!</v>
      </c>
      <c r="L587" s="276">
        <f t="shared" si="63"/>
        <v>1831.85</v>
      </c>
      <c r="M587" s="276">
        <f t="shared" si="63"/>
        <v>0</v>
      </c>
      <c r="N587" s="180">
        <f t="shared" si="64"/>
        <v>0</v>
      </c>
      <c r="O587" s="276">
        <f t="shared" si="65"/>
        <v>1750.65</v>
      </c>
      <c r="P587" s="276">
        <f t="shared" si="65"/>
        <v>0</v>
      </c>
      <c r="Q587" s="180">
        <f t="shared" si="66"/>
        <v>0</v>
      </c>
      <c r="R587" s="276">
        <f t="shared" si="67"/>
        <v>2327.3999999999996</v>
      </c>
      <c r="S587" s="276">
        <f t="shared" si="67"/>
        <v>0</v>
      </c>
      <c r="T587" s="180">
        <f t="shared" si="68"/>
        <v>0</v>
      </c>
      <c r="U587" s="276">
        <f t="shared" si="69"/>
        <v>2326.7999999999997</v>
      </c>
      <c r="V587" s="276">
        <f t="shared" si="69"/>
        <v>0</v>
      </c>
      <c r="W587" s="180">
        <f t="shared" si="70"/>
        <v>0</v>
      </c>
      <c r="X587" s="276">
        <f t="shared" si="71"/>
        <v>2326.2999999999997</v>
      </c>
      <c r="Y587" s="276">
        <f t="shared" si="71"/>
        <v>0</v>
      </c>
      <c r="Z587" s="180">
        <f t="shared" si="72"/>
        <v>0</v>
      </c>
      <c r="AA587" s="276">
        <f t="shared" si="73"/>
        <v>1534.8</v>
      </c>
      <c r="AB587" s="276">
        <f t="shared" si="73"/>
        <v>0</v>
      </c>
      <c r="AC587" s="180">
        <f t="shared" si="74"/>
        <v>0</v>
      </c>
      <c r="AD587" s="276">
        <f t="shared" si="75"/>
        <v>1534.8</v>
      </c>
      <c r="AE587" s="276">
        <f t="shared" si="75"/>
        <v>0</v>
      </c>
      <c r="AF587" s="180">
        <f t="shared" si="76"/>
        <v>0</v>
      </c>
      <c r="AG587" s="276">
        <f t="shared" si="77"/>
        <v>1814.8</v>
      </c>
      <c r="AH587" s="276">
        <f t="shared" si="77"/>
        <v>0</v>
      </c>
      <c r="AI587" s="180">
        <f t="shared" si="78"/>
        <v>0</v>
      </c>
      <c r="AJ587" s="276">
        <f t="shared" si="79"/>
        <v>2506.6</v>
      </c>
      <c r="AK587" s="276">
        <f t="shared" si="79"/>
        <v>0</v>
      </c>
      <c r="AL587" s="180">
        <f t="shared" si="80"/>
        <v>0</v>
      </c>
      <c r="AM587" s="276">
        <f t="shared" si="81"/>
        <v>2506.5</v>
      </c>
      <c r="AN587" s="276">
        <f t="shared" si="81"/>
        <v>0</v>
      </c>
      <c r="AO587" s="180">
        <f t="shared" si="82"/>
        <v>0</v>
      </c>
      <c r="AP587" s="276">
        <f t="shared" si="83"/>
        <v>2506.6</v>
      </c>
      <c r="AQ587" s="276">
        <f t="shared" si="83"/>
        <v>0</v>
      </c>
      <c r="AR587" s="180">
        <f t="shared" si="84"/>
        <v>0</v>
      </c>
      <c r="AS587" s="280"/>
      <c r="AT587" s="280"/>
      <c r="AU587" s="280"/>
      <c r="AV587" s="280"/>
      <c r="AW587" s="280"/>
      <c r="AX587" s="280"/>
      <c r="AY587" s="280"/>
      <c r="AZ587" s="280"/>
      <c r="BA587" s="280"/>
      <c r="BB587" s="280"/>
      <c r="BC587" s="280"/>
      <c r="BD587" s="280"/>
      <c r="BE587" s="280"/>
      <c r="BF587" s="280"/>
      <c r="BG587" s="280"/>
      <c r="BH587" s="280"/>
      <c r="BI587" s="280"/>
      <c r="BJ587" s="280"/>
      <c r="BK587" s="280"/>
    </row>
    <row r="588" spans="1:76" ht="15">
      <c r="A588" s="768"/>
      <c r="B588" s="791"/>
      <c r="C588" s="791"/>
      <c r="D588" s="791"/>
      <c r="E588" s="4" t="s">
        <v>322</v>
      </c>
      <c r="F588" s="276">
        <f t="shared" si="59"/>
        <v>190737</v>
      </c>
      <c r="G588" s="276">
        <f t="shared" si="59"/>
        <v>5767.100000000001</v>
      </c>
      <c r="H588" s="180">
        <f t="shared" si="60"/>
        <v>3.0235874528801445</v>
      </c>
      <c r="I588" s="276">
        <f t="shared" si="61"/>
        <v>5767.300000000002</v>
      </c>
      <c r="J588" s="276">
        <f t="shared" si="61"/>
        <v>5767.100000000001</v>
      </c>
      <c r="K588" s="180">
        <f t="shared" si="62"/>
        <v>99.99653217276713</v>
      </c>
      <c r="L588" s="276">
        <f t="shared" si="63"/>
        <v>17509.850000000002</v>
      </c>
      <c r="M588" s="276">
        <f t="shared" si="63"/>
        <v>0</v>
      </c>
      <c r="N588" s="180">
        <f t="shared" si="64"/>
        <v>0</v>
      </c>
      <c r="O588" s="276">
        <f t="shared" si="65"/>
        <v>17502.050000000003</v>
      </c>
      <c r="P588" s="276">
        <f t="shared" si="65"/>
        <v>0</v>
      </c>
      <c r="Q588" s="180">
        <f t="shared" si="66"/>
        <v>0</v>
      </c>
      <c r="R588" s="276">
        <f t="shared" si="67"/>
        <v>23161.399999999998</v>
      </c>
      <c r="S588" s="276">
        <f t="shared" si="67"/>
        <v>0</v>
      </c>
      <c r="T588" s="180">
        <f t="shared" si="68"/>
        <v>0</v>
      </c>
      <c r="U588" s="276">
        <f t="shared" si="69"/>
        <v>23117.6</v>
      </c>
      <c r="V588" s="276">
        <f t="shared" si="69"/>
        <v>0</v>
      </c>
      <c r="W588" s="180">
        <f t="shared" si="70"/>
        <v>0</v>
      </c>
      <c r="X588" s="276">
        <f t="shared" si="71"/>
        <v>23146.699999999997</v>
      </c>
      <c r="Y588" s="276">
        <f t="shared" si="71"/>
        <v>0</v>
      </c>
      <c r="Z588" s="180">
        <f t="shared" si="72"/>
        <v>0</v>
      </c>
      <c r="AA588" s="276">
        <f t="shared" si="73"/>
        <v>11750.800000000001</v>
      </c>
      <c r="AB588" s="276">
        <f t="shared" si="73"/>
        <v>0</v>
      </c>
      <c r="AC588" s="180">
        <f t="shared" si="74"/>
        <v>0</v>
      </c>
      <c r="AD588" s="276">
        <f t="shared" si="75"/>
        <v>11686.2</v>
      </c>
      <c r="AE588" s="276">
        <f t="shared" si="75"/>
        <v>0</v>
      </c>
      <c r="AF588" s="180">
        <f t="shared" si="76"/>
        <v>0</v>
      </c>
      <c r="AG588" s="276">
        <f t="shared" si="77"/>
        <v>11717.300000000001</v>
      </c>
      <c r="AH588" s="276">
        <f t="shared" si="77"/>
        <v>0</v>
      </c>
      <c r="AI588" s="180">
        <f t="shared" si="78"/>
        <v>0</v>
      </c>
      <c r="AJ588" s="276">
        <f t="shared" si="79"/>
        <v>15143.3</v>
      </c>
      <c r="AK588" s="276">
        <f t="shared" si="79"/>
        <v>0</v>
      </c>
      <c r="AL588" s="180">
        <f t="shared" si="80"/>
        <v>0</v>
      </c>
      <c r="AM588" s="276">
        <f t="shared" si="81"/>
        <v>15107.300000000001</v>
      </c>
      <c r="AN588" s="276">
        <f t="shared" si="81"/>
        <v>0</v>
      </c>
      <c r="AO588" s="180">
        <f t="shared" si="82"/>
        <v>0</v>
      </c>
      <c r="AP588" s="276">
        <f t="shared" si="83"/>
        <v>15127.2</v>
      </c>
      <c r="AQ588" s="276">
        <f t="shared" si="83"/>
        <v>0</v>
      </c>
      <c r="AR588" s="180">
        <f t="shared" si="84"/>
        <v>0</v>
      </c>
      <c r="AS588" s="280"/>
      <c r="AT588" s="280"/>
      <c r="AU588" s="280"/>
      <c r="AV588" s="280"/>
      <c r="AW588" s="280"/>
      <c r="AX588" s="280"/>
      <c r="AY588" s="280"/>
      <c r="AZ588" s="280"/>
      <c r="BA588" s="280"/>
      <c r="BB588" s="280"/>
      <c r="BC588" s="280"/>
      <c r="BD588" s="280"/>
      <c r="BE588" s="280"/>
      <c r="BF588" s="280"/>
      <c r="BG588" s="280"/>
      <c r="BH588" s="280"/>
      <c r="BI588" s="280"/>
      <c r="BJ588" s="280"/>
      <c r="BK588" s="280"/>
      <c r="BX588" t="s">
        <v>106</v>
      </c>
    </row>
    <row r="589" spans="1:63" ht="78">
      <c r="A589" s="768"/>
      <c r="B589" s="791"/>
      <c r="C589" s="791"/>
      <c r="D589" s="791"/>
      <c r="E589" s="4" t="s">
        <v>314</v>
      </c>
      <c r="F589" s="276">
        <f t="shared" si="59"/>
        <v>0</v>
      </c>
      <c r="G589" s="276">
        <f t="shared" si="59"/>
        <v>0</v>
      </c>
      <c r="H589" s="180" t="e">
        <f t="shared" si="60"/>
        <v>#DIV/0!</v>
      </c>
      <c r="I589" s="276">
        <f t="shared" si="61"/>
        <v>0</v>
      </c>
      <c r="J589" s="276">
        <f t="shared" si="61"/>
        <v>0</v>
      </c>
      <c r="K589" s="180" t="e">
        <f t="shared" si="62"/>
        <v>#DIV/0!</v>
      </c>
      <c r="L589" s="276">
        <f t="shared" si="63"/>
        <v>0</v>
      </c>
      <c r="M589" s="276">
        <f t="shared" si="63"/>
        <v>0</v>
      </c>
      <c r="N589" s="180" t="e">
        <f t="shared" si="64"/>
        <v>#DIV/0!</v>
      </c>
      <c r="O589" s="276">
        <f t="shared" si="65"/>
        <v>0</v>
      </c>
      <c r="P589" s="276">
        <f t="shared" si="65"/>
        <v>0</v>
      </c>
      <c r="Q589" s="180" t="e">
        <f t="shared" si="66"/>
        <v>#DIV/0!</v>
      </c>
      <c r="R589" s="276">
        <f t="shared" si="67"/>
        <v>0</v>
      </c>
      <c r="S589" s="276">
        <f t="shared" si="67"/>
        <v>0</v>
      </c>
      <c r="T589" s="180" t="e">
        <f t="shared" si="68"/>
        <v>#DIV/0!</v>
      </c>
      <c r="U589" s="276">
        <f t="shared" si="69"/>
        <v>0</v>
      </c>
      <c r="V589" s="276">
        <f t="shared" si="69"/>
        <v>0</v>
      </c>
      <c r="W589" s="180" t="e">
        <f t="shared" si="70"/>
        <v>#DIV/0!</v>
      </c>
      <c r="X589" s="276">
        <f t="shared" si="71"/>
        <v>0</v>
      </c>
      <c r="Y589" s="276">
        <f t="shared" si="71"/>
        <v>0</v>
      </c>
      <c r="Z589" s="180" t="e">
        <f t="shared" si="72"/>
        <v>#DIV/0!</v>
      </c>
      <c r="AA589" s="276">
        <f t="shared" si="73"/>
        <v>0</v>
      </c>
      <c r="AB589" s="276">
        <f t="shared" si="73"/>
        <v>0</v>
      </c>
      <c r="AC589" s="180" t="e">
        <f t="shared" si="74"/>
        <v>#DIV/0!</v>
      </c>
      <c r="AD589" s="276">
        <f t="shared" si="75"/>
        <v>0</v>
      </c>
      <c r="AE589" s="276">
        <f t="shared" si="75"/>
        <v>0</v>
      </c>
      <c r="AF589" s="180" t="e">
        <f t="shared" si="76"/>
        <v>#DIV/0!</v>
      </c>
      <c r="AG589" s="276">
        <f t="shared" si="77"/>
        <v>0</v>
      </c>
      <c r="AH589" s="276">
        <f t="shared" si="77"/>
        <v>0</v>
      </c>
      <c r="AI589" s="180" t="e">
        <f t="shared" si="78"/>
        <v>#DIV/0!</v>
      </c>
      <c r="AJ589" s="276">
        <f t="shared" si="79"/>
        <v>0</v>
      </c>
      <c r="AK589" s="276">
        <f t="shared" si="79"/>
        <v>0</v>
      </c>
      <c r="AL589" s="180" t="e">
        <f t="shared" si="80"/>
        <v>#DIV/0!</v>
      </c>
      <c r="AM589" s="276">
        <f t="shared" si="81"/>
        <v>0</v>
      </c>
      <c r="AN589" s="276">
        <f t="shared" si="81"/>
        <v>0</v>
      </c>
      <c r="AO589" s="180" t="e">
        <f t="shared" si="82"/>
        <v>#DIV/0!</v>
      </c>
      <c r="AP589" s="276">
        <f t="shared" si="83"/>
        <v>0</v>
      </c>
      <c r="AQ589" s="276">
        <f t="shared" si="83"/>
        <v>0</v>
      </c>
      <c r="AR589" s="180" t="e">
        <f t="shared" si="84"/>
        <v>#DIV/0!</v>
      </c>
      <c r="AS589" s="280"/>
      <c r="AT589" s="280"/>
      <c r="AU589" s="280"/>
      <c r="AV589" s="280"/>
      <c r="AW589" s="280"/>
      <c r="AX589" s="280"/>
      <c r="AY589" s="280"/>
      <c r="AZ589" s="280"/>
      <c r="BA589" s="280"/>
      <c r="BB589" s="280"/>
      <c r="BC589" s="280"/>
      <c r="BD589" s="280"/>
      <c r="BE589" s="280"/>
      <c r="BF589" s="280"/>
      <c r="BG589" s="280"/>
      <c r="BH589" s="280"/>
      <c r="BI589" s="280"/>
      <c r="BJ589" s="280"/>
      <c r="BK589" s="280"/>
    </row>
    <row r="590" spans="1:63" ht="15">
      <c r="A590" s="768"/>
      <c r="B590" s="791"/>
      <c r="C590" s="791"/>
      <c r="D590" s="791"/>
      <c r="E590" s="4" t="s">
        <v>565</v>
      </c>
      <c r="F590" s="276">
        <f>F596+F602+F608+F614+F620+F626+F632+F638+F644+F650+F656+F662+F668+F674+F680</f>
        <v>0</v>
      </c>
      <c r="G590" s="276">
        <f>G596+G602+G608+G614+G620+G626+G632+G638+G644+G650+G656+G662+G668+G674+G680</f>
        <v>0</v>
      </c>
      <c r="H590" s="180" t="e">
        <f t="shared" si="60"/>
        <v>#DIV/0!</v>
      </c>
      <c r="I590" s="276">
        <f>I596+I602+I608+I614+I620+I626+I632+I638+I644+I650+I656+I662+I668+I674+I680</f>
        <v>0</v>
      </c>
      <c r="J590" s="276">
        <f>J596+J602+J608+J614+J620+J626+J632+J638+J644+J650+J656+J662+J668+J674+J680</f>
        <v>0</v>
      </c>
      <c r="K590" s="180" t="e">
        <f t="shared" si="62"/>
        <v>#DIV/0!</v>
      </c>
      <c r="L590" s="276">
        <f>L596+L602+L608+L614+L620+L626+L632+L638+L644+L650+L656+L662+L668+L674+L680</f>
        <v>0</v>
      </c>
      <c r="M590" s="276">
        <f>M596+M602+M608+M614+M620+M626+M632+M638+M644+M650+M656+M662+M668+M674+M680</f>
        <v>0</v>
      </c>
      <c r="N590" s="180" t="e">
        <f t="shared" si="64"/>
        <v>#DIV/0!</v>
      </c>
      <c r="O590" s="276">
        <f>O596+O602+O608+O614+O620+O626+O632+O638+O644+O650+O656+O662+O668+O674+O680</f>
        <v>0</v>
      </c>
      <c r="P590" s="276">
        <f>P596+P602+P608+P614+P620+P626+P632+P638+P644+P650+P656+P662+P668+P674+P680</f>
        <v>0</v>
      </c>
      <c r="Q590" s="180" t="e">
        <f t="shared" si="66"/>
        <v>#DIV/0!</v>
      </c>
      <c r="R590" s="276">
        <f>R596+R602+R608+R614+R620+R626+R632+R638+R644+R650+R656+R662+R668+R674+R680</f>
        <v>0</v>
      </c>
      <c r="S590" s="276">
        <f>S596+S602+S608+S614+S620+S626+S632+S638+S644+S650+S656+S662+S668+S674+S680</f>
        <v>0</v>
      </c>
      <c r="T590" s="180" t="e">
        <f t="shared" si="68"/>
        <v>#DIV/0!</v>
      </c>
      <c r="U590" s="276">
        <f>U596+U602+U608+U614+U620+U626+U632+U638+U644+U650+U656+U662+U668+U674+U680</f>
        <v>0</v>
      </c>
      <c r="V590" s="276">
        <f>V596+V602+V608+V614+V620+V626+V632+V638+V644+V650+V656+V662+V668+V674+V680</f>
        <v>0</v>
      </c>
      <c r="W590" s="180" t="e">
        <f t="shared" si="70"/>
        <v>#DIV/0!</v>
      </c>
      <c r="X590" s="276">
        <f>X596+X602+X608+X614+X620+X626+X632+X638+X644+X650+X656+X662+X668+X674+X680</f>
        <v>0</v>
      </c>
      <c r="Y590" s="276">
        <f>Y596+Y602+Y608+Y614+Y620+Y626+Y632+Y638+Y644+Y650+Y656+Y662+Y668+Y674+Y680</f>
        <v>0</v>
      </c>
      <c r="Z590" s="180" t="e">
        <f t="shared" si="72"/>
        <v>#DIV/0!</v>
      </c>
      <c r="AA590" s="276">
        <f>AA596+AA602+AA608+AA614+AA620+AA626+AA632+AA638+AA644+AA650+AA656+AA662+AA668+AA674+AA680</f>
        <v>0</v>
      </c>
      <c r="AB590" s="276">
        <f>AB596+AB602+AB608+AB614+AB620+AB626+AB632+AB638+AB644+AB650+AB656+AB662+AB668+AB674+AB680</f>
        <v>0</v>
      </c>
      <c r="AC590" s="180" t="e">
        <f t="shared" si="74"/>
        <v>#DIV/0!</v>
      </c>
      <c r="AD590" s="276">
        <f>AD596+AD602+AD608+AD614+AD620+AD626+AD632+AD638+AD644+AD650+AD656+AD662+AD668+AD674+AD680</f>
        <v>0</v>
      </c>
      <c r="AE590" s="276">
        <f>AE596+AE602+AE608+AE614+AE620+AE626+AE632+AE638+AE644+AE650+AE656+AE662+AE668+AE674+AE680</f>
        <v>0</v>
      </c>
      <c r="AF590" s="180" t="e">
        <f t="shared" si="76"/>
        <v>#DIV/0!</v>
      </c>
      <c r="AG590" s="276">
        <f>AG596+AG602+AG608+AG614+AG620+AG626+AG632+AG638+AG644+AG650+AG656+AG662+AG668+AG674+AG680</f>
        <v>0</v>
      </c>
      <c r="AH590" s="276">
        <f>AH596+AH602+AH608+AH614+AH620+AH626+AH632+AH638+AH644+AH650+AH656+AH662+AH668+AH674+AH680</f>
        <v>0</v>
      </c>
      <c r="AI590" s="180" t="e">
        <f t="shared" si="78"/>
        <v>#DIV/0!</v>
      </c>
      <c r="AJ590" s="276">
        <f>AJ596+AJ602+AJ608+AJ614+AJ620+AJ626+AJ632+AJ638+AJ644+AJ650+AJ656+AJ662+AJ668+AJ674+AJ680</f>
        <v>0</v>
      </c>
      <c r="AK590" s="276">
        <f>AK596+AK602+AK608+AK614+AK620+AK626+AK632+AK638+AK644+AK650+AK656+AK662+AK668+AK674+AK680</f>
        <v>0</v>
      </c>
      <c r="AL590" s="180" t="e">
        <f t="shared" si="80"/>
        <v>#DIV/0!</v>
      </c>
      <c r="AM590" s="276">
        <f>AM596+AM602+AM608+AM614+AM620+AM626+AM632+AM638+AM644+AM650+AM656+AM662+AM668+AM674+AM680</f>
        <v>0</v>
      </c>
      <c r="AN590" s="276">
        <f>AN596+AN602+AN608+AN614+AN620+AN626+AN632+AN638+AN644+AN650+AN656+AN662+AN668+AN674+AN680</f>
        <v>0</v>
      </c>
      <c r="AO590" s="180" t="e">
        <f t="shared" si="82"/>
        <v>#DIV/0!</v>
      </c>
      <c r="AP590" s="276">
        <f>AP596+AP602+AP608+AP614+AP620+AP626+AP632+AP638+AP644+AP650+AP656+AP662+AP668+AP674+AP680</f>
        <v>0</v>
      </c>
      <c r="AQ590" s="276">
        <f>AQ596+AQ602+AQ608+AQ614+AQ620+AQ626+AQ632+AQ638+AQ644+AQ650+AQ656+AQ662+AQ668+AQ674+AQ680</f>
        <v>0</v>
      </c>
      <c r="AR590" s="180" t="e">
        <f t="shared" si="84"/>
        <v>#DIV/0!</v>
      </c>
      <c r="AS590" s="280"/>
      <c r="AT590" s="280"/>
      <c r="AU590" s="280"/>
      <c r="AV590" s="280"/>
      <c r="AW590" s="280"/>
      <c r="AX590" s="280"/>
      <c r="AY590" s="280"/>
      <c r="AZ590" s="280"/>
      <c r="BA590" s="280"/>
      <c r="BB590" s="280"/>
      <c r="BC590" s="280"/>
      <c r="BD590" s="280"/>
      <c r="BE590" s="280"/>
      <c r="BF590" s="280"/>
      <c r="BG590" s="280"/>
      <c r="BH590" s="280"/>
      <c r="BI590" s="280"/>
      <c r="BJ590" s="280"/>
      <c r="BK590" s="280"/>
    </row>
    <row r="591" spans="1:63" ht="30.75">
      <c r="A591" s="769"/>
      <c r="B591" s="792"/>
      <c r="C591" s="792"/>
      <c r="D591" s="792"/>
      <c r="E591" s="4" t="s">
        <v>562</v>
      </c>
      <c r="F591" s="276">
        <f>F597+F603+F609+F615+F621+F627+F633+F639+F645+F651+F657+F663+F669+F675+F681</f>
        <v>2932</v>
      </c>
      <c r="G591" s="276">
        <f>G597+G603+G609+G615+G621+G627+G633+G639+G645+G651+G657+G663+G669+G675+G681</f>
        <v>40.8</v>
      </c>
      <c r="H591" s="180">
        <f t="shared" si="60"/>
        <v>1.3915416098226465</v>
      </c>
      <c r="I591" s="276">
        <f>I597+I603+I609+I615+I621+I627+I633+I639+I645+I651+I657+I663+I669+I675+I681</f>
        <v>40.8</v>
      </c>
      <c r="J591" s="276">
        <f>J597+J603+J609+J615+J621+J627+J633+J639+J645+J651+J657+J663+J669+J675+J681</f>
        <v>40.8</v>
      </c>
      <c r="K591" s="180">
        <f t="shared" si="62"/>
        <v>100</v>
      </c>
      <c r="L591" s="276">
        <f>L597+L603+L609+L615+L621+L627+L633+L639+L645+L651+L657+L663+L669+L675+L681</f>
        <v>191.8</v>
      </c>
      <c r="M591" s="276">
        <f>M597+M603+M609+M615+M621+M627+M633+M639+M645+M651+M657+M663+M669+M675+M681</f>
        <v>0</v>
      </c>
      <c r="N591" s="180">
        <f t="shared" si="64"/>
        <v>0</v>
      </c>
      <c r="O591" s="276">
        <f>O597+O603+O609+O615+O621+O627+O633+O639+O645+O651+O657+O663+O669+O675+O681</f>
        <v>577.3000000000001</v>
      </c>
      <c r="P591" s="276">
        <f>P597+P603+P609+P615+P621+P627+P633+P639+P645+P651+P657+P663+P669+P675+P681</f>
        <v>0</v>
      </c>
      <c r="Q591" s="180">
        <f t="shared" si="66"/>
        <v>0</v>
      </c>
      <c r="R591" s="276">
        <f>R597+R603+R609+R615+R621+R627+R633+R639+R645+R651+R657+R663+R669+R675+R681</f>
        <v>140</v>
      </c>
      <c r="S591" s="276">
        <f>S597+S603+S609+S615+S621+S627+S633+S639+S645+S651+S657+S663+S669+S675+S681</f>
        <v>0</v>
      </c>
      <c r="T591" s="180">
        <f t="shared" si="68"/>
        <v>0</v>
      </c>
      <c r="U591" s="276">
        <f>U597+U603+U609+U615+U621+U627+U633+U639+U645+U651+U657+U663+U669+U675+U681</f>
        <v>68.4</v>
      </c>
      <c r="V591" s="276">
        <f>V597+V603+V609+V615+V621+V627+V633+V639+V645+V651+V657+V663+V669+V675+V681</f>
        <v>0</v>
      </c>
      <c r="W591" s="180">
        <f t="shared" si="70"/>
        <v>0</v>
      </c>
      <c r="X591" s="276">
        <f>X597+X603+X609+X615+X621+X627+X633+X639+X645+X651+X657+X663+X669+X675+X681</f>
        <v>573.15</v>
      </c>
      <c r="Y591" s="276">
        <f>Y597+Y603+Y609+Y615+Y621+Y627+Y633+Y639+Y645+Y651+Y657+Y663+Y669+Y675+Y681</f>
        <v>0</v>
      </c>
      <c r="Z591" s="180">
        <f t="shared" si="72"/>
        <v>0</v>
      </c>
      <c r="AA591" s="276">
        <f>AA597+AA603+AA609+AA615+AA621+AA627+AA633+AA639+AA645+AA651+AA657+AA663+AA669+AA675+AA681</f>
        <v>78.4</v>
      </c>
      <c r="AB591" s="276">
        <f>AB597+AB603+AB609+AB615+AB621+AB627+AB633+AB639+AB645+AB651+AB657+AB663+AB669+AB675+AB681</f>
        <v>0</v>
      </c>
      <c r="AC591" s="180">
        <f t="shared" si="74"/>
        <v>0</v>
      </c>
      <c r="AD591" s="276">
        <f>AD597+AD603+AD609+AD615+AD621+AD627+AD633+AD639+AD645+AD651+AD657+AD663+AD669+AD675+AD681</f>
        <v>145</v>
      </c>
      <c r="AE591" s="276">
        <f>AE597+AE603+AE609+AE615+AE621+AE627+AE633+AE639+AE645+AE651+AE657+AE663+AE669+AE675+AE681</f>
        <v>0</v>
      </c>
      <c r="AF591" s="180">
        <f t="shared" si="76"/>
        <v>0</v>
      </c>
      <c r="AG591" s="276">
        <f>AG597+AG603+AG609+AG615+AG621+AG627+AG633+AG639+AG645+AG651+AG657+AG663+AG669+AG675+AG681</f>
        <v>429.6</v>
      </c>
      <c r="AH591" s="276">
        <f>AH597+AH603+AH609+AH615+AH621+AH627+AH633+AH639+AH645+AH651+AH657+AH663+AH669+AH675+AH681</f>
        <v>0</v>
      </c>
      <c r="AI591" s="180">
        <f t="shared" si="78"/>
        <v>0</v>
      </c>
      <c r="AJ591" s="276">
        <f>AJ597+AJ603+AJ609+AJ615+AJ621+AJ627+AJ633+AJ639+AJ645+AJ651+AJ657+AJ663+AJ669+AJ675+AJ681</f>
        <v>40</v>
      </c>
      <c r="AK591" s="276">
        <f>AK597+AK603+AK609+AK615+AK621+AK627+AK633+AK639+AK645+AK651+AK657+AK663+AK669+AK675+AK681</f>
        <v>0</v>
      </c>
      <c r="AL591" s="180">
        <f t="shared" si="80"/>
        <v>0</v>
      </c>
      <c r="AM591" s="276">
        <f>AM597+AM603+AM609+AM615+AM621+AM627+AM633+AM639+AM645+AM651+AM657+AM663+AM669+AM675+AM681</f>
        <v>40</v>
      </c>
      <c r="AN591" s="276">
        <f>AN597+AN603+AN609+AN615+AN621+AN627+AN633+AN639+AN645+AN651+AN657+AN663+AN669+AN675+AN681</f>
        <v>0</v>
      </c>
      <c r="AO591" s="180">
        <f t="shared" si="82"/>
        <v>0</v>
      </c>
      <c r="AP591" s="276">
        <f>AP597+AP603+AP609+AP615+AP621+AP627+AP633+AP639+AP645+AP651+AP657+AP663+AP669+AP675+AP681</f>
        <v>607.55</v>
      </c>
      <c r="AQ591" s="276">
        <f>AQ597+AQ603+AQ609+AQ615+AQ621+AQ627+AQ633+AQ639+AQ645+AQ651+AQ657+AQ663+AQ669+AQ675+AQ681</f>
        <v>0</v>
      </c>
      <c r="AR591" s="180">
        <f t="shared" si="84"/>
        <v>0</v>
      </c>
      <c r="AS591" s="280"/>
      <c r="AT591" s="280"/>
      <c r="AU591" s="280"/>
      <c r="AV591" s="280"/>
      <c r="AW591" s="280"/>
      <c r="AX591" s="280"/>
      <c r="AY591" s="280"/>
      <c r="AZ591" s="280"/>
      <c r="BA591" s="280"/>
      <c r="BB591" s="280"/>
      <c r="BC591" s="280"/>
      <c r="BD591" s="280"/>
      <c r="BE591" s="280"/>
      <c r="BF591" s="280"/>
      <c r="BG591" s="280"/>
      <c r="BH591" s="280"/>
      <c r="BI591" s="280"/>
      <c r="BJ591" s="280"/>
      <c r="BK591" s="280"/>
    </row>
    <row r="592" spans="1:63" ht="15.75" customHeight="1">
      <c r="A592" s="714" t="s">
        <v>186</v>
      </c>
      <c r="B592" s="424" t="s">
        <v>94</v>
      </c>
      <c r="C592" s="424" t="s">
        <v>58</v>
      </c>
      <c r="D592" s="33"/>
      <c r="E592" s="277" t="s">
        <v>433</v>
      </c>
      <c r="F592" s="180">
        <f>F593+F594+F595+F596+F597</f>
        <v>78419.8</v>
      </c>
      <c r="G592" s="180">
        <f aca="true" t="shared" si="85" ref="G592:AS592">G593+G594+G595+G596+G597</f>
        <v>1509.6</v>
      </c>
      <c r="H592" s="180">
        <f>G592/F592*100</f>
        <v>1.9250240372967031</v>
      </c>
      <c r="I592" s="180">
        <f t="shared" si="85"/>
        <v>1509.6</v>
      </c>
      <c r="J592" s="180">
        <f t="shared" si="85"/>
        <v>1509.6</v>
      </c>
      <c r="K592" s="180">
        <f>J592/I592*100</f>
        <v>100</v>
      </c>
      <c r="L592" s="180">
        <f t="shared" si="85"/>
        <v>6201.4</v>
      </c>
      <c r="M592" s="180">
        <f t="shared" si="85"/>
        <v>0</v>
      </c>
      <c r="N592" s="180">
        <f>M592/L592*100</f>
        <v>0</v>
      </c>
      <c r="O592" s="180">
        <f t="shared" si="85"/>
        <v>6121.2</v>
      </c>
      <c r="P592" s="180">
        <f t="shared" si="85"/>
        <v>0</v>
      </c>
      <c r="Q592" s="180">
        <f>P592/O592*100</f>
        <v>0</v>
      </c>
      <c r="R592" s="180">
        <f t="shared" si="85"/>
        <v>11393.2</v>
      </c>
      <c r="S592" s="180">
        <f t="shared" si="85"/>
        <v>0</v>
      </c>
      <c r="T592" s="180">
        <f>S592/R592*100</f>
        <v>0</v>
      </c>
      <c r="U592" s="180">
        <f t="shared" si="85"/>
        <v>11392.2</v>
      </c>
      <c r="V592" s="180">
        <f t="shared" si="85"/>
        <v>0</v>
      </c>
      <c r="W592" s="180">
        <f>V592/U592*100</f>
        <v>0</v>
      </c>
      <c r="X592" s="180">
        <f t="shared" si="85"/>
        <v>11392.2</v>
      </c>
      <c r="Y592" s="180">
        <f t="shared" si="85"/>
        <v>0</v>
      </c>
      <c r="Z592" s="180">
        <f>Y592/X592*100</f>
        <v>0</v>
      </c>
      <c r="AA592" s="180">
        <f t="shared" si="85"/>
        <v>2852</v>
      </c>
      <c r="AB592" s="180">
        <f t="shared" si="85"/>
        <v>0</v>
      </c>
      <c r="AC592" s="180">
        <f>AB592/AA592*100</f>
        <v>0</v>
      </c>
      <c r="AD592" s="180">
        <f t="shared" si="85"/>
        <v>2852</v>
      </c>
      <c r="AE592" s="180">
        <f t="shared" si="85"/>
        <v>0</v>
      </c>
      <c r="AF592" s="180">
        <f>AE592/AD592*100</f>
        <v>0</v>
      </c>
      <c r="AG592" s="180">
        <f t="shared" si="85"/>
        <v>3133</v>
      </c>
      <c r="AH592" s="180">
        <f t="shared" si="85"/>
        <v>0</v>
      </c>
      <c r="AI592" s="180">
        <f>AH592/AG592*100</f>
        <v>0</v>
      </c>
      <c r="AJ592" s="180">
        <f t="shared" si="85"/>
        <v>7191</v>
      </c>
      <c r="AK592" s="180">
        <f t="shared" si="85"/>
        <v>0</v>
      </c>
      <c r="AL592" s="180">
        <f>AK592/AJ592*100</f>
        <v>0</v>
      </c>
      <c r="AM592" s="180">
        <f t="shared" si="85"/>
        <v>7191</v>
      </c>
      <c r="AN592" s="180">
        <f t="shared" si="85"/>
        <v>0</v>
      </c>
      <c r="AO592" s="180">
        <f>AN592/AM592*100</f>
        <v>0</v>
      </c>
      <c r="AP592" s="180">
        <f t="shared" si="85"/>
        <v>7191</v>
      </c>
      <c r="AQ592" s="180">
        <f t="shared" si="85"/>
        <v>0</v>
      </c>
      <c r="AR592" s="180">
        <f>AQ592/AP592*100</f>
        <v>0</v>
      </c>
      <c r="AS592" s="180">
        <f t="shared" si="85"/>
        <v>0</v>
      </c>
      <c r="AT592" s="280"/>
      <c r="AU592" s="280"/>
      <c r="AV592" s="280"/>
      <c r="AW592" s="280"/>
      <c r="AX592" s="280"/>
      <c r="AY592" s="280"/>
      <c r="AZ592" s="280"/>
      <c r="BA592" s="280"/>
      <c r="BB592" s="280"/>
      <c r="BC592" s="280"/>
      <c r="BD592" s="280"/>
      <c r="BE592" s="280"/>
      <c r="BF592" s="280"/>
      <c r="BG592" s="280"/>
      <c r="BH592" s="280"/>
      <c r="BI592" s="280"/>
      <c r="BJ592" s="280"/>
      <c r="BK592" s="280"/>
    </row>
    <row r="593" spans="1:63" ht="30.75">
      <c r="A593" s="715"/>
      <c r="B593" s="425"/>
      <c r="C593" s="425"/>
      <c r="D593" s="34"/>
      <c r="E593" s="4" t="s">
        <v>563</v>
      </c>
      <c r="F593" s="180"/>
      <c r="G593" s="280"/>
      <c r="H593" s="180"/>
      <c r="I593" s="318"/>
      <c r="J593" s="318"/>
      <c r="K593" s="180"/>
      <c r="L593" s="318"/>
      <c r="M593" s="318"/>
      <c r="N593" s="180"/>
      <c r="O593" s="318"/>
      <c r="P593" s="318"/>
      <c r="Q593" s="180"/>
      <c r="R593" s="318"/>
      <c r="S593" s="318"/>
      <c r="T593" s="180"/>
      <c r="U593" s="318"/>
      <c r="V593" s="318"/>
      <c r="W593" s="180"/>
      <c r="X593" s="318"/>
      <c r="Y593" s="318"/>
      <c r="Z593" s="180"/>
      <c r="AA593" s="280"/>
      <c r="AB593" s="7"/>
      <c r="AC593" s="180"/>
      <c r="AD593" s="280"/>
      <c r="AE593" s="318"/>
      <c r="AF593" s="180"/>
      <c r="AG593" s="318"/>
      <c r="AH593" s="318"/>
      <c r="AI593" s="180"/>
      <c r="AJ593" s="318"/>
      <c r="AK593" s="318"/>
      <c r="AL593" s="180"/>
      <c r="AM593" s="318"/>
      <c r="AN593" s="318"/>
      <c r="AO593" s="180"/>
      <c r="AP593" s="280"/>
      <c r="AQ593" s="280"/>
      <c r="AR593" s="180"/>
      <c r="AS593" s="280"/>
      <c r="AT593" s="280"/>
      <c r="AU593" s="280"/>
      <c r="AV593" s="280"/>
      <c r="AW593" s="280"/>
      <c r="AX593" s="280"/>
      <c r="AY593" s="280"/>
      <c r="AZ593" s="280"/>
      <c r="BA593" s="280"/>
      <c r="BB593" s="280"/>
      <c r="BC593" s="280"/>
      <c r="BD593" s="280"/>
      <c r="BE593" s="280"/>
      <c r="BF593" s="280"/>
      <c r="BG593" s="280"/>
      <c r="BH593" s="280"/>
      <c r="BI593" s="280"/>
      <c r="BJ593" s="280"/>
      <c r="BK593" s="280"/>
    </row>
    <row r="594" spans="1:63" ht="37.5" customHeight="1">
      <c r="A594" s="715"/>
      <c r="B594" s="425"/>
      <c r="C594" s="425"/>
      <c r="D594" s="273" t="s">
        <v>405</v>
      </c>
      <c r="E594" s="4" t="s">
        <v>564</v>
      </c>
      <c r="F594" s="406">
        <f>I594+L594+O594+R594+U594+X594+AA594+AD594+AG594+AJ594+AP594+AM594</f>
        <v>4237.7</v>
      </c>
      <c r="G594" s="292"/>
      <c r="H594" s="180">
        <f>G594/F594*100</f>
        <v>0</v>
      </c>
      <c r="I594" s="318"/>
      <c r="J594" s="318"/>
      <c r="K594" s="180"/>
      <c r="L594" s="318">
        <v>180.2</v>
      </c>
      <c r="M594" s="318"/>
      <c r="N594" s="180">
        <f>M594/L594*100</f>
        <v>0</v>
      </c>
      <c r="O594" s="318">
        <v>100</v>
      </c>
      <c r="P594" s="318"/>
      <c r="Q594" s="180">
        <f>P594/O594*100</f>
        <v>0</v>
      </c>
      <c r="R594" s="318">
        <v>340</v>
      </c>
      <c r="S594" s="318"/>
      <c r="T594" s="180">
        <f>S594/R594*100</f>
        <v>0</v>
      </c>
      <c r="U594" s="318">
        <v>339</v>
      </c>
      <c r="V594" s="318"/>
      <c r="W594" s="180">
        <f>V594/U594*100</f>
        <v>0</v>
      </c>
      <c r="X594" s="318">
        <v>339</v>
      </c>
      <c r="Y594" s="318"/>
      <c r="Z594" s="180">
        <f>Y594/X594*100</f>
        <v>0</v>
      </c>
      <c r="AA594" s="280"/>
      <c r="AB594" s="7"/>
      <c r="AC594" s="180" t="e">
        <f>AB594/AA594*100</f>
        <v>#DIV/0!</v>
      </c>
      <c r="AD594" s="280"/>
      <c r="AE594" s="318"/>
      <c r="AF594" s="180" t="e">
        <f>AE594/AD594*100</f>
        <v>#DIV/0!</v>
      </c>
      <c r="AG594" s="318">
        <v>280</v>
      </c>
      <c r="AH594" s="318"/>
      <c r="AI594" s="180">
        <f>AH594/AG594*100</f>
        <v>0</v>
      </c>
      <c r="AJ594" s="318">
        <v>886.5</v>
      </c>
      <c r="AK594" s="318"/>
      <c r="AL594" s="180">
        <f>AK594/AJ594*100</f>
        <v>0</v>
      </c>
      <c r="AM594" s="318">
        <v>886.5</v>
      </c>
      <c r="AN594" s="318"/>
      <c r="AO594" s="180">
        <f>AN594/AM594*100</f>
        <v>0</v>
      </c>
      <c r="AP594" s="280">
        <v>886.5</v>
      </c>
      <c r="AQ594" s="280"/>
      <c r="AR594" s="180">
        <f>AQ594/AP594*100</f>
        <v>0</v>
      </c>
      <c r="AS594" s="280"/>
      <c r="AT594" s="280"/>
      <c r="AU594" s="280"/>
      <c r="AV594" s="280"/>
      <c r="AW594" s="280"/>
      <c r="AX594" s="280"/>
      <c r="AY594" s="280"/>
      <c r="AZ594" s="280"/>
      <c r="BA594" s="280"/>
      <c r="BB594" s="280"/>
      <c r="BC594" s="280"/>
      <c r="BD594" s="280"/>
      <c r="BE594" s="280"/>
      <c r="BF594" s="280"/>
      <c r="BG594" s="280"/>
      <c r="BH594" s="280"/>
      <c r="BI594" s="280"/>
      <c r="BJ594" s="280"/>
      <c r="BK594" s="280"/>
    </row>
    <row r="595" spans="1:63" ht="15">
      <c r="A595" s="715"/>
      <c r="B595" s="425"/>
      <c r="C595" s="425"/>
      <c r="D595" s="34"/>
      <c r="E595" s="4" t="s">
        <v>16</v>
      </c>
      <c r="F595" s="406">
        <f>I595+L595+O595+R595+U595+X595+AA595+AD595+AG595+AJ595+AP595+AM595</f>
        <v>74182.1</v>
      </c>
      <c r="G595" s="292">
        <f>J595</f>
        <v>1509.6</v>
      </c>
      <c r="H595" s="180">
        <f>G595/F595*100</f>
        <v>2.034992269024468</v>
      </c>
      <c r="I595" s="320">
        <v>1509.6</v>
      </c>
      <c r="J595" s="320">
        <v>1509.6</v>
      </c>
      <c r="K595" s="180">
        <f>J595/I595*100</f>
        <v>100</v>
      </c>
      <c r="L595" s="320">
        <v>6021.2</v>
      </c>
      <c r="M595" s="320"/>
      <c r="N595" s="180">
        <f>M595/L595*100</f>
        <v>0</v>
      </c>
      <c r="O595" s="320">
        <v>6021.2</v>
      </c>
      <c r="P595" s="320"/>
      <c r="Q595" s="180">
        <f>P595/O595*100</f>
        <v>0</v>
      </c>
      <c r="R595" s="320">
        <v>11053.2</v>
      </c>
      <c r="S595" s="320"/>
      <c r="T595" s="180">
        <f>S595/R595*100</f>
        <v>0</v>
      </c>
      <c r="U595" s="320">
        <v>11053.2</v>
      </c>
      <c r="V595" s="320"/>
      <c r="W595" s="180">
        <f>V595/U595*100</f>
        <v>0</v>
      </c>
      <c r="X595" s="320">
        <v>11053.2</v>
      </c>
      <c r="Y595" s="320"/>
      <c r="Z595" s="180">
        <f>Y595/X595*100</f>
        <v>0</v>
      </c>
      <c r="AA595" s="292">
        <v>2852</v>
      </c>
      <c r="AB595" s="334"/>
      <c r="AC595" s="180">
        <f>AB595/AA595*100</f>
        <v>0</v>
      </c>
      <c r="AD595" s="292">
        <v>2852</v>
      </c>
      <c r="AE595" s="320"/>
      <c r="AF595" s="180">
        <f>AE595/AD595*100</f>
        <v>0</v>
      </c>
      <c r="AG595" s="320">
        <v>2853</v>
      </c>
      <c r="AH595" s="320"/>
      <c r="AI595" s="180">
        <f>AH595/AG595*100</f>
        <v>0</v>
      </c>
      <c r="AJ595" s="320">
        <v>6304.5</v>
      </c>
      <c r="AK595" s="320"/>
      <c r="AL595" s="180">
        <f>AK595/AJ595*100</f>
        <v>0</v>
      </c>
      <c r="AM595" s="320">
        <v>6304.5</v>
      </c>
      <c r="AN595" s="320"/>
      <c r="AO595" s="180">
        <f>AN595/AM595*100</f>
        <v>0</v>
      </c>
      <c r="AP595" s="292">
        <v>6304.5</v>
      </c>
      <c r="AQ595" s="292"/>
      <c r="AR595" s="180">
        <f>AQ595/AP595*100</f>
        <v>0</v>
      </c>
      <c r="AS595" s="280"/>
      <c r="AT595" s="280"/>
      <c r="AU595" s="280"/>
      <c r="AV595" s="280"/>
      <c r="AW595" s="280"/>
      <c r="AX595" s="280"/>
      <c r="AY595" s="280"/>
      <c r="AZ595" s="280"/>
      <c r="BA595" s="280"/>
      <c r="BB595" s="280"/>
      <c r="BC595" s="280"/>
      <c r="BD595" s="280"/>
      <c r="BE595" s="280"/>
      <c r="BF595" s="280"/>
      <c r="BG595" s="280"/>
      <c r="BH595" s="280"/>
      <c r="BI595" s="280"/>
      <c r="BJ595" s="280"/>
      <c r="BK595" s="280"/>
    </row>
    <row r="596" spans="1:63" ht="15">
      <c r="A596" s="715"/>
      <c r="B596" s="425"/>
      <c r="C596" s="425"/>
      <c r="D596" s="34"/>
      <c r="E596" s="4" t="s">
        <v>17</v>
      </c>
      <c r="F596" s="180"/>
      <c r="G596" s="280"/>
      <c r="H596" s="286"/>
      <c r="I596" s="318"/>
      <c r="J596" s="318"/>
      <c r="K596" s="180"/>
      <c r="L596" s="318"/>
      <c r="M596" s="318"/>
      <c r="N596" s="318"/>
      <c r="O596" s="318"/>
      <c r="P596" s="318"/>
      <c r="Q596" s="180"/>
      <c r="R596" s="318"/>
      <c r="S596" s="318"/>
      <c r="T596" s="318"/>
      <c r="U596" s="318"/>
      <c r="V596" s="318"/>
      <c r="W596" s="318"/>
      <c r="X596" s="318"/>
      <c r="Y596" s="318"/>
      <c r="Z596" s="280"/>
      <c r="AA596" s="280"/>
      <c r="AB596" s="7"/>
      <c r="AC596" s="318"/>
      <c r="AD596" s="280"/>
      <c r="AE596" s="318"/>
      <c r="AF596" s="280"/>
      <c r="AG596" s="318"/>
      <c r="AH596" s="318"/>
      <c r="AI596" s="318"/>
      <c r="AJ596" s="318"/>
      <c r="AK596" s="318"/>
      <c r="AL596" s="318"/>
      <c r="AM596" s="318"/>
      <c r="AN596" s="318"/>
      <c r="AO596" s="318"/>
      <c r="AP596" s="280"/>
      <c r="AQ596" s="280"/>
      <c r="AR596" s="280"/>
      <c r="AS596" s="280"/>
      <c r="AT596" s="280"/>
      <c r="AU596" s="280"/>
      <c r="AV596" s="280"/>
      <c r="AW596" s="280"/>
      <c r="AX596" s="280"/>
      <c r="AY596" s="280"/>
      <c r="AZ596" s="280"/>
      <c r="BA596" s="280"/>
      <c r="BB596" s="280"/>
      <c r="BC596" s="280"/>
      <c r="BD596" s="280"/>
      <c r="BE596" s="280"/>
      <c r="BF596" s="280"/>
      <c r="BG596" s="280"/>
      <c r="BH596" s="280"/>
      <c r="BI596" s="280"/>
      <c r="BJ596" s="280"/>
      <c r="BK596" s="280"/>
    </row>
    <row r="597" spans="1:63" ht="30.75">
      <c r="A597" s="716"/>
      <c r="B597" s="426"/>
      <c r="C597" s="426"/>
      <c r="D597" s="258"/>
      <c r="E597" s="4" t="s">
        <v>18</v>
      </c>
      <c r="F597" s="180"/>
      <c r="G597" s="292"/>
      <c r="H597" s="309"/>
      <c r="I597" s="318"/>
      <c r="J597" s="320"/>
      <c r="K597" s="180"/>
      <c r="L597" s="318"/>
      <c r="M597" s="318"/>
      <c r="N597" s="320"/>
      <c r="O597" s="318"/>
      <c r="P597" s="318"/>
      <c r="Q597" s="180"/>
      <c r="R597" s="318"/>
      <c r="S597" s="318"/>
      <c r="T597" s="318"/>
      <c r="U597" s="318"/>
      <c r="V597" s="318"/>
      <c r="W597" s="318"/>
      <c r="X597" s="318"/>
      <c r="Y597" s="318"/>
      <c r="Z597" s="280"/>
      <c r="AA597" s="280"/>
      <c r="AB597" s="7"/>
      <c r="AC597" s="318"/>
      <c r="AD597" s="280"/>
      <c r="AE597" s="318"/>
      <c r="AF597" s="280"/>
      <c r="AG597" s="318"/>
      <c r="AH597" s="318"/>
      <c r="AI597" s="318"/>
      <c r="AJ597" s="318"/>
      <c r="AK597" s="318"/>
      <c r="AL597" s="318"/>
      <c r="AM597" s="318"/>
      <c r="AN597" s="318"/>
      <c r="AO597" s="318"/>
      <c r="AP597" s="280"/>
      <c r="AQ597" s="280"/>
      <c r="AR597" s="280"/>
      <c r="AS597" s="280"/>
      <c r="AT597" s="280"/>
      <c r="AU597" s="280"/>
      <c r="AV597" s="280"/>
      <c r="AW597" s="280"/>
      <c r="AX597" s="280"/>
      <c r="AY597" s="280"/>
      <c r="AZ597" s="280"/>
      <c r="BA597" s="280"/>
      <c r="BB597" s="280"/>
      <c r="BC597" s="280"/>
      <c r="BD597" s="280"/>
      <c r="BE597" s="280"/>
      <c r="BF597" s="280"/>
      <c r="BG597" s="280"/>
      <c r="BH597" s="280"/>
      <c r="BI597" s="280"/>
      <c r="BJ597" s="280"/>
      <c r="BK597" s="280"/>
    </row>
    <row r="598" spans="1:63" ht="15.75" customHeight="1">
      <c r="A598" s="714" t="s">
        <v>187</v>
      </c>
      <c r="B598" s="424" t="s">
        <v>96</v>
      </c>
      <c r="C598" s="424" t="s">
        <v>58</v>
      </c>
      <c r="D598" s="33"/>
      <c r="E598" s="277" t="s">
        <v>21</v>
      </c>
      <c r="F598" s="180">
        <f>F599+F600+F601+F602+F603</f>
        <v>245</v>
      </c>
      <c r="G598" s="180">
        <f>G599+G600+G601+G602+G603</f>
        <v>0.4</v>
      </c>
      <c r="H598" s="180">
        <f>G598/F598*100</f>
        <v>0.163265306122449</v>
      </c>
      <c r="I598" s="180">
        <f>I599+I600+I601+I602+I603</f>
        <v>0.4</v>
      </c>
      <c r="J598" s="180">
        <f>J599+J600+J601+J602+J603</f>
        <v>0.4</v>
      </c>
      <c r="K598" s="180">
        <f>J598/I598*100</f>
        <v>100</v>
      </c>
      <c r="L598" s="180">
        <f>L599+L600+L601+L602+L603</f>
        <v>39.8</v>
      </c>
      <c r="M598" s="180">
        <f>M599+M600+M601+M602+M603</f>
        <v>0</v>
      </c>
      <c r="N598" s="180">
        <f>M598/L598*100</f>
        <v>0</v>
      </c>
      <c r="O598" s="180">
        <f>O599+O600+O601+O602+O603</f>
        <v>39.8</v>
      </c>
      <c r="P598" s="180">
        <f>P599+P600+P601+P602+P603</f>
        <v>0</v>
      </c>
      <c r="Q598" s="180">
        <f>P598/O598*100</f>
        <v>0</v>
      </c>
      <c r="R598" s="180">
        <f>R599+R600+R601+R602+R603</f>
        <v>25</v>
      </c>
      <c r="S598" s="180">
        <f>S599+S600+S601+S602+S603</f>
        <v>0</v>
      </c>
      <c r="T598" s="180">
        <f>S598/R598*100</f>
        <v>0</v>
      </c>
      <c r="U598" s="180">
        <f>U599+U600+U601+U602+U603</f>
        <v>26</v>
      </c>
      <c r="V598" s="180">
        <f>V599+V600+V601+V602+V603</f>
        <v>0</v>
      </c>
      <c r="W598" s="180">
        <f>V598/U598*100</f>
        <v>0</v>
      </c>
      <c r="X598" s="180">
        <f>X599+X600+X601+X602+X603</f>
        <v>26</v>
      </c>
      <c r="Y598" s="180">
        <f>Y599+Y600+Y601+Y602+Y603</f>
        <v>0</v>
      </c>
      <c r="Z598" s="180">
        <f>Y598/X598*100</f>
        <v>0</v>
      </c>
      <c r="AA598" s="180">
        <f>AA599+AA600+AA601+AA602+AA603</f>
        <v>14</v>
      </c>
      <c r="AB598" s="180">
        <f>AB599+AB600+AB601+AB602+AB603</f>
        <v>0</v>
      </c>
      <c r="AC598" s="180">
        <f>AB598/AA598*100</f>
        <v>0</v>
      </c>
      <c r="AD598" s="180">
        <f>AD599+AD600+AD601+AD602+AD603</f>
        <v>14</v>
      </c>
      <c r="AE598" s="180">
        <f>AE599+AE600+AE601+AE602+AE603</f>
        <v>0</v>
      </c>
      <c r="AF598" s="180">
        <f>AE598/AD598*100</f>
        <v>0</v>
      </c>
      <c r="AG598" s="180">
        <f>AG599+AG600+AG601+AG602+AG603</f>
        <v>14</v>
      </c>
      <c r="AH598" s="180">
        <f>AH599+AH600+AH601+AH602+AH603</f>
        <v>0</v>
      </c>
      <c r="AI598" s="180">
        <f>AH598/AG598*100</f>
        <v>0</v>
      </c>
      <c r="AJ598" s="180">
        <f>AJ599+AJ600+AJ601+AJ602+AJ603</f>
        <v>16</v>
      </c>
      <c r="AK598" s="180">
        <f>AK599+AK600+AK601+AK602+AK603</f>
        <v>0</v>
      </c>
      <c r="AL598" s="180">
        <f>AK598/AJ598*100</f>
        <v>0</v>
      </c>
      <c r="AM598" s="180">
        <f>AM599+AM600+AM601+AM602+AM603</f>
        <v>15</v>
      </c>
      <c r="AN598" s="180">
        <f>AN599+AN600+AN601+AN602+AN603</f>
        <v>0</v>
      </c>
      <c r="AO598" s="180">
        <f>AN598/AM598*100</f>
        <v>0</v>
      </c>
      <c r="AP598" s="180">
        <f>AP599+AP600+AP601+AP602+AP603</f>
        <v>15</v>
      </c>
      <c r="AQ598" s="180">
        <f>AQ599+AQ600+AQ601+AQ602+AQ603</f>
        <v>0</v>
      </c>
      <c r="AR598" s="180">
        <f>AQ598/AP598*100</f>
        <v>0</v>
      </c>
      <c r="AS598" s="180">
        <f>AS599+AS600+AS601+AS602+AS603</f>
        <v>0</v>
      </c>
      <c r="AT598" s="280"/>
      <c r="AU598" s="280"/>
      <c r="AV598" s="280"/>
      <c r="AW598" s="280"/>
      <c r="AX598" s="280"/>
      <c r="AY598" s="280"/>
      <c r="AZ598" s="280"/>
      <c r="BA598" s="280"/>
      <c r="BB598" s="280"/>
      <c r="BC598" s="280"/>
      <c r="BD598" s="280"/>
      <c r="BE598" s="280"/>
      <c r="BF598" s="280"/>
      <c r="BG598" s="280"/>
      <c r="BH598" s="280"/>
      <c r="BI598" s="280"/>
      <c r="BJ598" s="280"/>
      <c r="BK598" s="280"/>
    </row>
    <row r="599" spans="1:63" ht="30.75">
      <c r="A599" s="715"/>
      <c r="B599" s="425"/>
      <c r="C599" s="425"/>
      <c r="D599" s="34"/>
      <c r="E599" s="4" t="s">
        <v>14</v>
      </c>
      <c r="F599" s="180"/>
      <c r="G599" s="280"/>
      <c r="H599" s="180"/>
      <c r="I599" s="318"/>
      <c r="J599" s="318"/>
      <c r="K599" s="180"/>
      <c r="L599" s="318"/>
      <c r="M599" s="318"/>
      <c r="N599" s="180"/>
      <c r="O599" s="318"/>
      <c r="P599" s="318"/>
      <c r="Q599" s="180"/>
      <c r="R599" s="318"/>
      <c r="S599" s="318"/>
      <c r="T599" s="180"/>
      <c r="U599" s="318"/>
      <c r="V599" s="318"/>
      <c r="W599" s="180"/>
      <c r="X599" s="318"/>
      <c r="Y599" s="318"/>
      <c r="Z599" s="180"/>
      <c r="AA599" s="280"/>
      <c r="AB599" s="7"/>
      <c r="AC599" s="180"/>
      <c r="AD599" s="280"/>
      <c r="AE599" s="318"/>
      <c r="AF599" s="180"/>
      <c r="AG599" s="318"/>
      <c r="AH599" s="318"/>
      <c r="AI599" s="180"/>
      <c r="AJ599" s="318"/>
      <c r="AK599" s="318"/>
      <c r="AL599" s="180"/>
      <c r="AM599" s="318"/>
      <c r="AN599" s="318"/>
      <c r="AO599" s="180"/>
      <c r="AP599" s="280"/>
      <c r="AQ599" s="280"/>
      <c r="AR599" s="180"/>
      <c r="AS599" s="280"/>
      <c r="AT599" s="280"/>
      <c r="AU599" s="280"/>
      <c r="AV599" s="280"/>
      <c r="AW599" s="280"/>
      <c r="AX599" s="280"/>
      <c r="AY599" s="280"/>
      <c r="AZ599" s="280"/>
      <c r="BA599" s="280"/>
      <c r="BB599" s="280"/>
      <c r="BC599" s="280"/>
      <c r="BD599" s="280"/>
      <c r="BE599" s="280"/>
      <c r="BF599" s="280"/>
      <c r="BG599" s="280"/>
      <c r="BH599" s="280"/>
      <c r="BI599" s="280"/>
      <c r="BJ599" s="280"/>
      <c r="BK599" s="280"/>
    </row>
    <row r="600" spans="1:63" ht="30.75">
      <c r="A600" s="715"/>
      <c r="B600" s="425"/>
      <c r="C600" s="425"/>
      <c r="D600" s="273" t="s">
        <v>405</v>
      </c>
      <c r="E600" s="4" t="s">
        <v>15</v>
      </c>
      <c r="F600" s="406"/>
      <c r="G600" s="292"/>
      <c r="H600" s="180"/>
      <c r="I600" s="318"/>
      <c r="J600" s="318"/>
      <c r="K600" s="180"/>
      <c r="L600" s="318"/>
      <c r="M600" s="318"/>
      <c r="N600" s="180"/>
      <c r="O600" s="318"/>
      <c r="P600" s="318"/>
      <c r="Q600" s="180"/>
      <c r="R600" s="318"/>
      <c r="S600" s="318"/>
      <c r="T600" s="180"/>
      <c r="U600" s="318"/>
      <c r="V600" s="318"/>
      <c r="W600" s="180"/>
      <c r="X600" s="318"/>
      <c r="Y600" s="318"/>
      <c r="Z600" s="180"/>
      <c r="AA600" s="280"/>
      <c r="AB600" s="7"/>
      <c r="AC600" s="180"/>
      <c r="AD600" s="280"/>
      <c r="AE600" s="318"/>
      <c r="AF600" s="180"/>
      <c r="AG600" s="318"/>
      <c r="AH600" s="318"/>
      <c r="AI600" s="180"/>
      <c r="AJ600" s="318"/>
      <c r="AK600" s="318"/>
      <c r="AL600" s="180"/>
      <c r="AM600" s="318"/>
      <c r="AN600" s="318"/>
      <c r="AO600" s="180"/>
      <c r="AP600" s="280"/>
      <c r="AQ600" s="280"/>
      <c r="AR600" s="180"/>
      <c r="AS600" s="280"/>
      <c r="AT600" s="280"/>
      <c r="AU600" s="280"/>
      <c r="AV600" s="280"/>
      <c r="AW600" s="280"/>
      <c r="AX600" s="280"/>
      <c r="AY600" s="280"/>
      <c r="AZ600" s="280"/>
      <c r="BA600" s="280"/>
      <c r="BB600" s="280"/>
      <c r="BC600" s="280"/>
      <c r="BD600" s="280"/>
      <c r="BE600" s="280"/>
      <c r="BF600" s="280"/>
      <c r="BG600" s="280"/>
      <c r="BH600" s="280"/>
      <c r="BI600" s="280"/>
      <c r="BJ600" s="280"/>
      <c r="BK600" s="280"/>
    </row>
    <row r="601" spans="1:63" ht="15">
      <c r="A601" s="715"/>
      <c r="B601" s="425"/>
      <c r="C601" s="425"/>
      <c r="D601" s="34"/>
      <c r="E601" s="4" t="s">
        <v>16</v>
      </c>
      <c r="F601" s="406">
        <f>I601+L601+O601+R601+U601+X601+AA601+AD601+AG601+AJ601+AP601+AM601</f>
        <v>245</v>
      </c>
      <c r="G601" s="292">
        <f>J601</f>
        <v>0.4</v>
      </c>
      <c r="H601" s="180">
        <f>G601/F601*100</f>
        <v>0.163265306122449</v>
      </c>
      <c r="I601" s="320">
        <v>0.4</v>
      </c>
      <c r="J601" s="320">
        <v>0.4</v>
      </c>
      <c r="K601" s="180">
        <f>J601/I601*100</f>
        <v>100</v>
      </c>
      <c r="L601" s="320">
        <v>39.8</v>
      </c>
      <c r="M601" s="320"/>
      <c r="N601" s="180">
        <f>M601/L601*100</f>
        <v>0</v>
      </c>
      <c r="O601" s="320">
        <v>39.8</v>
      </c>
      <c r="P601" s="320"/>
      <c r="Q601" s="180">
        <f>P601/O601*100</f>
        <v>0</v>
      </c>
      <c r="R601" s="320">
        <v>25</v>
      </c>
      <c r="S601" s="320"/>
      <c r="T601" s="180">
        <f>S601/R601*100</f>
        <v>0</v>
      </c>
      <c r="U601" s="320">
        <v>26</v>
      </c>
      <c r="V601" s="320"/>
      <c r="W601" s="180">
        <f>V601/U601*100</f>
        <v>0</v>
      </c>
      <c r="X601" s="320">
        <v>26</v>
      </c>
      <c r="Y601" s="320"/>
      <c r="Z601" s="180">
        <f>Y601/X601*100</f>
        <v>0</v>
      </c>
      <c r="AA601" s="292">
        <v>14</v>
      </c>
      <c r="AB601" s="334"/>
      <c r="AC601" s="180">
        <f>AB601/AA601*100</f>
        <v>0</v>
      </c>
      <c r="AD601" s="292">
        <v>14</v>
      </c>
      <c r="AE601" s="320"/>
      <c r="AF601" s="180">
        <f>AE601/AD601*100</f>
        <v>0</v>
      </c>
      <c r="AG601" s="320">
        <v>14</v>
      </c>
      <c r="AH601" s="320"/>
      <c r="AI601" s="180">
        <f>AH601/AG601*100</f>
        <v>0</v>
      </c>
      <c r="AJ601" s="320">
        <v>16</v>
      </c>
      <c r="AK601" s="320"/>
      <c r="AL601" s="180">
        <f>AK601/AJ601*100</f>
        <v>0</v>
      </c>
      <c r="AM601" s="320">
        <v>15</v>
      </c>
      <c r="AN601" s="320"/>
      <c r="AO601" s="180">
        <f>AN601/AM601*100</f>
        <v>0</v>
      </c>
      <c r="AP601" s="292">
        <v>15</v>
      </c>
      <c r="AQ601" s="292"/>
      <c r="AR601" s="180">
        <f>AQ601/AP601*100</f>
        <v>0</v>
      </c>
      <c r="AS601" s="280"/>
      <c r="AT601" s="280"/>
      <c r="AU601" s="280"/>
      <c r="AV601" s="280"/>
      <c r="AW601" s="280"/>
      <c r="AX601" s="280"/>
      <c r="AY601" s="280"/>
      <c r="AZ601" s="280"/>
      <c r="BA601" s="280"/>
      <c r="BB601" s="280"/>
      <c r="BC601" s="280"/>
      <c r="BD601" s="280"/>
      <c r="BE601" s="280"/>
      <c r="BF601" s="280"/>
      <c r="BG601" s="280"/>
      <c r="BH601" s="280"/>
      <c r="BI601" s="280"/>
      <c r="BJ601" s="280"/>
      <c r="BK601" s="280"/>
    </row>
    <row r="602" spans="1:63" ht="15">
      <c r="A602" s="715"/>
      <c r="B602" s="425"/>
      <c r="C602" s="425"/>
      <c r="D602" s="34"/>
      <c r="E602" s="4" t="s">
        <v>17</v>
      </c>
      <c r="F602" s="180"/>
      <c r="G602" s="280"/>
      <c r="H602" s="286"/>
      <c r="I602" s="318"/>
      <c r="J602" s="318"/>
      <c r="K602" s="180"/>
      <c r="L602" s="318"/>
      <c r="M602" s="318"/>
      <c r="N602" s="318"/>
      <c r="O602" s="318"/>
      <c r="P602" s="318"/>
      <c r="Q602" s="180"/>
      <c r="R602" s="318"/>
      <c r="S602" s="318"/>
      <c r="T602" s="318"/>
      <c r="U602" s="318"/>
      <c r="V602" s="318"/>
      <c r="W602" s="318"/>
      <c r="X602" s="318"/>
      <c r="Y602" s="318"/>
      <c r="Z602" s="280"/>
      <c r="AA602" s="280"/>
      <c r="AB602" s="7"/>
      <c r="AC602" s="318"/>
      <c r="AD602" s="280"/>
      <c r="AE602" s="318"/>
      <c r="AF602" s="280"/>
      <c r="AG602" s="318"/>
      <c r="AH602" s="318"/>
      <c r="AI602" s="318"/>
      <c r="AJ602" s="318"/>
      <c r="AK602" s="318"/>
      <c r="AL602" s="318"/>
      <c r="AM602" s="318"/>
      <c r="AN602" s="318"/>
      <c r="AO602" s="318"/>
      <c r="AP602" s="280"/>
      <c r="AQ602" s="280"/>
      <c r="AR602" s="280"/>
      <c r="AS602" s="280"/>
      <c r="AT602" s="280"/>
      <c r="AU602" s="280"/>
      <c r="AV602" s="280"/>
      <c r="AW602" s="280"/>
      <c r="AX602" s="280"/>
      <c r="AY602" s="280"/>
      <c r="AZ602" s="280"/>
      <c r="BA602" s="280"/>
      <c r="BB602" s="280"/>
      <c r="BC602" s="280"/>
      <c r="BD602" s="280"/>
      <c r="BE602" s="280"/>
      <c r="BF602" s="280"/>
      <c r="BG602" s="280"/>
      <c r="BH602" s="280"/>
      <c r="BI602" s="280"/>
      <c r="BJ602" s="280"/>
      <c r="BK602" s="280"/>
    </row>
    <row r="603" spans="1:63" ht="30.75">
      <c r="A603" s="716"/>
      <c r="B603" s="426"/>
      <c r="C603" s="426"/>
      <c r="D603" s="258"/>
      <c r="E603" s="4" t="s">
        <v>18</v>
      </c>
      <c r="F603" s="180"/>
      <c r="G603" s="292"/>
      <c r="H603" s="286"/>
      <c r="I603" s="318"/>
      <c r="J603" s="318"/>
      <c r="K603" s="318"/>
      <c r="L603" s="318"/>
      <c r="M603" s="318"/>
      <c r="N603" s="318"/>
      <c r="O603" s="318"/>
      <c r="P603" s="318"/>
      <c r="Q603" s="180"/>
      <c r="R603" s="318"/>
      <c r="S603" s="318"/>
      <c r="T603" s="318"/>
      <c r="U603" s="318"/>
      <c r="V603" s="318"/>
      <c r="W603" s="318"/>
      <c r="X603" s="318"/>
      <c r="Y603" s="318"/>
      <c r="Z603" s="280"/>
      <c r="AA603" s="280"/>
      <c r="AB603" s="7"/>
      <c r="AC603" s="318"/>
      <c r="AD603" s="280"/>
      <c r="AE603" s="318"/>
      <c r="AF603" s="280"/>
      <c r="AG603" s="318"/>
      <c r="AH603" s="318"/>
      <c r="AI603" s="318"/>
      <c r="AJ603" s="318"/>
      <c r="AK603" s="318"/>
      <c r="AL603" s="318"/>
      <c r="AM603" s="318"/>
      <c r="AN603" s="318"/>
      <c r="AO603" s="318"/>
      <c r="AP603" s="280"/>
      <c r="AQ603" s="280"/>
      <c r="AR603" s="280"/>
      <c r="AS603" s="280"/>
      <c r="AT603" s="280"/>
      <c r="AU603" s="280"/>
      <c r="AV603" s="280"/>
      <c r="AW603" s="280"/>
      <c r="AX603" s="280"/>
      <c r="AY603" s="280"/>
      <c r="AZ603" s="280"/>
      <c r="BA603" s="280"/>
      <c r="BB603" s="280"/>
      <c r="BC603" s="280"/>
      <c r="BD603" s="280"/>
      <c r="BE603" s="280"/>
      <c r="BF603" s="280"/>
      <c r="BG603" s="280"/>
      <c r="BH603" s="280"/>
      <c r="BI603" s="280"/>
      <c r="BJ603" s="280"/>
      <c r="BK603" s="280"/>
    </row>
    <row r="604" spans="1:63" ht="15">
      <c r="A604" s="714" t="s">
        <v>188</v>
      </c>
      <c r="B604" s="424" t="s">
        <v>95</v>
      </c>
      <c r="C604" s="424" t="s">
        <v>58</v>
      </c>
      <c r="D604" s="33"/>
      <c r="E604" s="277" t="s">
        <v>21</v>
      </c>
      <c r="F604" s="180">
        <f>F605+F606+F607+F608+F609</f>
        <v>6774.4</v>
      </c>
      <c r="G604" s="180">
        <f>G605+G606+G607+G608+G609</f>
        <v>246.9</v>
      </c>
      <c r="H604" s="180">
        <f>G604/F604*100</f>
        <v>3.6446032120925844</v>
      </c>
      <c r="I604" s="180">
        <f>I605+I606+I607+I608+I609</f>
        <v>247</v>
      </c>
      <c r="J604" s="180">
        <f>J605+J606+J607+J608+J609</f>
        <v>246.9</v>
      </c>
      <c r="K604" s="180">
        <f>J604/I604*100</f>
        <v>99.95951417004049</v>
      </c>
      <c r="L604" s="180">
        <f>L605+L606+L607+L608+L609</f>
        <v>905</v>
      </c>
      <c r="M604" s="180">
        <f>M605+M606+M607+M608+M609</f>
        <v>0</v>
      </c>
      <c r="N604" s="180">
        <f>M604/L604*100</f>
        <v>0</v>
      </c>
      <c r="O604" s="180">
        <f>O605+O606+O607+O608+O609</f>
        <v>904.6</v>
      </c>
      <c r="P604" s="180">
        <f>P605+P606+P607+P608+P609</f>
        <v>0</v>
      </c>
      <c r="Q604" s="180">
        <f>P604/O604*100</f>
        <v>0</v>
      </c>
      <c r="R604" s="180">
        <f>R605+R606+R607+R608+R609</f>
        <v>594</v>
      </c>
      <c r="S604" s="180">
        <f>S605+S606+S607+S608+S609</f>
        <v>0</v>
      </c>
      <c r="T604" s="180">
        <f>S604/R604*100</f>
        <v>0</v>
      </c>
      <c r="U604" s="180">
        <f>U605+U606+U607+U608+U609</f>
        <v>594</v>
      </c>
      <c r="V604" s="180">
        <f>V605+V606+V607+V608+V609</f>
        <v>0</v>
      </c>
      <c r="W604" s="180">
        <f>V604/U604*100</f>
        <v>0</v>
      </c>
      <c r="X604" s="180">
        <f>X605+X606+X607+X608+X609</f>
        <v>593</v>
      </c>
      <c r="Y604" s="180">
        <f>Y605+Y606+Y607+Y608+Y609</f>
        <v>0</v>
      </c>
      <c r="Z604" s="180">
        <f>Y604/X604*100</f>
        <v>0</v>
      </c>
      <c r="AA604" s="180">
        <f>AA605+AA606+AA607+AA608+AA609</f>
        <v>335.3</v>
      </c>
      <c r="AB604" s="180">
        <f>AB605+AB606+AB607+AB608+AB609</f>
        <v>0</v>
      </c>
      <c r="AC604" s="180">
        <f>AB604/AA604*100</f>
        <v>0</v>
      </c>
      <c r="AD604" s="180">
        <f>AD605+AD606+AD607+AD608+AD609</f>
        <v>335.5</v>
      </c>
      <c r="AE604" s="180">
        <f>AE605+AE606+AE607+AE608+AE609</f>
        <v>0</v>
      </c>
      <c r="AF604" s="180">
        <f>AE604/AD604*100</f>
        <v>0</v>
      </c>
      <c r="AG604" s="180">
        <f>AG605+AG606+AG607+AG608+AG609</f>
        <v>335.5</v>
      </c>
      <c r="AH604" s="180">
        <f>AH605+AH606+AH607+AH608+AH609</f>
        <v>0</v>
      </c>
      <c r="AI604" s="180">
        <f>AH604/AG604*100</f>
        <v>0</v>
      </c>
      <c r="AJ604" s="180">
        <f>AJ605+AJ606+AJ607+AJ608+AJ609</f>
        <v>643.5</v>
      </c>
      <c r="AK604" s="180">
        <f>AK605+AK606+AK607+AK608+AK609</f>
        <v>0</v>
      </c>
      <c r="AL604" s="180">
        <f>AK604/AJ604*100</f>
        <v>0</v>
      </c>
      <c r="AM604" s="180">
        <f>AM605+AM606+AM607+AM608+AM609</f>
        <v>643.5</v>
      </c>
      <c r="AN604" s="180">
        <f>AN605+AN606+AN607+AN608+AN609</f>
        <v>0</v>
      </c>
      <c r="AO604" s="180">
        <f>AN604/AM604*100</f>
        <v>0</v>
      </c>
      <c r="AP604" s="180">
        <f>AP605+AP606+AP607+AP608+AP609</f>
        <v>643.5</v>
      </c>
      <c r="AQ604" s="180">
        <f>AQ605+AQ606+AQ607+AQ608+AQ609</f>
        <v>0</v>
      </c>
      <c r="AR604" s="180">
        <f>AQ604/AP604*100</f>
        <v>0</v>
      </c>
      <c r="AS604" s="180">
        <f>AS605+AS606+AS607+AS608+AS609</f>
        <v>0</v>
      </c>
      <c r="AT604" s="280"/>
      <c r="AU604" s="280"/>
      <c r="AV604" s="280"/>
      <c r="AW604" s="280"/>
      <c r="AX604" s="280"/>
      <c r="AY604" s="280"/>
      <c r="AZ604" s="280"/>
      <c r="BA604" s="280"/>
      <c r="BB604" s="280"/>
      <c r="BC604" s="280"/>
      <c r="BD604" s="280"/>
      <c r="BE604" s="280"/>
      <c r="BF604" s="280"/>
      <c r="BG604" s="280"/>
      <c r="BH604" s="280"/>
      <c r="BI604" s="280"/>
      <c r="BJ604" s="280"/>
      <c r="BK604" s="280"/>
    </row>
    <row r="605" spans="1:63" ht="30.75">
      <c r="A605" s="715"/>
      <c r="B605" s="425"/>
      <c r="C605" s="425"/>
      <c r="D605" s="34"/>
      <c r="E605" s="4" t="s">
        <v>14</v>
      </c>
      <c r="F605" s="180"/>
      <c r="G605" s="280"/>
      <c r="H605" s="180"/>
      <c r="I605" s="318"/>
      <c r="J605" s="318"/>
      <c r="K605" s="180"/>
      <c r="L605" s="318"/>
      <c r="M605" s="318"/>
      <c r="N605" s="180"/>
      <c r="O605" s="318"/>
      <c r="P605" s="318"/>
      <c r="Q605" s="180"/>
      <c r="R605" s="318"/>
      <c r="S605" s="318"/>
      <c r="T605" s="180"/>
      <c r="U605" s="318"/>
      <c r="V605" s="318"/>
      <c r="W605" s="180"/>
      <c r="X605" s="318"/>
      <c r="Y605" s="318"/>
      <c r="Z605" s="180"/>
      <c r="AA605" s="280"/>
      <c r="AB605" s="7"/>
      <c r="AC605" s="180"/>
      <c r="AD605" s="280"/>
      <c r="AE605" s="318"/>
      <c r="AF605" s="180"/>
      <c r="AG605" s="318"/>
      <c r="AH605" s="318"/>
      <c r="AI605" s="180"/>
      <c r="AJ605" s="318"/>
      <c r="AK605" s="318"/>
      <c r="AL605" s="180"/>
      <c r="AM605" s="318"/>
      <c r="AN605" s="318"/>
      <c r="AO605" s="180"/>
      <c r="AP605" s="280"/>
      <c r="AQ605" s="280"/>
      <c r="AR605" s="180"/>
      <c r="AS605" s="280"/>
      <c r="AT605" s="280"/>
      <c r="AU605" s="280"/>
      <c r="AV605" s="280"/>
      <c r="AW605" s="280"/>
      <c r="AX605" s="280"/>
      <c r="AY605" s="280"/>
      <c r="AZ605" s="280"/>
      <c r="BA605" s="280"/>
      <c r="BB605" s="280"/>
      <c r="BC605" s="280"/>
      <c r="BD605" s="280"/>
      <c r="BE605" s="280"/>
      <c r="BF605" s="280"/>
      <c r="BG605" s="280"/>
      <c r="BH605" s="280"/>
      <c r="BI605" s="280"/>
      <c r="BJ605" s="280"/>
      <c r="BK605" s="280"/>
    </row>
    <row r="606" spans="1:63" ht="30.75">
      <c r="A606" s="715"/>
      <c r="B606" s="425"/>
      <c r="C606" s="425"/>
      <c r="D606" s="273" t="s">
        <v>405</v>
      </c>
      <c r="E606" s="4" t="s">
        <v>15</v>
      </c>
      <c r="F606" s="406"/>
      <c r="G606" s="292"/>
      <c r="H606" s="180"/>
      <c r="I606" s="318"/>
      <c r="J606" s="318"/>
      <c r="K606" s="180"/>
      <c r="L606" s="318"/>
      <c r="M606" s="318"/>
      <c r="N606" s="180"/>
      <c r="O606" s="318"/>
      <c r="P606" s="318"/>
      <c r="Q606" s="180"/>
      <c r="R606" s="318"/>
      <c r="S606" s="318"/>
      <c r="T606" s="180"/>
      <c r="U606" s="318"/>
      <c r="V606" s="318"/>
      <c r="W606" s="180"/>
      <c r="X606" s="318"/>
      <c r="Y606" s="318"/>
      <c r="Z606" s="180"/>
      <c r="AA606" s="280"/>
      <c r="AB606" s="7"/>
      <c r="AC606" s="180"/>
      <c r="AD606" s="280"/>
      <c r="AE606" s="318"/>
      <c r="AF606" s="180"/>
      <c r="AG606" s="318"/>
      <c r="AH606" s="318"/>
      <c r="AI606" s="180"/>
      <c r="AJ606" s="318"/>
      <c r="AK606" s="318"/>
      <c r="AL606" s="180"/>
      <c r="AM606" s="318"/>
      <c r="AN606" s="318"/>
      <c r="AO606" s="180"/>
      <c r="AP606" s="280"/>
      <c r="AQ606" s="280"/>
      <c r="AR606" s="180"/>
      <c r="AS606" s="280"/>
      <c r="AT606" s="280"/>
      <c r="AU606" s="280"/>
      <c r="AV606" s="280"/>
      <c r="AW606" s="280"/>
      <c r="AX606" s="280"/>
      <c r="AY606" s="280"/>
      <c r="AZ606" s="280"/>
      <c r="BA606" s="280"/>
      <c r="BB606" s="280"/>
      <c r="BC606" s="280"/>
      <c r="BD606" s="280"/>
      <c r="BE606" s="280"/>
      <c r="BF606" s="280"/>
      <c r="BG606" s="280"/>
      <c r="BH606" s="280"/>
      <c r="BI606" s="280"/>
      <c r="BJ606" s="280"/>
      <c r="BK606" s="280"/>
    </row>
    <row r="607" spans="1:63" ht="15">
      <c r="A607" s="715"/>
      <c r="B607" s="425"/>
      <c r="C607" s="425"/>
      <c r="D607" s="34"/>
      <c r="E607" s="4" t="s">
        <v>16</v>
      </c>
      <c r="F607" s="406">
        <f>I607+L607+O607+R607+U607+X607+AA607+AD607+AG607+AJ607+AP607+AM607</f>
        <v>6774.4</v>
      </c>
      <c r="G607" s="292">
        <f>J607</f>
        <v>246.9</v>
      </c>
      <c r="H607" s="180">
        <f>G607/F607*100</f>
        <v>3.6446032120925844</v>
      </c>
      <c r="I607" s="320">
        <v>247</v>
      </c>
      <c r="J607" s="320">
        <v>246.9</v>
      </c>
      <c r="K607" s="180">
        <f>J607/I607*100</f>
        <v>99.95951417004049</v>
      </c>
      <c r="L607" s="320">
        <v>905</v>
      </c>
      <c r="M607" s="320"/>
      <c r="N607" s="180">
        <f>M607/L607*100</f>
        <v>0</v>
      </c>
      <c r="O607" s="320">
        <v>904.6</v>
      </c>
      <c r="P607" s="320"/>
      <c r="Q607" s="180">
        <f>P607/O607*100</f>
        <v>0</v>
      </c>
      <c r="R607" s="320">
        <v>594</v>
      </c>
      <c r="S607" s="320"/>
      <c r="T607" s="180">
        <f>S607/R607*100</f>
        <v>0</v>
      </c>
      <c r="U607" s="320">
        <v>594</v>
      </c>
      <c r="V607" s="320"/>
      <c r="W607" s="180">
        <f>V607/U607*100</f>
        <v>0</v>
      </c>
      <c r="X607" s="320">
        <v>593</v>
      </c>
      <c r="Y607" s="320"/>
      <c r="Z607" s="180">
        <f>Y607/X607*100</f>
        <v>0</v>
      </c>
      <c r="AA607" s="292">
        <v>335.3</v>
      </c>
      <c r="AB607" s="334"/>
      <c r="AC607" s="180">
        <f>AB607/AA607*100</f>
        <v>0</v>
      </c>
      <c r="AD607" s="292">
        <v>335.5</v>
      </c>
      <c r="AE607" s="320"/>
      <c r="AF607" s="180">
        <f>AE607/AD607*100</f>
        <v>0</v>
      </c>
      <c r="AG607" s="320">
        <v>335.5</v>
      </c>
      <c r="AH607" s="320"/>
      <c r="AI607" s="180">
        <f>AH607/AG607*100</f>
        <v>0</v>
      </c>
      <c r="AJ607" s="320">
        <v>643.5</v>
      </c>
      <c r="AK607" s="320"/>
      <c r="AL607" s="180">
        <f>AK607/AJ607*100</f>
        <v>0</v>
      </c>
      <c r="AM607" s="320">
        <v>643.5</v>
      </c>
      <c r="AN607" s="320"/>
      <c r="AO607" s="180">
        <f>AN607/AM607*100</f>
        <v>0</v>
      </c>
      <c r="AP607" s="292">
        <v>643.5</v>
      </c>
      <c r="AQ607" s="292"/>
      <c r="AR607" s="180">
        <f>AQ607/AP607*100</f>
        <v>0</v>
      </c>
      <c r="AS607" s="280"/>
      <c r="AT607" s="280"/>
      <c r="AU607" s="280"/>
      <c r="AV607" s="280"/>
      <c r="AW607" s="280"/>
      <c r="AX607" s="280"/>
      <c r="AY607" s="280"/>
      <c r="AZ607" s="280"/>
      <c r="BA607" s="280"/>
      <c r="BB607" s="280"/>
      <c r="BC607" s="280"/>
      <c r="BD607" s="280"/>
      <c r="BE607" s="280"/>
      <c r="BF607" s="280"/>
      <c r="BG607" s="280"/>
      <c r="BH607" s="280"/>
      <c r="BI607" s="280"/>
      <c r="BJ607" s="280"/>
      <c r="BK607" s="280"/>
    </row>
    <row r="608" spans="1:63" ht="15">
      <c r="A608" s="715"/>
      <c r="B608" s="425"/>
      <c r="C608" s="425"/>
      <c r="D608" s="34"/>
      <c r="E608" s="4" t="s">
        <v>17</v>
      </c>
      <c r="F608" s="180"/>
      <c r="G608" s="280"/>
      <c r="H608" s="286"/>
      <c r="I608" s="318"/>
      <c r="J608" s="318"/>
      <c r="K608" s="318"/>
      <c r="L608" s="318"/>
      <c r="M608" s="318"/>
      <c r="N608" s="318"/>
      <c r="O608" s="318"/>
      <c r="P608" s="318"/>
      <c r="Q608" s="318"/>
      <c r="R608" s="318"/>
      <c r="S608" s="318"/>
      <c r="T608" s="318"/>
      <c r="U608" s="318"/>
      <c r="V608" s="318"/>
      <c r="W608" s="318"/>
      <c r="X608" s="318"/>
      <c r="Y608" s="318"/>
      <c r="Z608" s="280"/>
      <c r="AA608" s="280"/>
      <c r="AB608" s="7"/>
      <c r="AC608" s="318"/>
      <c r="AD608" s="280"/>
      <c r="AE608" s="318"/>
      <c r="AF608" s="280"/>
      <c r="AG608" s="318"/>
      <c r="AH608" s="318"/>
      <c r="AI608" s="318"/>
      <c r="AJ608" s="318"/>
      <c r="AK608" s="318"/>
      <c r="AL608" s="318"/>
      <c r="AM608" s="318"/>
      <c r="AN608" s="318"/>
      <c r="AO608" s="318"/>
      <c r="AP608" s="280"/>
      <c r="AQ608" s="280"/>
      <c r="AR608" s="280"/>
      <c r="AS608" s="280"/>
      <c r="AT608" s="280"/>
      <c r="AU608" s="280"/>
      <c r="AV608" s="280"/>
      <c r="AW608" s="280"/>
      <c r="AX608" s="280"/>
      <c r="AY608" s="280"/>
      <c r="AZ608" s="280"/>
      <c r="BA608" s="280"/>
      <c r="BB608" s="280"/>
      <c r="BC608" s="280"/>
      <c r="BD608" s="280"/>
      <c r="BE608" s="280"/>
      <c r="BF608" s="280"/>
      <c r="BG608" s="280"/>
      <c r="BH608" s="280"/>
      <c r="BI608" s="280"/>
      <c r="BJ608" s="280"/>
      <c r="BK608" s="280"/>
    </row>
    <row r="609" spans="1:63" ht="30.75">
      <c r="A609" s="716"/>
      <c r="B609" s="426"/>
      <c r="C609" s="426"/>
      <c r="D609" s="258"/>
      <c r="E609" s="4" t="s">
        <v>18</v>
      </c>
      <c r="F609" s="180"/>
      <c r="G609" s="280"/>
      <c r="H609" s="309"/>
      <c r="I609" s="318"/>
      <c r="J609" s="318"/>
      <c r="K609" s="318"/>
      <c r="L609" s="318"/>
      <c r="M609" s="318"/>
      <c r="N609" s="318"/>
      <c r="O609" s="318"/>
      <c r="P609" s="318"/>
      <c r="Q609" s="318"/>
      <c r="R609" s="318"/>
      <c r="S609" s="318"/>
      <c r="T609" s="318"/>
      <c r="U609" s="318"/>
      <c r="V609" s="318"/>
      <c r="W609" s="318"/>
      <c r="X609" s="318"/>
      <c r="Y609" s="318"/>
      <c r="Z609" s="280"/>
      <c r="AA609" s="280"/>
      <c r="AB609" s="7"/>
      <c r="AC609" s="318"/>
      <c r="AD609" s="280"/>
      <c r="AE609" s="318"/>
      <c r="AF609" s="280"/>
      <c r="AG609" s="318"/>
      <c r="AH609" s="318"/>
      <c r="AI609" s="318"/>
      <c r="AJ609" s="318"/>
      <c r="AK609" s="318"/>
      <c r="AL609" s="318"/>
      <c r="AM609" s="318"/>
      <c r="AN609" s="318"/>
      <c r="AO609" s="318"/>
      <c r="AP609" s="280"/>
      <c r="AQ609" s="280"/>
      <c r="AR609" s="280"/>
      <c r="AS609" s="280"/>
      <c r="AT609" s="280"/>
      <c r="AU609" s="280"/>
      <c r="AV609" s="280"/>
      <c r="AW609" s="280"/>
      <c r="AX609" s="280"/>
      <c r="AY609" s="280"/>
      <c r="AZ609" s="280"/>
      <c r="BA609" s="280"/>
      <c r="BB609" s="280"/>
      <c r="BC609" s="280"/>
      <c r="BD609" s="280"/>
      <c r="BE609" s="280"/>
      <c r="BF609" s="280"/>
      <c r="BG609" s="280"/>
      <c r="BH609" s="280"/>
      <c r="BI609" s="280"/>
      <c r="BJ609" s="280"/>
      <c r="BK609" s="280"/>
    </row>
    <row r="610" spans="1:63" ht="15">
      <c r="A610" s="714" t="s">
        <v>382</v>
      </c>
      <c r="B610" s="424" t="s">
        <v>61</v>
      </c>
      <c r="C610" s="424" t="s">
        <v>19</v>
      </c>
      <c r="D610" s="33"/>
      <c r="E610" s="277" t="s">
        <v>21</v>
      </c>
      <c r="F610" s="180">
        <f>F611+F612+F613+F614+F615</f>
        <v>31554.299999999996</v>
      </c>
      <c r="G610" s="180">
        <f>G611+G612+G613+G614+G615</f>
        <v>841.4</v>
      </c>
      <c r="H610" s="180">
        <f>G610/F610*100</f>
        <v>2.6665145479379992</v>
      </c>
      <c r="I610" s="180">
        <f>I611+I612+I613+I614+I615</f>
        <v>841.4</v>
      </c>
      <c r="J610" s="180">
        <f>J611+J612+J613+J614+J615</f>
        <v>841.4</v>
      </c>
      <c r="K610" s="180">
        <f>J610/I610*100</f>
        <v>100</v>
      </c>
      <c r="L610" s="180">
        <f>L611+L612+L613+L614+L615</f>
        <v>2248.85</v>
      </c>
      <c r="M610" s="180">
        <f>M611+M612+M613+M614+M615</f>
        <v>0</v>
      </c>
      <c r="N610" s="180">
        <f>M610/L610*100</f>
        <v>0</v>
      </c>
      <c r="O610" s="180">
        <f>O611+O612+O613+O614+O615</f>
        <v>2247.85</v>
      </c>
      <c r="P610" s="180">
        <f>P611+P612+P613+P614+P615</f>
        <v>0</v>
      </c>
      <c r="Q610" s="180">
        <f>P610/O610*100</f>
        <v>0</v>
      </c>
      <c r="R610" s="180">
        <f>R611+R612+R613+R614+R615</f>
        <v>3121.3</v>
      </c>
      <c r="S610" s="180">
        <f>S611+S612+S613+S614+S615</f>
        <v>0</v>
      </c>
      <c r="T610" s="180">
        <f>S610/R610*100</f>
        <v>0</v>
      </c>
      <c r="U610" s="180">
        <f>U611+U612+U613+U614+U615</f>
        <v>3121.7000000000003</v>
      </c>
      <c r="V610" s="180">
        <f>V611+V612+V613+V614+V615</f>
        <v>0</v>
      </c>
      <c r="W610" s="180">
        <f>V610/U610*100</f>
        <v>0</v>
      </c>
      <c r="X610" s="180">
        <f>X611+X612+X613+X614+X615</f>
        <v>3121.3</v>
      </c>
      <c r="Y610" s="180">
        <f>Y611+Y612+Y613+Y614+Y615</f>
        <v>0</v>
      </c>
      <c r="Z610" s="180">
        <f>Y610/X610*100</f>
        <v>0</v>
      </c>
      <c r="AA610" s="180">
        <f>AA611+AA612+AA613+AA614+AA615</f>
        <v>2931</v>
      </c>
      <c r="AB610" s="180">
        <f>AB611+AB612+AB613+AB614+AB615</f>
        <v>0</v>
      </c>
      <c r="AC610" s="180">
        <f>AB610/AA610*100</f>
        <v>0</v>
      </c>
      <c r="AD610" s="180">
        <f>AD611+AD612+AD613+AD614+AD615</f>
        <v>2931</v>
      </c>
      <c r="AE610" s="180">
        <f>AE611+AE612+AE613+AE614+AE615</f>
        <v>0</v>
      </c>
      <c r="AF610" s="180">
        <f>AE610/AD610*100</f>
        <v>0</v>
      </c>
      <c r="AG610" s="180">
        <f>AG611+AG612+AG613+AG614+AG615</f>
        <v>2931</v>
      </c>
      <c r="AH610" s="180">
        <f>AH611+AH612+AH613+AH614+AH615</f>
        <v>0</v>
      </c>
      <c r="AI610" s="180">
        <f>AH610/AG610*100</f>
        <v>0</v>
      </c>
      <c r="AJ610" s="180">
        <f>AJ611+AJ612+AJ613+AJ614+AJ615</f>
        <v>2686.3</v>
      </c>
      <c r="AK610" s="180">
        <f>AK611+AK612+AK613+AK614+AK615</f>
        <v>0</v>
      </c>
      <c r="AL610" s="180">
        <f>AK610/AJ610*100</f>
        <v>0</v>
      </c>
      <c r="AM610" s="180">
        <f>AM611+AM612+AM613+AM614+AM615</f>
        <v>2686.3</v>
      </c>
      <c r="AN610" s="180">
        <f>AN611+AN612+AN613+AN614+AN615</f>
        <v>0</v>
      </c>
      <c r="AO610" s="180">
        <f>AN610/AM610*100</f>
        <v>0</v>
      </c>
      <c r="AP610" s="180">
        <f>AP611+AP612+AP613+AP614+AP615</f>
        <v>2686.3</v>
      </c>
      <c r="AQ610" s="180">
        <f>AQ611+AQ612+AQ613+AQ614+AQ615</f>
        <v>0</v>
      </c>
      <c r="AR610" s="180">
        <f>AQ610/AP610*100</f>
        <v>0</v>
      </c>
      <c r="AS610" s="180">
        <f>AS611+AS612+AS613+AS614+AS615</f>
        <v>0</v>
      </c>
      <c r="AT610" s="280"/>
      <c r="AU610" s="280"/>
      <c r="AV610" s="280"/>
      <c r="AW610" s="280"/>
      <c r="AX610" s="280"/>
      <c r="AY610" s="280"/>
      <c r="AZ610" s="280"/>
      <c r="BA610" s="280"/>
      <c r="BB610" s="280"/>
      <c r="BC610" s="280"/>
      <c r="BD610" s="280"/>
      <c r="BE610" s="280"/>
      <c r="BF610" s="280"/>
      <c r="BG610" s="280"/>
      <c r="BH610" s="280"/>
      <c r="BI610" s="280"/>
      <c r="BJ610" s="280"/>
      <c r="BK610" s="280"/>
    </row>
    <row r="611" spans="1:63" ht="30.75">
      <c r="A611" s="715"/>
      <c r="B611" s="425"/>
      <c r="C611" s="425"/>
      <c r="D611" s="34"/>
      <c r="E611" s="4" t="s">
        <v>14</v>
      </c>
      <c r="F611" s="180"/>
      <c r="G611" s="280"/>
      <c r="H611" s="180"/>
      <c r="I611" s="318"/>
      <c r="J611" s="318"/>
      <c r="K611" s="180"/>
      <c r="L611" s="318"/>
      <c r="M611" s="318"/>
      <c r="N611" s="180"/>
      <c r="O611" s="318"/>
      <c r="P611" s="318"/>
      <c r="Q611" s="180"/>
      <c r="R611" s="318"/>
      <c r="S611" s="318"/>
      <c r="T611" s="180"/>
      <c r="U611" s="318"/>
      <c r="V611" s="318"/>
      <c r="W611" s="180"/>
      <c r="X611" s="318"/>
      <c r="Y611" s="318"/>
      <c r="Z611" s="180"/>
      <c r="AA611" s="280"/>
      <c r="AB611" s="7"/>
      <c r="AC611" s="180"/>
      <c r="AD611" s="280"/>
      <c r="AE611" s="318"/>
      <c r="AF611" s="180"/>
      <c r="AG611" s="318"/>
      <c r="AH611" s="318"/>
      <c r="AI611" s="180"/>
      <c r="AJ611" s="318"/>
      <c r="AK611" s="318"/>
      <c r="AL611" s="180"/>
      <c r="AM611" s="318"/>
      <c r="AN611" s="318"/>
      <c r="AO611" s="180"/>
      <c r="AP611" s="280"/>
      <c r="AQ611" s="280"/>
      <c r="AR611" s="180"/>
      <c r="AS611" s="280"/>
      <c r="AT611" s="280"/>
      <c r="AU611" s="280"/>
      <c r="AV611" s="280"/>
      <c r="AW611" s="280"/>
      <c r="AX611" s="280"/>
      <c r="AY611" s="280"/>
      <c r="AZ611" s="280"/>
      <c r="BA611" s="280"/>
      <c r="BB611" s="280"/>
      <c r="BC611" s="280"/>
      <c r="BD611" s="280"/>
      <c r="BE611" s="280"/>
      <c r="BF611" s="280"/>
      <c r="BG611" s="280"/>
      <c r="BH611" s="280"/>
      <c r="BI611" s="280"/>
      <c r="BJ611" s="280"/>
      <c r="BK611" s="280"/>
    </row>
    <row r="612" spans="1:63" ht="30.75">
      <c r="A612" s="715"/>
      <c r="B612" s="425"/>
      <c r="C612" s="425"/>
      <c r="D612" s="273" t="s">
        <v>405</v>
      </c>
      <c r="E612" s="4" t="s">
        <v>15</v>
      </c>
      <c r="F612" s="406">
        <f>I612+L612+O612+R612+U612+X612+AA612+AD612+AG612+AJ612+AP612+AM612</f>
        <v>6876.4</v>
      </c>
      <c r="G612" s="292">
        <f>J612</f>
        <v>0</v>
      </c>
      <c r="H612" s="180">
        <f>G612/F612*100</f>
        <v>0</v>
      </c>
      <c r="I612" s="320">
        <v>0</v>
      </c>
      <c r="J612" s="320">
        <v>0</v>
      </c>
      <c r="K612" s="180">
        <v>0</v>
      </c>
      <c r="L612" s="320">
        <v>860</v>
      </c>
      <c r="M612" s="320"/>
      <c r="N612" s="180">
        <f>M612/L612*100</f>
        <v>0</v>
      </c>
      <c r="O612" s="320">
        <v>859</v>
      </c>
      <c r="P612" s="320"/>
      <c r="Q612" s="180">
        <f>P612/O612*100</f>
        <v>0</v>
      </c>
      <c r="R612" s="320">
        <v>573</v>
      </c>
      <c r="S612" s="320"/>
      <c r="T612" s="180">
        <f>S612/R612*100</f>
        <v>0</v>
      </c>
      <c r="U612" s="320">
        <v>573.4</v>
      </c>
      <c r="V612" s="320"/>
      <c r="W612" s="180">
        <f>V612/U612*100</f>
        <v>0</v>
      </c>
      <c r="X612" s="320">
        <v>573</v>
      </c>
      <c r="Y612" s="320"/>
      <c r="Z612" s="180">
        <f>Y612/X612*100</f>
        <v>0</v>
      </c>
      <c r="AA612" s="292">
        <v>573</v>
      </c>
      <c r="AB612" s="334"/>
      <c r="AC612" s="180">
        <f>AB612/AA612*100</f>
        <v>0</v>
      </c>
      <c r="AD612" s="292">
        <v>573</v>
      </c>
      <c r="AE612" s="320"/>
      <c r="AF612" s="180">
        <f>AE612/AD612*100</f>
        <v>0</v>
      </c>
      <c r="AG612" s="320">
        <v>573</v>
      </c>
      <c r="AH612" s="320"/>
      <c r="AI612" s="180">
        <f>AH612/AG612*100</f>
        <v>0</v>
      </c>
      <c r="AJ612" s="320">
        <v>573</v>
      </c>
      <c r="AK612" s="320"/>
      <c r="AL612" s="180">
        <f>AK612/AJ612*100</f>
        <v>0</v>
      </c>
      <c r="AM612" s="320">
        <v>573</v>
      </c>
      <c r="AN612" s="320"/>
      <c r="AO612" s="180">
        <f>AN612/AM612*100</f>
        <v>0</v>
      </c>
      <c r="AP612" s="292">
        <v>573</v>
      </c>
      <c r="AQ612" s="292"/>
      <c r="AR612" s="180">
        <f>AQ612/AP612*100</f>
        <v>0</v>
      </c>
      <c r="AS612" s="280"/>
      <c r="AT612" s="280"/>
      <c r="AU612" s="280"/>
      <c r="AV612" s="280"/>
      <c r="AW612" s="280"/>
      <c r="AX612" s="280"/>
      <c r="AY612" s="280"/>
      <c r="AZ612" s="280"/>
      <c r="BA612" s="280"/>
      <c r="BB612" s="280"/>
      <c r="BC612" s="280"/>
      <c r="BD612" s="280"/>
      <c r="BE612" s="280"/>
      <c r="BF612" s="280"/>
      <c r="BG612" s="280"/>
      <c r="BH612" s="280"/>
      <c r="BI612" s="280"/>
      <c r="BJ612" s="280"/>
      <c r="BK612" s="280"/>
    </row>
    <row r="613" spans="1:63" ht="15">
      <c r="A613" s="715"/>
      <c r="B613" s="425"/>
      <c r="C613" s="425"/>
      <c r="D613" s="34"/>
      <c r="E613" s="4" t="s">
        <v>16</v>
      </c>
      <c r="F613" s="406">
        <f>I613+L613+O613+R613+U613+X613+AA613+AD613+AG613+AJ613+AP613+AM613</f>
        <v>24677.899999999998</v>
      </c>
      <c r="G613" s="292">
        <f>J613</f>
        <v>841.4</v>
      </c>
      <c r="H613" s="180">
        <f>G613/F613*100</f>
        <v>3.40952836343449</v>
      </c>
      <c r="I613" s="320">
        <v>841.4</v>
      </c>
      <c r="J613" s="320">
        <v>841.4</v>
      </c>
      <c r="K613" s="180">
        <f>J613/I613*100</f>
        <v>100</v>
      </c>
      <c r="L613" s="320">
        <v>1388.85</v>
      </c>
      <c r="M613" s="320"/>
      <c r="N613" s="180">
        <f>M613/L613*100</f>
        <v>0</v>
      </c>
      <c r="O613" s="320">
        <v>1388.85</v>
      </c>
      <c r="P613" s="320"/>
      <c r="Q613" s="180">
        <f>P613/O613*100</f>
        <v>0</v>
      </c>
      <c r="R613" s="320">
        <v>2548.3</v>
      </c>
      <c r="S613" s="320"/>
      <c r="T613" s="180">
        <f>S613/R613*100</f>
        <v>0</v>
      </c>
      <c r="U613" s="320">
        <v>2548.3</v>
      </c>
      <c r="V613" s="320"/>
      <c r="W613" s="180">
        <f>V613/U613*100</f>
        <v>0</v>
      </c>
      <c r="X613" s="320">
        <v>2548.3</v>
      </c>
      <c r="Y613" s="320"/>
      <c r="Z613" s="180">
        <f>Y613/X613*100</f>
        <v>0</v>
      </c>
      <c r="AA613" s="292">
        <v>2358</v>
      </c>
      <c r="AB613" s="334"/>
      <c r="AC613" s="180">
        <f>AB613/AA613*100</f>
        <v>0</v>
      </c>
      <c r="AD613" s="292">
        <v>2358</v>
      </c>
      <c r="AE613" s="320"/>
      <c r="AF613" s="180">
        <f>AE613/AD613*100</f>
        <v>0</v>
      </c>
      <c r="AG613" s="320">
        <v>2358</v>
      </c>
      <c r="AH613" s="320"/>
      <c r="AI613" s="180">
        <f>AH613/AG613*100</f>
        <v>0</v>
      </c>
      <c r="AJ613" s="320">
        <v>2113.3</v>
      </c>
      <c r="AK613" s="320"/>
      <c r="AL613" s="180">
        <f>AK613/AJ613*100</f>
        <v>0</v>
      </c>
      <c r="AM613" s="320">
        <v>2113.3</v>
      </c>
      <c r="AN613" s="320"/>
      <c r="AO613" s="180">
        <f>AN613/AM613*100</f>
        <v>0</v>
      </c>
      <c r="AP613" s="292">
        <v>2113.3</v>
      </c>
      <c r="AQ613" s="292"/>
      <c r="AR613" s="180">
        <f>AQ613/AP613*100</f>
        <v>0</v>
      </c>
      <c r="AS613" s="280"/>
      <c r="AT613" s="280"/>
      <c r="AU613" s="280"/>
      <c r="AV613" s="280"/>
      <c r="AW613" s="280"/>
      <c r="AX613" s="280"/>
      <c r="AY613" s="280"/>
      <c r="AZ613" s="280"/>
      <c r="BA613" s="280"/>
      <c r="BB613" s="280"/>
      <c r="BC613" s="280"/>
      <c r="BD613" s="280"/>
      <c r="BE613" s="280"/>
      <c r="BF613" s="280"/>
      <c r="BG613" s="280"/>
      <c r="BH613" s="280"/>
      <c r="BI613" s="280"/>
      <c r="BJ613" s="280"/>
      <c r="BK613" s="280"/>
    </row>
    <row r="614" spans="1:63" ht="15">
      <c r="A614" s="715"/>
      <c r="B614" s="425"/>
      <c r="C614" s="425"/>
      <c r="D614" s="34"/>
      <c r="E614" s="4" t="s">
        <v>17</v>
      </c>
      <c r="F614" s="180"/>
      <c r="G614" s="280"/>
      <c r="H614" s="286"/>
      <c r="I614" s="318"/>
      <c r="J614" s="318"/>
      <c r="K614" s="318"/>
      <c r="L614" s="318"/>
      <c r="M614" s="318"/>
      <c r="N614" s="318"/>
      <c r="O614" s="318"/>
      <c r="P614" s="318"/>
      <c r="Q614" s="318"/>
      <c r="R614" s="318"/>
      <c r="S614" s="318"/>
      <c r="T614" s="318"/>
      <c r="U614" s="318"/>
      <c r="V614" s="318"/>
      <c r="W614" s="318"/>
      <c r="X614" s="318"/>
      <c r="Y614" s="318"/>
      <c r="Z614" s="280"/>
      <c r="AA614" s="280"/>
      <c r="AB614" s="7"/>
      <c r="AC614" s="318"/>
      <c r="AD614" s="280"/>
      <c r="AE614" s="318"/>
      <c r="AF614" s="280"/>
      <c r="AG614" s="318"/>
      <c r="AH614" s="318"/>
      <c r="AI614" s="318"/>
      <c r="AJ614" s="318"/>
      <c r="AK614" s="318"/>
      <c r="AL614" s="318"/>
      <c r="AM614" s="318"/>
      <c r="AN614" s="318"/>
      <c r="AO614" s="318"/>
      <c r="AP614" s="280"/>
      <c r="AQ614" s="280"/>
      <c r="AR614" s="280"/>
      <c r="AS614" s="280"/>
      <c r="AT614" s="280"/>
      <c r="AU614" s="280"/>
      <c r="AV614" s="280"/>
      <c r="AW614" s="280"/>
      <c r="AX614" s="280"/>
      <c r="AY614" s="280"/>
      <c r="AZ614" s="280"/>
      <c r="BA614" s="280"/>
      <c r="BB614" s="280"/>
      <c r="BC614" s="280"/>
      <c r="BD614" s="280"/>
      <c r="BE614" s="280"/>
      <c r="BF614" s="280"/>
      <c r="BG614" s="280"/>
      <c r="BH614" s="280"/>
      <c r="BI614" s="280"/>
      <c r="BJ614" s="280"/>
      <c r="BK614" s="280"/>
    </row>
    <row r="615" spans="1:63" ht="30.75">
      <c r="A615" s="716"/>
      <c r="B615" s="426"/>
      <c r="C615" s="426"/>
      <c r="D615" s="258"/>
      <c r="E615" s="4" t="s">
        <v>18</v>
      </c>
      <c r="F615" s="180"/>
      <c r="G615" s="280"/>
      <c r="H615" s="286"/>
      <c r="I615" s="320"/>
      <c r="J615" s="320"/>
      <c r="K615" s="318"/>
      <c r="L615" s="318"/>
      <c r="M615" s="318"/>
      <c r="N615" s="318"/>
      <c r="O615" s="318"/>
      <c r="P615" s="318"/>
      <c r="Q615" s="318"/>
      <c r="R615" s="318"/>
      <c r="S615" s="318"/>
      <c r="T615" s="318"/>
      <c r="U615" s="318"/>
      <c r="V615" s="318"/>
      <c r="W615" s="318"/>
      <c r="X615" s="318"/>
      <c r="Y615" s="318"/>
      <c r="Z615" s="280"/>
      <c r="AA615" s="280"/>
      <c r="AB615" s="7"/>
      <c r="AC615" s="318"/>
      <c r="AD615" s="280"/>
      <c r="AE615" s="318"/>
      <c r="AF615" s="280"/>
      <c r="AG615" s="318"/>
      <c r="AH615" s="318"/>
      <c r="AI615" s="318"/>
      <c r="AJ615" s="318"/>
      <c r="AK615" s="318"/>
      <c r="AL615" s="318"/>
      <c r="AM615" s="318"/>
      <c r="AN615" s="318"/>
      <c r="AO615" s="318"/>
      <c r="AP615" s="280"/>
      <c r="AQ615" s="280"/>
      <c r="AR615" s="280"/>
      <c r="AS615" s="280"/>
      <c r="AT615" s="280"/>
      <c r="AU615" s="280"/>
      <c r="AV615" s="280"/>
      <c r="AW615" s="280"/>
      <c r="AX615" s="280"/>
      <c r="AY615" s="280"/>
      <c r="AZ615" s="280"/>
      <c r="BA615" s="280"/>
      <c r="BB615" s="280"/>
      <c r="BC615" s="280"/>
      <c r="BD615" s="280"/>
      <c r="BE615" s="280"/>
      <c r="BF615" s="280"/>
      <c r="BG615" s="280"/>
      <c r="BH615" s="280"/>
      <c r="BI615" s="280"/>
      <c r="BJ615" s="280"/>
      <c r="BK615" s="280"/>
    </row>
    <row r="616" spans="1:63" ht="15">
      <c r="A616" s="714" t="s">
        <v>383</v>
      </c>
      <c r="B616" s="424" t="s">
        <v>97</v>
      </c>
      <c r="C616" s="424" t="s">
        <v>19</v>
      </c>
      <c r="D616" s="33"/>
      <c r="E616" s="277" t="s">
        <v>21</v>
      </c>
      <c r="F616" s="180">
        <f>F617+F618+F619+F620+F621</f>
        <v>232</v>
      </c>
      <c r="G616" s="180">
        <f>G617+G618+G619+G620+G621</f>
        <v>0</v>
      </c>
      <c r="H616" s="180">
        <f>G616/F616*100</f>
        <v>0</v>
      </c>
      <c r="I616" s="180">
        <f>I617+I618+I619+I620+I621</f>
        <v>0</v>
      </c>
      <c r="J616" s="180">
        <f>J617+J618+J619+J620+J621</f>
        <v>0</v>
      </c>
      <c r="K616" s="180" t="e">
        <f>J616/I616*100</f>
        <v>#DIV/0!</v>
      </c>
      <c r="L616" s="180">
        <f>L617+L618+L619+L620+L621</f>
        <v>35</v>
      </c>
      <c r="M616" s="180">
        <f>M617+M618+M619+M620+M621</f>
        <v>0</v>
      </c>
      <c r="N616" s="180">
        <f>M616/L616*100</f>
        <v>0</v>
      </c>
      <c r="O616" s="180">
        <f>O617+O618+O619+O620+O621</f>
        <v>41</v>
      </c>
      <c r="P616" s="180">
        <f>P617+P618+P619+P620+P621</f>
        <v>0</v>
      </c>
      <c r="Q616" s="180">
        <f>P616/O616*100</f>
        <v>0</v>
      </c>
      <c r="R616" s="180">
        <f>R617+R618+R619+R620+R621</f>
        <v>30</v>
      </c>
      <c r="S616" s="180">
        <f>S617+S618+S619+S620+S621</f>
        <v>0</v>
      </c>
      <c r="T616" s="180">
        <f>S616/R616*100</f>
        <v>0</v>
      </c>
      <c r="U616" s="180">
        <f>U617+U618+U619+U620+U621</f>
        <v>30</v>
      </c>
      <c r="V616" s="180">
        <f>V617+V618+V619+V620+V621</f>
        <v>0</v>
      </c>
      <c r="W616" s="180">
        <f>V616/U616*100</f>
        <v>0</v>
      </c>
      <c r="X616" s="180">
        <f>X617+X618+X619+X620+X621</f>
        <v>47</v>
      </c>
      <c r="Y616" s="180">
        <f>Y617+Y618+Y619+Y620+Y621</f>
        <v>0</v>
      </c>
      <c r="Z616" s="180">
        <f>Y616/X616*100</f>
        <v>0</v>
      </c>
      <c r="AA616" s="180">
        <f>AA617+AA618+AA619+AA620+AA621</f>
        <v>30</v>
      </c>
      <c r="AB616" s="180">
        <f>AB617+AB618+AB619+AB620+AB621</f>
        <v>0</v>
      </c>
      <c r="AC616" s="180">
        <f>AB616/AA616*100</f>
        <v>0</v>
      </c>
      <c r="AD616" s="180">
        <f>AD617+AD618+AD619+AD620+AD621</f>
        <v>0</v>
      </c>
      <c r="AE616" s="180">
        <f>AE617+AE618+AE619+AE620+AE621</f>
        <v>0</v>
      </c>
      <c r="AF616" s="180" t="e">
        <f>AE616/AD616*100</f>
        <v>#DIV/0!</v>
      </c>
      <c r="AG616" s="180">
        <f>AG617+AG618+AG619+AG620+AG621</f>
        <v>7</v>
      </c>
      <c r="AH616" s="180">
        <f>AH617+AH618+AH619+AH620+AH621</f>
        <v>0</v>
      </c>
      <c r="AI616" s="180">
        <f>AH616/AG616*100</f>
        <v>0</v>
      </c>
      <c r="AJ616" s="180">
        <f>AJ617+AJ618+AJ619+AJ620+AJ621</f>
        <v>0</v>
      </c>
      <c r="AK616" s="180">
        <f>AK617+AK618+AK619+AK620+AK621</f>
        <v>0</v>
      </c>
      <c r="AL616" s="180" t="e">
        <f>AK616/AJ616*100</f>
        <v>#DIV/0!</v>
      </c>
      <c r="AM616" s="180">
        <f>AM617+AM618+AM619+AM620+AM621</f>
        <v>0</v>
      </c>
      <c r="AN616" s="180">
        <f>AN617+AN618+AN619+AN620+AN621</f>
        <v>0</v>
      </c>
      <c r="AO616" s="180" t="e">
        <f>AN616/AM616*100</f>
        <v>#DIV/0!</v>
      </c>
      <c r="AP616" s="180">
        <f>AP617+AP618+AP619+AP620+AP621</f>
        <v>12</v>
      </c>
      <c r="AQ616" s="180">
        <f>AQ617+AQ618+AQ619+AQ620+AQ621</f>
        <v>0</v>
      </c>
      <c r="AR616" s="180">
        <f>AQ616/AP616*100</f>
        <v>0</v>
      </c>
      <c r="AS616" s="180">
        <f>AS617+AS618+AS619+AS620+AS621</f>
        <v>0</v>
      </c>
      <c r="AT616" s="280"/>
      <c r="AU616" s="280"/>
      <c r="AV616" s="280"/>
      <c r="AW616" s="280"/>
      <c r="AX616" s="280"/>
      <c r="AY616" s="280"/>
      <c r="AZ616" s="280"/>
      <c r="BA616" s="280"/>
      <c r="BB616" s="280"/>
      <c r="BC616" s="280"/>
      <c r="BD616" s="280"/>
      <c r="BE616" s="280"/>
      <c r="BF616" s="280"/>
      <c r="BG616" s="280"/>
      <c r="BH616" s="280"/>
      <c r="BI616" s="280"/>
      <c r="BJ616" s="280"/>
      <c r="BK616" s="280"/>
    </row>
    <row r="617" spans="1:63" ht="30.75">
      <c r="A617" s="715"/>
      <c r="B617" s="425"/>
      <c r="C617" s="425"/>
      <c r="D617" s="34"/>
      <c r="E617" s="4" t="s">
        <v>14</v>
      </c>
      <c r="F617" s="180"/>
      <c r="G617" s="280"/>
      <c r="H617" s="180"/>
      <c r="I617" s="318"/>
      <c r="J617" s="318"/>
      <c r="K617" s="180"/>
      <c r="L617" s="318"/>
      <c r="M617" s="318"/>
      <c r="N617" s="180"/>
      <c r="O617" s="318"/>
      <c r="P617" s="318"/>
      <c r="Q617" s="180"/>
      <c r="R617" s="318"/>
      <c r="S617" s="318"/>
      <c r="T617" s="180"/>
      <c r="U617" s="318"/>
      <c r="V617" s="318"/>
      <c r="W617" s="180"/>
      <c r="X617" s="318"/>
      <c r="Y617" s="318"/>
      <c r="Z617" s="180"/>
      <c r="AA617" s="280"/>
      <c r="AB617" s="7"/>
      <c r="AC617" s="180"/>
      <c r="AD617" s="280"/>
      <c r="AE617" s="318"/>
      <c r="AF617" s="180"/>
      <c r="AG617" s="318"/>
      <c r="AH617" s="318"/>
      <c r="AI617" s="180"/>
      <c r="AJ617" s="318"/>
      <c r="AK617" s="318"/>
      <c r="AL617" s="180"/>
      <c r="AM617" s="318"/>
      <c r="AN617" s="318"/>
      <c r="AO617" s="180"/>
      <c r="AP617" s="280"/>
      <c r="AQ617" s="280"/>
      <c r="AR617" s="180"/>
      <c r="AS617" s="280"/>
      <c r="AT617" s="280"/>
      <c r="AU617" s="280"/>
      <c r="AV617" s="280"/>
      <c r="AW617" s="280"/>
      <c r="AX617" s="280"/>
      <c r="AY617" s="280"/>
      <c r="AZ617" s="280"/>
      <c r="BA617" s="280"/>
      <c r="BB617" s="280"/>
      <c r="BC617" s="280"/>
      <c r="BD617" s="280"/>
      <c r="BE617" s="280"/>
      <c r="BF617" s="280"/>
      <c r="BG617" s="280"/>
      <c r="BH617" s="280"/>
      <c r="BI617" s="280"/>
      <c r="BJ617" s="280"/>
      <c r="BK617" s="280"/>
    </row>
    <row r="618" spans="1:63" ht="30.75">
      <c r="A618" s="715"/>
      <c r="B618" s="425"/>
      <c r="C618" s="425"/>
      <c r="D618" s="273" t="s">
        <v>405</v>
      </c>
      <c r="E618" s="4" t="s">
        <v>15</v>
      </c>
      <c r="F618" s="406"/>
      <c r="G618" s="292"/>
      <c r="H618" s="180"/>
      <c r="I618" s="318"/>
      <c r="J618" s="318"/>
      <c r="K618" s="180"/>
      <c r="L618" s="318"/>
      <c r="M618" s="318"/>
      <c r="N618" s="180"/>
      <c r="O618" s="318"/>
      <c r="P618" s="318"/>
      <c r="Q618" s="180"/>
      <c r="R618" s="318"/>
      <c r="S618" s="318"/>
      <c r="T618" s="180"/>
      <c r="U618" s="318"/>
      <c r="V618" s="318"/>
      <c r="W618" s="180"/>
      <c r="X618" s="318"/>
      <c r="Y618" s="318"/>
      <c r="Z618" s="180"/>
      <c r="AA618" s="280"/>
      <c r="AB618" s="7"/>
      <c r="AC618" s="180"/>
      <c r="AD618" s="280"/>
      <c r="AE618" s="318"/>
      <c r="AF618" s="180"/>
      <c r="AG618" s="318"/>
      <c r="AH618" s="318"/>
      <c r="AI618" s="180"/>
      <c r="AJ618" s="318"/>
      <c r="AK618" s="318"/>
      <c r="AL618" s="180"/>
      <c r="AM618" s="318"/>
      <c r="AN618" s="318"/>
      <c r="AO618" s="180"/>
      <c r="AP618" s="280"/>
      <c r="AQ618" s="280"/>
      <c r="AR618" s="180"/>
      <c r="AS618" s="280"/>
      <c r="AT618" s="280"/>
      <c r="AU618" s="280"/>
      <c r="AV618" s="280"/>
      <c r="AW618" s="280"/>
      <c r="AX618" s="280"/>
      <c r="AY618" s="280"/>
      <c r="AZ618" s="280"/>
      <c r="BA618" s="280"/>
      <c r="BB618" s="280"/>
      <c r="BC618" s="280"/>
      <c r="BD618" s="280"/>
      <c r="BE618" s="280"/>
      <c r="BF618" s="280"/>
      <c r="BG618" s="280"/>
      <c r="BH618" s="280"/>
      <c r="BI618" s="280"/>
      <c r="BJ618" s="280"/>
      <c r="BK618" s="280"/>
    </row>
    <row r="619" spans="1:63" ht="15">
      <c r="A619" s="715"/>
      <c r="B619" s="425"/>
      <c r="C619" s="425"/>
      <c r="D619" s="34"/>
      <c r="E619" s="4" t="s">
        <v>16</v>
      </c>
      <c r="F619" s="406">
        <f>I619+L619+O619+R619+U619+X619+AA619+AD619+AG619+AJ619+AP619+AM619</f>
        <v>200</v>
      </c>
      <c r="G619" s="292">
        <f>J619</f>
        <v>0</v>
      </c>
      <c r="H619" s="180">
        <f>G619/F619*100</f>
        <v>0</v>
      </c>
      <c r="I619" s="320">
        <v>0</v>
      </c>
      <c r="J619" s="320">
        <v>0</v>
      </c>
      <c r="K619" s="180">
        <v>0</v>
      </c>
      <c r="L619" s="320">
        <v>35</v>
      </c>
      <c r="M619" s="320"/>
      <c r="N619" s="180">
        <f>M619/L619*100</f>
        <v>0</v>
      </c>
      <c r="O619" s="320">
        <v>35</v>
      </c>
      <c r="P619" s="320"/>
      <c r="Q619" s="180">
        <f>P619/O619*100</f>
        <v>0</v>
      </c>
      <c r="R619" s="320">
        <v>30</v>
      </c>
      <c r="S619" s="320"/>
      <c r="T619" s="180">
        <f>S619/R619*100</f>
        <v>0</v>
      </c>
      <c r="U619" s="320">
        <v>30</v>
      </c>
      <c r="V619" s="320"/>
      <c r="W619" s="180">
        <f>V619/U619*100</f>
        <v>0</v>
      </c>
      <c r="X619" s="320">
        <v>40</v>
      </c>
      <c r="Y619" s="320"/>
      <c r="Z619" s="180">
        <f>Y619/X619*100</f>
        <v>0</v>
      </c>
      <c r="AA619" s="292">
        <v>30</v>
      </c>
      <c r="AB619" s="334"/>
      <c r="AC619" s="180">
        <f>AB619/AA619*100</f>
        <v>0</v>
      </c>
      <c r="AD619" s="292">
        <v>0</v>
      </c>
      <c r="AE619" s="320"/>
      <c r="AF619" s="180" t="e">
        <f>AE619/AD619*100</f>
        <v>#DIV/0!</v>
      </c>
      <c r="AG619" s="320">
        <v>0</v>
      </c>
      <c r="AH619" s="320"/>
      <c r="AI619" s="180" t="e">
        <f>AH619/AG619*100</f>
        <v>#DIV/0!</v>
      </c>
      <c r="AJ619" s="320">
        <v>0</v>
      </c>
      <c r="AK619" s="320"/>
      <c r="AL619" s="180" t="e">
        <f>AK619/AJ619*100</f>
        <v>#DIV/0!</v>
      </c>
      <c r="AM619" s="320">
        <v>0</v>
      </c>
      <c r="AN619" s="320"/>
      <c r="AO619" s="180" t="e">
        <f>AN619/AM619*100</f>
        <v>#DIV/0!</v>
      </c>
      <c r="AP619" s="292">
        <v>0</v>
      </c>
      <c r="AQ619" s="292"/>
      <c r="AR619" s="180" t="e">
        <f>AQ619/AP619*100</f>
        <v>#DIV/0!</v>
      </c>
      <c r="AS619" s="280"/>
      <c r="AT619" s="280"/>
      <c r="AU619" s="280"/>
      <c r="AV619" s="280"/>
      <c r="AW619" s="280"/>
      <c r="AX619" s="280"/>
      <c r="AY619" s="280"/>
      <c r="AZ619" s="280"/>
      <c r="BA619" s="280"/>
      <c r="BB619" s="280"/>
      <c r="BC619" s="280"/>
      <c r="BD619" s="280"/>
      <c r="BE619" s="280"/>
      <c r="BF619" s="280"/>
      <c r="BG619" s="280"/>
      <c r="BH619" s="280"/>
      <c r="BI619" s="280"/>
      <c r="BJ619" s="280"/>
      <c r="BK619" s="280"/>
    </row>
    <row r="620" spans="1:63" ht="15">
      <c r="A620" s="715"/>
      <c r="B620" s="425"/>
      <c r="C620" s="425"/>
      <c r="D620" s="34"/>
      <c r="E620" s="4" t="s">
        <v>17</v>
      </c>
      <c r="F620" s="180"/>
      <c r="G620" s="280"/>
      <c r="H620" s="286"/>
      <c r="I620" s="318"/>
      <c r="J620" s="318"/>
      <c r="K620" s="318"/>
      <c r="L620" s="318"/>
      <c r="M620" s="318"/>
      <c r="N620" s="318"/>
      <c r="O620" s="318"/>
      <c r="P620" s="318"/>
      <c r="Q620" s="318"/>
      <c r="R620" s="318"/>
      <c r="S620" s="318"/>
      <c r="T620" s="318"/>
      <c r="U620" s="318"/>
      <c r="V620" s="318"/>
      <c r="W620" s="318"/>
      <c r="X620" s="318"/>
      <c r="Y620" s="318"/>
      <c r="Z620" s="280"/>
      <c r="AA620" s="280"/>
      <c r="AB620" s="7"/>
      <c r="AC620" s="318"/>
      <c r="AD620" s="280"/>
      <c r="AE620" s="318"/>
      <c r="AF620" s="280"/>
      <c r="AG620" s="318"/>
      <c r="AH620" s="318"/>
      <c r="AI620" s="318"/>
      <c r="AJ620" s="318"/>
      <c r="AK620" s="318"/>
      <c r="AL620" s="318"/>
      <c r="AM620" s="318"/>
      <c r="AN620" s="318"/>
      <c r="AO620" s="318"/>
      <c r="AP620" s="280"/>
      <c r="AQ620" s="280"/>
      <c r="AR620" s="280"/>
      <c r="AS620" s="280"/>
      <c r="AT620" s="280"/>
      <c r="AU620" s="280"/>
      <c r="AV620" s="280"/>
      <c r="AW620" s="280"/>
      <c r="AX620" s="280"/>
      <c r="AY620" s="280"/>
      <c r="AZ620" s="280"/>
      <c r="BA620" s="280"/>
      <c r="BB620" s="280"/>
      <c r="BC620" s="280"/>
      <c r="BD620" s="280"/>
      <c r="BE620" s="280"/>
      <c r="BF620" s="280"/>
      <c r="BG620" s="280"/>
      <c r="BH620" s="280"/>
      <c r="BI620" s="280"/>
      <c r="BJ620" s="280"/>
      <c r="BK620" s="280"/>
    </row>
    <row r="621" spans="1:63" ht="30.75">
      <c r="A621" s="716"/>
      <c r="B621" s="426"/>
      <c r="C621" s="426"/>
      <c r="D621" s="258"/>
      <c r="E621" s="4" t="s">
        <v>18</v>
      </c>
      <c r="F621" s="406">
        <f>I621+L621+O621+R621+U621+X621+AA621+AD621+AG621+AJ621+AP621+AM621</f>
        <v>32</v>
      </c>
      <c r="G621" s="292">
        <f>J621</f>
        <v>0</v>
      </c>
      <c r="H621" s="180">
        <f>G621/F621*100</f>
        <v>0</v>
      </c>
      <c r="I621" s="320">
        <v>0</v>
      </c>
      <c r="J621" s="320">
        <v>0</v>
      </c>
      <c r="K621" s="180">
        <v>0</v>
      </c>
      <c r="L621" s="320">
        <v>0</v>
      </c>
      <c r="M621" s="320"/>
      <c r="N621" s="180" t="e">
        <f>M621/L621*100</f>
        <v>#DIV/0!</v>
      </c>
      <c r="O621" s="320">
        <v>6</v>
      </c>
      <c r="P621" s="320"/>
      <c r="Q621" s="180">
        <f>P621/O621*100</f>
        <v>0</v>
      </c>
      <c r="R621" s="320">
        <v>0</v>
      </c>
      <c r="S621" s="320"/>
      <c r="T621" s="180" t="e">
        <f>S621/R621*100</f>
        <v>#DIV/0!</v>
      </c>
      <c r="U621" s="320">
        <v>0</v>
      </c>
      <c r="V621" s="320"/>
      <c r="W621" s="180" t="e">
        <f>V621/U621*100</f>
        <v>#DIV/0!</v>
      </c>
      <c r="X621" s="320">
        <v>7</v>
      </c>
      <c r="Y621" s="320"/>
      <c r="Z621" s="180">
        <f>Y621/X621*100</f>
        <v>0</v>
      </c>
      <c r="AA621" s="292">
        <v>0</v>
      </c>
      <c r="AB621" s="334"/>
      <c r="AC621" s="180" t="e">
        <f>AB621/AA621*100</f>
        <v>#DIV/0!</v>
      </c>
      <c r="AD621" s="292">
        <v>0</v>
      </c>
      <c r="AE621" s="320"/>
      <c r="AF621" s="180" t="e">
        <f>AE621/AD621*100</f>
        <v>#DIV/0!</v>
      </c>
      <c r="AG621" s="320">
        <v>7</v>
      </c>
      <c r="AH621" s="320"/>
      <c r="AI621" s="180">
        <f>AH621/AG621*100</f>
        <v>0</v>
      </c>
      <c r="AJ621" s="320">
        <v>0</v>
      </c>
      <c r="AK621" s="320"/>
      <c r="AL621" s="180" t="e">
        <f>AK621/AJ621*100</f>
        <v>#DIV/0!</v>
      </c>
      <c r="AM621" s="320">
        <v>0</v>
      </c>
      <c r="AN621" s="320"/>
      <c r="AO621" s="180" t="e">
        <f>AN621/AM621*100</f>
        <v>#DIV/0!</v>
      </c>
      <c r="AP621" s="292">
        <v>12</v>
      </c>
      <c r="AQ621" s="292"/>
      <c r="AR621" s="180">
        <f>AQ621/AP621*100</f>
        <v>0</v>
      </c>
      <c r="AS621" s="280"/>
      <c r="AT621" s="280"/>
      <c r="AU621" s="280"/>
      <c r="AV621" s="280"/>
      <c r="AW621" s="280"/>
      <c r="AX621" s="280"/>
      <c r="AY621" s="280"/>
      <c r="AZ621" s="280"/>
      <c r="BA621" s="280"/>
      <c r="BB621" s="280"/>
      <c r="BC621" s="280"/>
      <c r="BD621" s="280"/>
      <c r="BE621" s="280"/>
      <c r="BF621" s="280"/>
      <c r="BG621" s="280"/>
      <c r="BH621" s="280"/>
      <c r="BI621" s="280"/>
      <c r="BJ621" s="280"/>
      <c r="BK621" s="280"/>
    </row>
    <row r="622" spans="1:63" ht="15">
      <c r="A622" s="714" t="s">
        <v>384</v>
      </c>
      <c r="B622" s="424" t="s">
        <v>98</v>
      </c>
      <c r="C622" s="424" t="s">
        <v>19</v>
      </c>
      <c r="D622" s="33"/>
      <c r="E622" s="277" t="s">
        <v>21</v>
      </c>
      <c r="F622" s="180">
        <f>F623+F624+F625+F626+F627</f>
        <v>2594.3</v>
      </c>
      <c r="G622" s="180">
        <f>G623+G624+G625+G626+G627</f>
        <v>71.9</v>
      </c>
      <c r="H622" s="180">
        <f>G622/F622*100</f>
        <v>2.7714605095786915</v>
      </c>
      <c r="I622" s="180">
        <f>I623+I624+I625+I626+I627</f>
        <v>71.9</v>
      </c>
      <c r="J622" s="180">
        <f>J623+J624+J625+J626+J627</f>
        <v>71.9</v>
      </c>
      <c r="K622" s="180">
        <f>J622/I622*100</f>
        <v>100</v>
      </c>
      <c r="L622" s="180">
        <f>L623+L624+L625+L626+L627</f>
        <v>312.1</v>
      </c>
      <c r="M622" s="180">
        <f>M623+M624+M625+M626+M627</f>
        <v>0</v>
      </c>
      <c r="N622" s="180">
        <f>M622/L622*100</f>
        <v>0</v>
      </c>
      <c r="O622" s="180">
        <f>O623+O624+O625+O626+O627</f>
        <v>312.1</v>
      </c>
      <c r="P622" s="180">
        <f>P623+P624+P625+P626+P627</f>
        <v>0</v>
      </c>
      <c r="Q622" s="180">
        <f>P622/O622*100</f>
        <v>0</v>
      </c>
      <c r="R622" s="180">
        <f>R623+R624+R625+R626+R627</f>
        <v>259</v>
      </c>
      <c r="S622" s="180">
        <f>S623+S624+S625+S626+S627</f>
        <v>0</v>
      </c>
      <c r="T622" s="180">
        <f>S622/R622*100</f>
        <v>0</v>
      </c>
      <c r="U622" s="180">
        <f>U623+U624+U625+U626+U627</f>
        <v>259</v>
      </c>
      <c r="V622" s="180">
        <f>V623+V624+V625+V626+V627</f>
        <v>0</v>
      </c>
      <c r="W622" s="180">
        <f>V622/U622*100</f>
        <v>0</v>
      </c>
      <c r="X622" s="180">
        <f>X623+X624+X625+X626+X627</f>
        <v>259</v>
      </c>
      <c r="Y622" s="180">
        <f>Y623+Y624+Y625+Y626+Y627</f>
        <v>0</v>
      </c>
      <c r="Z622" s="180">
        <f>Y622/X622*100</f>
        <v>0</v>
      </c>
      <c r="AA622" s="180">
        <f>AA623+AA624+AA625+AA626+AA627</f>
        <v>145.7</v>
      </c>
      <c r="AB622" s="180">
        <f>AB623+AB624+AB625+AB626+AB627</f>
        <v>0</v>
      </c>
      <c r="AC622" s="180">
        <f>AB622/AA622*100</f>
        <v>0</v>
      </c>
      <c r="AD622" s="180">
        <f>AD623+AD624+AD625+AD626+AD627</f>
        <v>145.7</v>
      </c>
      <c r="AE622" s="180">
        <f>AE623+AE624+AE625+AE626+AE627</f>
        <v>0</v>
      </c>
      <c r="AF622" s="180">
        <f>AE622/AD622*100</f>
        <v>0</v>
      </c>
      <c r="AG622" s="180">
        <f>AG623+AG624+AG625+AG626+AG627</f>
        <v>145.7</v>
      </c>
      <c r="AH622" s="180">
        <f>AH623+AH624+AH625+AH626+AH627</f>
        <v>0</v>
      </c>
      <c r="AI622" s="180">
        <f>AH622/AG622*100</f>
        <v>0</v>
      </c>
      <c r="AJ622" s="180">
        <f>AJ623+AJ624+AJ625+AJ626+AJ627</f>
        <v>228.1</v>
      </c>
      <c r="AK622" s="180">
        <f>AK623+AK624+AK625+AK626+AK627</f>
        <v>0</v>
      </c>
      <c r="AL622" s="180">
        <f>AK622/AJ622*100</f>
        <v>0</v>
      </c>
      <c r="AM622" s="180">
        <f>AM623+AM624+AM625+AM626+AM627</f>
        <v>228</v>
      </c>
      <c r="AN622" s="180">
        <f>AN623+AN624+AN625+AN626+AN627</f>
        <v>0</v>
      </c>
      <c r="AO622" s="180">
        <f>AN622/AM622*100</f>
        <v>0</v>
      </c>
      <c r="AP622" s="180">
        <f>AP623+AP624+AP625+AP626+AP627</f>
        <v>228</v>
      </c>
      <c r="AQ622" s="180">
        <f>AQ623+AQ624+AQ625+AQ626+AQ627</f>
        <v>0</v>
      </c>
      <c r="AR622" s="180">
        <f>AQ622/AP622*100</f>
        <v>0</v>
      </c>
      <c r="AS622" s="180">
        <f>AS623+AS624+AS625+AS626+AS627</f>
        <v>0</v>
      </c>
      <c r="AT622" s="280"/>
      <c r="AU622" s="280"/>
      <c r="AV622" s="280"/>
      <c r="AW622" s="280"/>
      <c r="AX622" s="280"/>
      <c r="AY622" s="280"/>
      <c r="AZ622" s="280"/>
      <c r="BA622" s="280"/>
      <c r="BB622" s="280"/>
      <c r="BC622" s="280"/>
      <c r="BD622" s="280"/>
      <c r="BE622" s="280"/>
      <c r="BF622" s="280"/>
      <c r="BG622" s="280"/>
      <c r="BH622" s="280"/>
      <c r="BI622" s="280"/>
      <c r="BJ622" s="280"/>
      <c r="BK622" s="280"/>
    </row>
    <row r="623" spans="1:63" ht="30.75">
      <c r="A623" s="715"/>
      <c r="B623" s="425"/>
      <c r="C623" s="425"/>
      <c r="D623" s="34"/>
      <c r="E623" s="4" t="s">
        <v>14</v>
      </c>
      <c r="F623" s="180"/>
      <c r="G623" s="280"/>
      <c r="H623" s="180"/>
      <c r="I623" s="318"/>
      <c r="J623" s="318"/>
      <c r="K623" s="180"/>
      <c r="L623" s="318"/>
      <c r="M623" s="318"/>
      <c r="N623" s="180"/>
      <c r="O623" s="318"/>
      <c r="P623" s="318"/>
      <c r="Q623" s="180"/>
      <c r="R623" s="318"/>
      <c r="S623" s="318"/>
      <c r="T623" s="180"/>
      <c r="U623" s="318"/>
      <c r="V623" s="318"/>
      <c r="W623" s="180"/>
      <c r="X623" s="318"/>
      <c r="Y623" s="318"/>
      <c r="Z623" s="180"/>
      <c r="AA623" s="280"/>
      <c r="AB623" s="7"/>
      <c r="AC623" s="180"/>
      <c r="AD623" s="280"/>
      <c r="AE623" s="318"/>
      <c r="AF623" s="180"/>
      <c r="AG623" s="318"/>
      <c r="AH623" s="318"/>
      <c r="AI623" s="180"/>
      <c r="AJ623" s="318"/>
      <c r="AK623" s="318"/>
      <c r="AL623" s="180"/>
      <c r="AM623" s="318"/>
      <c r="AN623" s="318"/>
      <c r="AO623" s="180"/>
      <c r="AP623" s="280"/>
      <c r="AQ623" s="280"/>
      <c r="AR623" s="180"/>
      <c r="AS623" s="280"/>
      <c r="AT623" s="280"/>
      <c r="AU623" s="280"/>
      <c r="AV623" s="280"/>
      <c r="AW623" s="280"/>
      <c r="AX623" s="280"/>
      <c r="AY623" s="280"/>
      <c r="AZ623" s="280"/>
      <c r="BA623" s="280"/>
      <c r="BB623" s="280"/>
      <c r="BC623" s="280"/>
      <c r="BD623" s="280"/>
      <c r="BE623" s="280"/>
      <c r="BF623" s="280"/>
      <c r="BG623" s="280"/>
      <c r="BH623" s="280"/>
      <c r="BI623" s="280"/>
      <c r="BJ623" s="280"/>
      <c r="BK623" s="280"/>
    </row>
    <row r="624" spans="1:63" ht="30.75">
      <c r="A624" s="715"/>
      <c r="B624" s="425"/>
      <c r="C624" s="425"/>
      <c r="D624" s="273" t="s">
        <v>405</v>
      </c>
      <c r="E624" s="4" t="s">
        <v>15</v>
      </c>
      <c r="F624" s="406"/>
      <c r="G624" s="292"/>
      <c r="H624" s="180"/>
      <c r="I624" s="318"/>
      <c r="J624" s="318"/>
      <c r="K624" s="180"/>
      <c r="L624" s="318"/>
      <c r="M624" s="318"/>
      <c r="N624" s="180"/>
      <c r="O624" s="318"/>
      <c r="P624" s="318"/>
      <c r="Q624" s="180"/>
      <c r="R624" s="318"/>
      <c r="S624" s="318"/>
      <c r="T624" s="180"/>
      <c r="U624" s="318"/>
      <c r="V624" s="318"/>
      <c r="W624" s="180"/>
      <c r="X624" s="318"/>
      <c r="Y624" s="318"/>
      <c r="Z624" s="180"/>
      <c r="AA624" s="280"/>
      <c r="AB624" s="7"/>
      <c r="AC624" s="180"/>
      <c r="AD624" s="280"/>
      <c r="AE624" s="318"/>
      <c r="AF624" s="180"/>
      <c r="AG624" s="318"/>
      <c r="AH624" s="318"/>
      <c r="AI624" s="180"/>
      <c r="AJ624" s="318"/>
      <c r="AK624" s="318"/>
      <c r="AL624" s="180"/>
      <c r="AM624" s="318"/>
      <c r="AN624" s="318"/>
      <c r="AO624" s="180"/>
      <c r="AP624" s="280"/>
      <c r="AQ624" s="280"/>
      <c r="AR624" s="180"/>
      <c r="AS624" s="280"/>
      <c r="AT624" s="280"/>
      <c r="AU624" s="280"/>
      <c r="AV624" s="280"/>
      <c r="AW624" s="280"/>
      <c r="AX624" s="280"/>
      <c r="AY624" s="280"/>
      <c r="AZ624" s="280"/>
      <c r="BA624" s="280"/>
      <c r="BB624" s="280"/>
      <c r="BC624" s="280"/>
      <c r="BD624" s="280"/>
      <c r="BE624" s="280"/>
      <c r="BF624" s="280"/>
      <c r="BG624" s="280"/>
      <c r="BH624" s="280"/>
      <c r="BI624" s="280"/>
      <c r="BJ624" s="280"/>
      <c r="BK624" s="280"/>
    </row>
    <row r="625" spans="1:63" ht="15">
      <c r="A625" s="715"/>
      <c r="B625" s="425"/>
      <c r="C625" s="425"/>
      <c r="D625" s="34"/>
      <c r="E625" s="4" t="s">
        <v>16</v>
      </c>
      <c r="F625" s="406">
        <f>I625+L625+O625+R625+U625+X625+AA625+AD625+AG625+AJ625+AP625+AM625</f>
        <v>2594.3</v>
      </c>
      <c r="G625" s="292">
        <f>J625</f>
        <v>71.9</v>
      </c>
      <c r="H625" s="180">
        <f>G625/F625*100</f>
        <v>2.7714605095786915</v>
      </c>
      <c r="I625" s="320">
        <v>71.9</v>
      </c>
      <c r="J625" s="320">
        <v>71.9</v>
      </c>
      <c r="K625" s="180">
        <f>J625/I625*100</f>
        <v>100</v>
      </c>
      <c r="L625" s="320">
        <v>312.1</v>
      </c>
      <c r="M625" s="320"/>
      <c r="N625" s="180">
        <f>M625/L625*100</f>
        <v>0</v>
      </c>
      <c r="O625" s="320">
        <v>312.1</v>
      </c>
      <c r="P625" s="320"/>
      <c r="Q625" s="180">
        <f>P625/O625*100</f>
        <v>0</v>
      </c>
      <c r="R625" s="320">
        <v>259</v>
      </c>
      <c r="S625" s="320"/>
      <c r="T625" s="180">
        <f>S625/R625*100</f>
        <v>0</v>
      </c>
      <c r="U625" s="320">
        <v>259</v>
      </c>
      <c r="V625" s="320"/>
      <c r="W625" s="180">
        <f>V625/U625*100</f>
        <v>0</v>
      </c>
      <c r="X625" s="320">
        <v>259</v>
      </c>
      <c r="Y625" s="320"/>
      <c r="Z625" s="180">
        <f>Y625/X625*100</f>
        <v>0</v>
      </c>
      <c r="AA625" s="292">
        <v>145.7</v>
      </c>
      <c r="AB625" s="334"/>
      <c r="AC625" s="180">
        <f>AB625/AA625*100</f>
        <v>0</v>
      </c>
      <c r="AD625" s="292">
        <v>145.7</v>
      </c>
      <c r="AE625" s="320"/>
      <c r="AF625" s="180">
        <f>AE625/AD625*100</f>
        <v>0</v>
      </c>
      <c r="AG625" s="320">
        <v>145.7</v>
      </c>
      <c r="AH625" s="320"/>
      <c r="AI625" s="180">
        <f>AH625/AG625*100</f>
        <v>0</v>
      </c>
      <c r="AJ625" s="320">
        <v>228.1</v>
      </c>
      <c r="AK625" s="320"/>
      <c r="AL625" s="180">
        <f>AK625/AJ625*100</f>
        <v>0</v>
      </c>
      <c r="AM625" s="320">
        <v>228</v>
      </c>
      <c r="AN625" s="320"/>
      <c r="AO625" s="180">
        <f>AN625/AM625*100</f>
        <v>0</v>
      </c>
      <c r="AP625" s="292">
        <v>228</v>
      </c>
      <c r="AQ625" s="292"/>
      <c r="AR625" s="180">
        <f>AQ625/AP625*100</f>
        <v>0</v>
      </c>
      <c r="AS625" s="280"/>
      <c r="AT625" s="280"/>
      <c r="AU625" s="280"/>
      <c r="AV625" s="280"/>
      <c r="AW625" s="280"/>
      <c r="AX625" s="280"/>
      <c r="AY625" s="280"/>
      <c r="AZ625" s="280"/>
      <c r="BA625" s="280"/>
      <c r="BB625" s="280"/>
      <c r="BC625" s="280"/>
      <c r="BD625" s="280"/>
      <c r="BE625" s="280"/>
      <c r="BF625" s="280"/>
      <c r="BG625" s="280"/>
      <c r="BH625" s="280"/>
      <c r="BI625" s="280"/>
      <c r="BJ625" s="280"/>
      <c r="BK625" s="280"/>
    </row>
    <row r="626" spans="1:63" ht="15">
      <c r="A626" s="715"/>
      <c r="B626" s="425"/>
      <c r="C626" s="425"/>
      <c r="D626" s="34"/>
      <c r="E626" s="4" t="s">
        <v>17</v>
      </c>
      <c r="F626" s="180"/>
      <c r="G626" s="280"/>
      <c r="H626" s="286"/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  <c r="Y626" s="318"/>
      <c r="Z626" s="280"/>
      <c r="AA626" s="280"/>
      <c r="AB626" s="7"/>
      <c r="AC626" s="318"/>
      <c r="AD626" s="280"/>
      <c r="AE626" s="318"/>
      <c r="AF626" s="280"/>
      <c r="AG626" s="318"/>
      <c r="AH626" s="318"/>
      <c r="AI626" s="318"/>
      <c r="AJ626" s="318"/>
      <c r="AK626" s="318"/>
      <c r="AL626" s="318"/>
      <c r="AM626" s="318"/>
      <c r="AN626" s="318"/>
      <c r="AO626" s="318"/>
      <c r="AP626" s="280"/>
      <c r="AQ626" s="280"/>
      <c r="AR626" s="280"/>
      <c r="AS626" s="280"/>
      <c r="AT626" s="280"/>
      <c r="AU626" s="280"/>
      <c r="AV626" s="280"/>
      <c r="AW626" s="280"/>
      <c r="AX626" s="280"/>
      <c r="AY626" s="280"/>
      <c r="AZ626" s="280"/>
      <c r="BA626" s="280"/>
      <c r="BB626" s="280"/>
      <c r="BC626" s="280"/>
      <c r="BD626" s="280"/>
      <c r="BE626" s="280"/>
      <c r="BF626" s="280"/>
      <c r="BG626" s="280"/>
      <c r="BH626" s="280"/>
      <c r="BI626" s="280"/>
      <c r="BJ626" s="280"/>
      <c r="BK626" s="280"/>
    </row>
    <row r="627" spans="1:63" ht="30.75">
      <c r="A627" s="716"/>
      <c r="B627" s="426"/>
      <c r="C627" s="426"/>
      <c r="D627" s="258"/>
      <c r="E627" s="4" t="s">
        <v>18</v>
      </c>
      <c r="F627" s="180"/>
      <c r="G627" s="292"/>
      <c r="H627" s="309"/>
      <c r="I627" s="318"/>
      <c r="J627" s="318"/>
      <c r="K627" s="318"/>
      <c r="L627" s="318"/>
      <c r="M627" s="318"/>
      <c r="N627" s="318"/>
      <c r="O627" s="318"/>
      <c r="P627" s="318"/>
      <c r="Q627" s="180"/>
      <c r="R627" s="318"/>
      <c r="S627" s="318"/>
      <c r="T627" s="318"/>
      <c r="U627" s="318"/>
      <c r="V627" s="318"/>
      <c r="W627" s="318"/>
      <c r="X627" s="318"/>
      <c r="Y627" s="318"/>
      <c r="Z627" s="280"/>
      <c r="AA627" s="280"/>
      <c r="AB627" s="7"/>
      <c r="AC627" s="318"/>
      <c r="AD627" s="280"/>
      <c r="AE627" s="318"/>
      <c r="AF627" s="280"/>
      <c r="AG627" s="318"/>
      <c r="AH627" s="318"/>
      <c r="AI627" s="318"/>
      <c r="AJ627" s="318"/>
      <c r="AK627" s="318"/>
      <c r="AL627" s="318"/>
      <c r="AM627" s="318"/>
      <c r="AN627" s="318"/>
      <c r="AO627" s="318"/>
      <c r="AP627" s="280"/>
      <c r="AQ627" s="280"/>
      <c r="AR627" s="343"/>
      <c r="AS627" s="280"/>
      <c r="AT627" s="280"/>
      <c r="AU627" s="280"/>
      <c r="AV627" s="280"/>
      <c r="AW627" s="280"/>
      <c r="AX627" s="280"/>
      <c r="AY627" s="280"/>
      <c r="AZ627" s="280"/>
      <c r="BA627" s="280"/>
      <c r="BB627" s="280"/>
      <c r="BC627" s="280"/>
      <c r="BD627" s="280"/>
      <c r="BE627" s="280"/>
      <c r="BF627" s="280"/>
      <c r="BG627" s="280"/>
      <c r="BH627" s="280"/>
      <c r="BI627" s="280"/>
      <c r="BJ627" s="280"/>
      <c r="BK627" s="280"/>
    </row>
    <row r="628" spans="1:63" ht="15">
      <c r="A628" s="714" t="s">
        <v>385</v>
      </c>
      <c r="B628" s="424" t="s">
        <v>99</v>
      </c>
      <c r="C628" s="424" t="s">
        <v>63</v>
      </c>
      <c r="D628" s="33"/>
      <c r="E628" s="277" t="s">
        <v>21</v>
      </c>
      <c r="F628" s="180">
        <f>F629+F630+F631+F632+F633</f>
        <v>60468.89999999999</v>
      </c>
      <c r="G628" s="180">
        <f>G629+G630+G631+G632+G633</f>
        <v>1518.9</v>
      </c>
      <c r="H628" s="180">
        <f>G628/F628*100</f>
        <v>2.5118697379975496</v>
      </c>
      <c r="I628" s="180">
        <f>I629+I630+I631+I632+I633</f>
        <v>1518.9</v>
      </c>
      <c r="J628" s="180">
        <f>J629+J630+J631+J632+J633</f>
        <v>1518.9</v>
      </c>
      <c r="K628" s="180">
        <f>J628/I628*100</f>
        <v>100</v>
      </c>
      <c r="L628" s="180">
        <f>L629+L630+L631+L632+L633</f>
        <v>5511.2</v>
      </c>
      <c r="M628" s="180">
        <f>M629+M630+M631+M632+M633</f>
        <v>0</v>
      </c>
      <c r="N628" s="180">
        <f>M628/L628*100</f>
        <v>0</v>
      </c>
      <c r="O628" s="180">
        <f>O629+O630+O631+O632+O633</f>
        <v>5654.8</v>
      </c>
      <c r="P628" s="180">
        <f>P629+P630+P631+P632+P633</f>
        <v>0</v>
      </c>
      <c r="Q628" s="180">
        <f>P628/O628*100</f>
        <v>0</v>
      </c>
      <c r="R628" s="180">
        <f>R629+R630+R631+R632+R633</f>
        <v>7357.7</v>
      </c>
      <c r="S628" s="180">
        <f>S629+S630+S631+S632+S633</f>
        <v>0</v>
      </c>
      <c r="T628" s="180">
        <f>S628/R628*100</f>
        <v>0</v>
      </c>
      <c r="U628" s="180">
        <f>U629+U630+U631+U632+U633</f>
        <v>7357.9</v>
      </c>
      <c r="V628" s="180">
        <f>V629+V630+V631+V632+V633</f>
        <v>0</v>
      </c>
      <c r="W628" s="180">
        <f>V628/U628*100</f>
        <v>0</v>
      </c>
      <c r="X628" s="180">
        <f>X629+X630+X631+X632+X633</f>
        <v>7592.5</v>
      </c>
      <c r="Y628" s="180">
        <f>Y629+Y630+Y631+Y632+Y633</f>
        <v>0</v>
      </c>
      <c r="Z628" s="180">
        <f>Y628/X628*100</f>
        <v>0</v>
      </c>
      <c r="AA628" s="180">
        <f>AA629+AA630+AA631+AA632+AA633</f>
        <v>4344.5</v>
      </c>
      <c r="AB628" s="180">
        <f>AB629+AB630+AB631+AB632+AB633</f>
        <v>0</v>
      </c>
      <c r="AC628" s="180">
        <f>AB628/AA628*100</f>
        <v>0</v>
      </c>
      <c r="AD628" s="180">
        <f>AD629+AD630+AD631+AD632+AD633</f>
        <v>4344.5</v>
      </c>
      <c r="AE628" s="180">
        <f>AE629+AE630+AE631+AE632+AE633</f>
        <v>0</v>
      </c>
      <c r="AF628" s="180">
        <f>AE628/AD628*100</f>
        <v>0</v>
      </c>
      <c r="AG628" s="180">
        <f>AG629+AG630+AG631+AG632+AG633</f>
        <v>4493.1</v>
      </c>
      <c r="AH628" s="180">
        <f>AH629+AH630+AH631+AH632+AH633</f>
        <v>0</v>
      </c>
      <c r="AI628" s="180">
        <f>AH628/AG628*100</f>
        <v>0</v>
      </c>
      <c r="AJ628" s="180">
        <f>AJ629+AJ630+AJ631+AJ632+AJ633</f>
        <v>4041.1</v>
      </c>
      <c r="AK628" s="180">
        <f>AK629+AK630+AK631+AK632+AK633</f>
        <v>0</v>
      </c>
      <c r="AL628" s="180">
        <f>AK628/AJ628*100</f>
        <v>0</v>
      </c>
      <c r="AM628" s="180">
        <f>AM629+AM630+AM631+AM632+AM633</f>
        <v>4041</v>
      </c>
      <c r="AN628" s="180">
        <f>AN629+AN630+AN631+AN632+AN633</f>
        <v>0</v>
      </c>
      <c r="AO628" s="180">
        <f>AN628/AM628*100</f>
        <v>0</v>
      </c>
      <c r="AP628" s="180">
        <f>AP629+AP630+AP631+AP632+AP633</f>
        <v>4211.7</v>
      </c>
      <c r="AQ628" s="180">
        <f>AQ629+AQ630+AQ631+AQ632+AQ633</f>
        <v>0</v>
      </c>
      <c r="AR628" s="180">
        <f>AQ628/AP628*100</f>
        <v>0</v>
      </c>
      <c r="AS628" s="180">
        <f>AS629+AS630+AS631+AS632+AS633</f>
        <v>0</v>
      </c>
      <c r="AT628" s="280"/>
      <c r="AU628" s="280"/>
      <c r="AV628" s="280"/>
      <c r="AW628" s="280"/>
      <c r="AX628" s="280"/>
      <c r="AY628" s="280"/>
      <c r="AZ628" s="280"/>
      <c r="BA628" s="280"/>
      <c r="BB628" s="280"/>
      <c r="BC628" s="280"/>
      <c r="BD628" s="280"/>
      <c r="BE628" s="280"/>
      <c r="BF628" s="280"/>
      <c r="BG628" s="280"/>
      <c r="BH628" s="280"/>
      <c r="BI628" s="280"/>
      <c r="BJ628" s="280"/>
      <c r="BK628" s="280"/>
    </row>
    <row r="629" spans="1:63" s="325" customFormat="1" ht="30.75">
      <c r="A629" s="715"/>
      <c r="B629" s="425"/>
      <c r="C629" s="425"/>
      <c r="D629" s="34"/>
      <c r="E629" s="4" t="s">
        <v>14</v>
      </c>
      <c r="F629" s="180"/>
      <c r="G629" s="280"/>
      <c r="H629" s="180"/>
      <c r="I629" s="318"/>
      <c r="J629" s="318"/>
      <c r="K629" s="180"/>
      <c r="L629" s="318"/>
      <c r="M629" s="318"/>
      <c r="N629" s="180"/>
      <c r="O629" s="318"/>
      <c r="P629" s="318"/>
      <c r="Q629" s="180"/>
      <c r="R629" s="318"/>
      <c r="S629" s="318"/>
      <c r="T629" s="180"/>
      <c r="U629" s="318"/>
      <c r="V629" s="318"/>
      <c r="W629" s="180"/>
      <c r="X629" s="318"/>
      <c r="Y629" s="318"/>
      <c r="Z629" s="180"/>
      <c r="AA629" s="280"/>
      <c r="AB629" s="7"/>
      <c r="AC629" s="180"/>
      <c r="AD629" s="280"/>
      <c r="AE629" s="318"/>
      <c r="AF629" s="180"/>
      <c r="AG629" s="318"/>
      <c r="AH629" s="318"/>
      <c r="AI629" s="180"/>
      <c r="AJ629" s="318"/>
      <c r="AK629" s="318"/>
      <c r="AL629" s="180"/>
      <c r="AM629" s="318"/>
      <c r="AN629" s="318"/>
      <c r="AO629" s="180"/>
      <c r="AP629" s="280"/>
      <c r="AQ629" s="280"/>
      <c r="AR629" s="180"/>
      <c r="AS629" s="280"/>
      <c r="AT629" s="324"/>
      <c r="AU629" s="324"/>
      <c r="AV629" s="324"/>
      <c r="AW629" s="324"/>
      <c r="AX629" s="324"/>
      <c r="AY629" s="324"/>
      <c r="AZ629" s="324"/>
      <c r="BA629" s="324"/>
      <c r="BB629" s="324"/>
      <c r="BC629" s="324"/>
      <c r="BD629" s="324"/>
      <c r="BE629" s="324"/>
      <c r="BF629" s="324"/>
      <c r="BG629" s="324"/>
      <c r="BH629" s="324"/>
      <c r="BI629" s="324"/>
      <c r="BJ629" s="324"/>
      <c r="BK629" s="324"/>
    </row>
    <row r="630" spans="1:63" ht="30.75">
      <c r="A630" s="715"/>
      <c r="B630" s="425"/>
      <c r="C630" s="425"/>
      <c r="D630" s="273" t="s">
        <v>405</v>
      </c>
      <c r="E630" s="4" t="s">
        <v>15</v>
      </c>
      <c r="F630" s="406">
        <f>I630+L630+O630+R630+U630+X630+AA630+AD630+AG630+AJ630+AP630+AM630</f>
        <v>10438.9</v>
      </c>
      <c r="G630" s="292">
        <f>J630</f>
        <v>0</v>
      </c>
      <c r="H630" s="180">
        <f>G630/F630*100</f>
        <v>0</v>
      </c>
      <c r="I630" s="320">
        <v>0</v>
      </c>
      <c r="J630" s="320">
        <v>0</v>
      </c>
      <c r="K630" s="180">
        <v>0</v>
      </c>
      <c r="L630" s="320">
        <v>791.65</v>
      </c>
      <c r="M630" s="320"/>
      <c r="N630" s="180">
        <f>M630/L630*100</f>
        <v>0</v>
      </c>
      <c r="O630" s="320">
        <v>791.65</v>
      </c>
      <c r="P630" s="320"/>
      <c r="Q630" s="180">
        <f>P630/O630*100</f>
        <v>0</v>
      </c>
      <c r="R630" s="320">
        <v>1178.7</v>
      </c>
      <c r="S630" s="320"/>
      <c r="T630" s="180">
        <f>S630/R630*100</f>
        <v>0</v>
      </c>
      <c r="U630" s="320">
        <v>1178.7</v>
      </c>
      <c r="V630" s="320"/>
      <c r="W630" s="180">
        <f>V630/U630*100</f>
        <v>0</v>
      </c>
      <c r="X630" s="320">
        <v>1178.7</v>
      </c>
      <c r="Y630" s="320"/>
      <c r="Z630" s="180">
        <f>Y630/X630*100</f>
        <v>0</v>
      </c>
      <c r="AA630" s="292">
        <v>961.8</v>
      </c>
      <c r="AB630" s="334"/>
      <c r="AC630" s="180">
        <f>AB630/AA630*100</f>
        <v>0</v>
      </c>
      <c r="AD630" s="292">
        <v>961.8</v>
      </c>
      <c r="AE630" s="320"/>
      <c r="AF630" s="180">
        <f>AE630/AD630*100</f>
        <v>0</v>
      </c>
      <c r="AG630" s="320">
        <v>961.8</v>
      </c>
      <c r="AH630" s="320"/>
      <c r="AI630" s="180">
        <f>AH630/AG630*100</f>
        <v>0</v>
      </c>
      <c r="AJ630" s="320">
        <v>811.4</v>
      </c>
      <c r="AK630" s="320"/>
      <c r="AL630" s="180">
        <f>AK630/AJ630*100</f>
        <v>0</v>
      </c>
      <c r="AM630" s="320">
        <v>811.3</v>
      </c>
      <c r="AN630" s="320"/>
      <c r="AO630" s="180">
        <f>AN630/AM630*100</f>
        <v>0</v>
      </c>
      <c r="AP630" s="292">
        <v>811.4</v>
      </c>
      <c r="AQ630" s="292"/>
      <c r="AR630" s="180">
        <f>AQ630/AP630*100</f>
        <v>0</v>
      </c>
      <c r="AS630" s="280"/>
      <c r="AT630" s="280"/>
      <c r="AU630" s="280"/>
      <c r="AV630" s="280"/>
      <c r="AW630" s="280"/>
      <c r="AX630" s="280"/>
      <c r="AY630" s="280"/>
      <c r="AZ630" s="280"/>
      <c r="BA630" s="280"/>
      <c r="BB630" s="280"/>
      <c r="BC630" s="280"/>
      <c r="BD630" s="280"/>
      <c r="BE630" s="280"/>
      <c r="BF630" s="280"/>
      <c r="BG630" s="280"/>
      <c r="BH630" s="280"/>
      <c r="BI630" s="280"/>
      <c r="BJ630" s="280"/>
      <c r="BK630" s="280"/>
    </row>
    <row r="631" spans="1:63" ht="15">
      <c r="A631" s="715"/>
      <c r="B631" s="425"/>
      <c r="C631" s="425"/>
      <c r="D631" s="34"/>
      <c r="E631" s="4" t="s">
        <v>16</v>
      </c>
      <c r="F631" s="406">
        <f>I631+L631+O631+R631+U631+X631+AA631+AD631+AG631+AJ631+AP631+AM631</f>
        <v>49332.599999999984</v>
      </c>
      <c r="G631" s="292">
        <f>J631</f>
        <v>1518.9</v>
      </c>
      <c r="H631" s="180">
        <f>G631/F631*100</f>
        <v>3.0788971187409553</v>
      </c>
      <c r="I631" s="320">
        <v>1518.9</v>
      </c>
      <c r="J631" s="320">
        <v>1518.9</v>
      </c>
      <c r="K631" s="180">
        <f>J631/I631*100</f>
        <v>100</v>
      </c>
      <c r="L631" s="320">
        <v>4719.55</v>
      </c>
      <c r="M631" s="320"/>
      <c r="N631" s="180">
        <f>M631/L631*100</f>
        <v>0</v>
      </c>
      <c r="O631" s="320">
        <v>4719.55</v>
      </c>
      <c r="P631" s="320"/>
      <c r="Q631" s="180">
        <f>P631/O631*100</f>
        <v>0</v>
      </c>
      <c r="R631" s="320">
        <v>6179</v>
      </c>
      <c r="S631" s="320"/>
      <c r="T631" s="180">
        <f>S631/R631*100</f>
        <v>0</v>
      </c>
      <c r="U631" s="320">
        <v>6179.2</v>
      </c>
      <c r="V631" s="320"/>
      <c r="W631" s="180">
        <f>V631/U631*100</f>
        <v>0</v>
      </c>
      <c r="X631" s="320">
        <v>6179.2</v>
      </c>
      <c r="Y631" s="320"/>
      <c r="Z631" s="180">
        <f>Y631/X631*100</f>
        <v>0</v>
      </c>
      <c r="AA631" s="292">
        <v>3382.7</v>
      </c>
      <c r="AB631" s="334"/>
      <c r="AC631" s="180">
        <f>AB631/AA631*100</f>
        <v>0</v>
      </c>
      <c r="AD631" s="292">
        <v>3382.7</v>
      </c>
      <c r="AE631" s="320"/>
      <c r="AF631" s="180">
        <f>AE631/AD631*100</f>
        <v>0</v>
      </c>
      <c r="AG631" s="320">
        <v>3382.7</v>
      </c>
      <c r="AH631" s="320"/>
      <c r="AI631" s="180">
        <f>AH631/AG631*100</f>
        <v>0</v>
      </c>
      <c r="AJ631" s="320">
        <v>3229.7</v>
      </c>
      <c r="AK631" s="320"/>
      <c r="AL631" s="180">
        <f>AK631/AJ631*100</f>
        <v>0</v>
      </c>
      <c r="AM631" s="320">
        <v>3229.7</v>
      </c>
      <c r="AN631" s="320"/>
      <c r="AO631" s="180">
        <f>AN631/AM631*100</f>
        <v>0</v>
      </c>
      <c r="AP631" s="292">
        <v>3229.7</v>
      </c>
      <c r="AQ631" s="292"/>
      <c r="AR631" s="180">
        <f>AQ631/AP631*100</f>
        <v>0</v>
      </c>
      <c r="AS631" s="280"/>
      <c r="AT631" s="280"/>
      <c r="AU631" s="280"/>
      <c r="AV631" s="280"/>
      <c r="AW631" s="280"/>
      <c r="AX631" s="280"/>
      <c r="AY631" s="280"/>
      <c r="AZ631" s="280"/>
      <c r="BA631" s="280"/>
      <c r="BB631" s="280"/>
      <c r="BC631" s="280"/>
      <c r="BD631" s="280"/>
      <c r="BE631" s="280"/>
      <c r="BF631" s="280"/>
      <c r="BG631" s="280"/>
      <c r="BH631" s="280"/>
      <c r="BI631" s="280"/>
      <c r="BJ631" s="280"/>
      <c r="BK631" s="280"/>
    </row>
    <row r="632" spans="1:63" ht="15">
      <c r="A632" s="715"/>
      <c r="B632" s="425"/>
      <c r="C632" s="425"/>
      <c r="D632" s="34"/>
      <c r="E632" s="4" t="s">
        <v>17</v>
      </c>
      <c r="F632" s="180"/>
      <c r="G632" s="280"/>
      <c r="H632" s="286"/>
      <c r="I632" s="318"/>
      <c r="J632" s="318"/>
      <c r="K632" s="318"/>
      <c r="L632" s="318"/>
      <c r="M632" s="318"/>
      <c r="N632" s="318"/>
      <c r="O632" s="318"/>
      <c r="P632" s="318"/>
      <c r="Q632" s="318"/>
      <c r="R632" s="318"/>
      <c r="S632" s="318"/>
      <c r="T632" s="318"/>
      <c r="U632" s="318"/>
      <c r="V632" s="318"/>
      <c r="W632" s="318"/>
      <c r="X632" s="318"/>
      <c r="Y632" s="318"/>
      <c r="Z632" s="280"/>
      <c r="AA632" s="280"/>
      <c r="AB632" s="7"/>
      <c r="AC632" s="318"/>
      <c r="AD632" s="280"/>
      <c r="AE632" s="318"/>
      <c r="AF632" s="280"/>
      <c r="AG632" s="318"/>
      <c r="AH632" s="318"/>
      <c r="AI632" s="318"/>
      <c r="AJ632" s="318"/>
      <c r="AK632" s="318"/>
      <c r="AL632" s="318"/>
      <c r="AM632" s="318"/>
      <c r="AN632" s="318"/>
      <c r="AO632" s="318"/>
      <c r="AP632" s="280"/>
      <c r="AQ632" s="280"/>
      <c r="AR632" s="280"/>
      <c r="AS632" s="280"/>
      <c r="AT632" s="280"/>
      <c r="AU632" s="280"/>
      <c r="AV632" s="280"/>
      <c r="AW632" s="280"/>
      <c r="AX632" s="280"/>
      <c r="AY632" s="280"/>
      <c r="AZ632" s="280"/>
      <c r="BA632" s="280"/>
      <c r="BB632" s="280"/>
      <c r="BC632" s="280"/>
      <c r="BD632" s="280"/>
      <c r="BE632" s="280"/>
      <c r="BF632" s="280"/>
      <c r="BG632" s="280"/>
      <c r="BH632" s="280"/>
      <c r="BI632" s="280"/>
      <c r="BJ632" s="280"/>
      <c r="BK632" s="280"/>
    </row>
    <row r="633" spans="1:63" ht="30.75">
      <c r="A633" s="716"/>
      <c r="B633" s="426"/>
      <c r="C633" s="426"/>
      <c r="D633" s="258"/>
      <c r="E633" s="4" t="s">
        <v>18</v>
      </c>
      <c r="F633" s="406">
        <f>I633+L633+O633+R633+U633+X633+AA633+AD633+AG633+AJ633+AP633+AM633</f>
        <v>697.4</v>
      </c>
      <c r="G633" s="292">
        <f>J633</f>
        <v>0</v>
      </c>
      <c r="H633" s="180">
        <f>G633/F633*100</f>
        <v>0</v>
      </c>
      <c r="I633" s="320">
        <v>0</v>
      </c>
      <c r="J633" s="320">
        <v>0</v>
      </c>
      <c r="K633" s="180">
        <v>0</v>
      </c>
      <c r="L633" s="320">
        <v>0</v>
      </c>
      <c r="M633" s="320"/>
      <c r="N633" s="180">
        <v>0</v>
      </c>
      <c r="O633" s="320">
        <v>143.6</v>
      </c>
      <c r="P633" s="320"/>
      <c r="Q633" s="180">
        <f>P633/O633*100</f>
        <v>0</v>
      </c>
      <c r="R633" s="320">
        <v>0</v>
      </c>
      <c r="S633" s="320"/>
      <c r="T633" s="180">
        <v>0</v>
      </c>
      <c r="U633" s="320">
        <v>0</v>
      </c>
      <c r="V633" s="320"/>
      <c r="W633" s="180">
        <v>0</v>
      </c>
      <c r="X633" s="320">
        <v>234.6</v>
      </c>
      <c r="Y633" s="320"/>
      <c r="Z633" s="180">
        <f>Y633/X633*100</f>
        <v>0</v>
      </c>
      <c r="AA633" s="292">
        <v>0</v>
      </c>
      <c r="AB633" s="334"/>
      <c r="AC633" s="180">
        <v>0</v>
      </c>
      <c r="AD633" s="292">
        <v>0</v>
      </c>
      <c r="AE633" s="320"/>
      <c r="AF633" s="180">
        <v>0</v>
      </c>
      <c r="AG633" s="320">
        <v>148.6</v>
      </c>
      <c r="AH633" s="320"/>
      <c r="AI633" s="180">
        <f>AH633/AG633*100</f>
        <v>0</v>
      </c>
      <c r="AJ633" s="320">
        <v>0</v>
      </c>
      <c r="AK633" s="320"/>
      <c r="AL633" s="180">
        <v>0</v>
      </c>
      <c r="AM633" s="320">
        <v>0</v>
      </c>
      <c r="AN633" s="320"/>
      <c r="AO633" s="180">
        <v>0</v>
      </c>
      <c r="AP633" s="292">
        <v>170.6</v>
      </c>
      <c r="AQ633" s="292"/>
      <c r="AR633" s="180">
        <f>AQ633/AP633*100</f>
        <v>0</v>
      </c>
      <c r="AS633" s="280"/>
      <c r="AT633" s="280"/>
      <c r="AU633" s="280"/>
      <c r="AV633" s="280"/>
      <c r="AW633" s="280"/>
      <c r="AX633" s="280"/>
      <c r="AY633" s="280"/>
      <c r="AZ633" s="280"/>
      <c r="BA633" s="280"/>
      <c r="BB633" s="280"/>
      <c r="BC633" s="280"/>
      <c r="BD633" s="280"/>
      <c r="BE633" s="280"/>
      <c r="BF633" s="280"/>
      <c r="BG633" s="280"/>
      <c r="BH633" s="280"/>
      <c r="BI633" s="280"/>
      <c r="BJ633" s="280"/>
      <c r="BK633" s="280"/>
    </row>
    <row r="634" spans="1:63" ht="15">
      <c r="A634" s="714" t="s">
        <v>386</v>
      </c>
      <c r="B634" s="424" t="s">
        <v>100</v>
      </c>
      <c r="C634" s="424" t="s">
        <v>63</v>
      </c>
      <c r="D634" s="33"/>
      <c r="E634" s="277" t="s">
        <v>21</v>
      </c>
      <c r="F634" s="180">
        <f>F635+F636+F637+F638+F639</f>
        <v>9810.199999999999</v>
      </c>
      <c r="G634" s="180">
        <f>G635+G636+G637+G638+G639</f>
        <v>1065.3</v>
      </c>
      <c r="H634" s="180">
        <f>G634/F634*100</f>
        <v>10.859105828627348</v>
      </c>
      <c r="I634" s="180">
        <f>I635+I636+I637+I638+I639</f>
        <v>1065.3</v>
      </c>
      <c r="J634" s="180">
        <f>J635+J636+J637+J638+J639</f>
        <v>1065.3</v>
      </c>
      <c r="K634" s="180">
        <f>J634/I634*100</f>
        <v>100</v>
      </c>
      <c r="L634" s="180">
        <f>L635+L636+L637+L638+L639</f>
        <v>1443.05</v>
      </c>
      <c r="M634" s="180">
        <f>M635+M636+M637+M638+M639</f>
        <v>0</v>
      </c>
      <c r="N634" s="180">
        <f>M634/L634*100</f>
        <v>0</v>
      </c>
      <c r="O634" s="180">
        <f>O635+O636+O637+O638+O639</f>
        <v>1670.05</v>
      </c>
      <c r="P634" s="180">
        <f>P635+P636+P637+P638+P639</f>
        <v>0</v>
      </c>
      <c r="Q634" s="180">
        <f>P634/O634*100</f>
        <v>0</v>
      </c>
      <c r="R634" s="180">
        <f>R635+R636+R637+R638+R639</f>
        <v>629.7</v>
      </c>
      <c r="S634" s="180">
        <f>S635+S636+S637+S638+S639</f>
        <v>0</v>
      </c>
      <c r="T634" s="180">
        <f>S634/R634*100</f>
        <v>0</v>
      </c>
      <c r="U634" s="180">
        <f>U635+U636+U637+U638+U639</f>
        <v>629.7</v>
      </c>
      <c r="V634" s="180">
        <f>V635+V636+V637+V638+V639</f>
        <v>0</v>
      </c>
      <c r="W634" s="180">
        <f>V634/U634*100</f>
        <v>0</v>
      </c>
      <c r="X634" s="180">
        <f>X635+X636+X637+X638+X639</f>
        <v>848.8</v>
      </c>
      <c r="Y634" s="180">
        <f>Y635+Y636+Y637+Y638+Y639</f>
        <v>0</v>
      </c>
      <c r="Z634" s="180">
        <f>Y634/X634*100</f>
        <v>0</v>
      </c>
      <c r="AA634" s="180">
        <f>AA635+AA636+AA637+AA638+AA639</f>
        <v>575.4</v>
      </c>
      <c r="AB634" s="180">
        <f>AB635+AB636+AB637+AB638+AB639</f>
        <v>0</v>
      </c>
      <c r="AC634" s="180">
        <f>AB634/AA634*100</f>
        <v>0</v>
      </c>
      <c r="AD634" s="180">
        <f>AD635+AD636+AD637+AD638+AD639</f>
        <v>575.3</v>
      </c>
      <c r="AE634" s="180">
        <f>AE635+AE636+AE637+AE638+AE639</f>
        <v>0</v>
      </c>
      <c r="AF634" s="180">
        <f>AE634/AD634*100</f>
        <v>0</v>
      </c>
      <c r="AG634" s="180">
        <f>AG635+AG636+AG637+AG638+AG639</f>
        <v>785.4</v>
      </c>
      <c r="AH634" s="180">
        <f>AH635+AH636+AH637+AH638+AH639</f>
        <v>0</v>
      </c>
      <c r="AI634" s="180">
        <f>AH634/AG634*100</f>
        <v>0</v>
      </c>
      <c r="AJ634" s="180">
        <f>AJ635+AJ636+AJ637+AJ638+AJ639</f>
        <v>452.5</v>
      </c>
      <c r="AK634" s="180">
        <f>AK635+AK636+AK637+AK638+AK639</f>
        <v>0</v>
      </c>
      <c r="AL634" s="180">
        <f>AK634/AJ634*100</f>
        <v>0</v>
      </c>
      <c r="AM634" s="180">
        <f>AM635+AM636+AM637+AM638+AM639</f>
        <v>452.5</v>
      </c>
      <c r="AN634" s="180">
        <f>AN635+AN636+AN637+AN638+AN639</f>
        <v>0</v>
      </c>
      <c r="AO634" s="180">
        <f>AN634/AM634*100</f>
        <v>0</v>
      </c>
      <c r="AP634" s="180">
        <f>AP635+AP636+AP637+AP638+AP639</f>
        <v>682.5</v>
      </c>
      <c r="AQ634" s="180">
        <f>AQ635+AQ636+AQ637+AQ638+AQ639</f>
        <v>0</v>
      </c>
      <c r="AR634" s="180">
        <f>AQ634/AP634*100</f>
        <v>0</v>
      </c>
      <c r="AS634" s="180">
        <f>AS635+AS636+AS637+AS638+AS639</f>
        <v>0</v>
      </c>
      <c r="AT634" s="280"/>
      <c r="AU634" s="280"/>
      <c r="AV634" s="280"/>
      <c r="AW634" s="280"/>
      <c r="AX634" s="280"/>
      <c r="AY634" s="280"/>
      <c r="AZ634" s="280"/>
      <c r="BA634" s="280"/>
      <c r="BB634" s="280"/>
      <c r="BC634" s="280"/>
      <c r="BD634" s="280"/>
      <c r="BE634" s="280"/>
      <c r="BF634" s="280"/>
      <c r="BG634" s="280"/>
      <c r="BH634" s="280"/>
      <c r="BI634" s="280"/>
      <c r="BJ634" s="280"/>
      <c r="BK634" s="280"/>
    </row>
    <row r="635" spans="1:63" ht="30.75">
      <c r="A635" s="715"/>
      <c r="B635" s="425"/>
      <c r="C635" s="425"/>
      <c r="D635" s="34"/>
      <c r="E635" s="4" t="s">
        <v>14</v>
      </c>
      <c r="F635" s="180"/>
      <c r="G635" s="280"/>
      <c r="H635" s="180"/>
      <c r="I635" s="318"/>
      <c r="J635" s="318"/>
      <c r="K635" s="180"/>
      <c r="L635" s="318"/>
      <c r="M635" s="318"/>
      <c r="N635" s="180"/>
      <c r="O635" s="318"/>
      <c r="P635" s="318"/>
      <c r="Q635" s="180"/>
      <c r="R635" s="318"/>
      <c r="S635" s="318"/>
      <c r="T635" s="180"/>
      <c r="U635" s="318"/>
      <c r="V635" s="318"/>
      <c r="W635" s="180"/>
      <c r="X635" s="318"/>
      <c r="Y635" s="318"/>
      <c r="Z635" s="180"/>
      <c r="AA635" s="280"/>
      <c r="AB635" s="7"/>
      <c r="AC635" s="180"/>
      <c r="AD635" s="280"/>
      <c r="AE635" s="318"/>
      <c r="AF635" s="180"/>
      <c r="AG635" s="318"/>
      <c r="AH635" s="318"/>
      <c r="AI635" s="180"/>
      <c r="AJ635" s="318"/>
      <c r="AK635" s="318"/>
      <c r="AL635" s="180"/>
      <c r="AM635" s="318"/>
      <c r="AN635" s="318"/>
      <c r="AO635" s="180"/>
      <c r="AP635" s="280"/>
      <c r="AQ635" s="280"/>
      <c r="AR635" s="180"/>
      <c r="AS635" s="280"/>
      <c r="AT635" s="280"/>
      <c r="AU635" s="280"/>
      <c r="AV635" s="280"/>
      <c r="AW635" s="280"/>
      <c r="AX635" s="280"/>
      <c r="AY635" s="280"/>
      <c r="AZ635" s="280"/>
      <c r="BA635" s="280"/>
      <c r="BB635" s="280"/>
      <c r="BC635" s="280"/>
      <c r="BD635" s="280"/>
      <c r="BE635" s="280"/>
      <c r="BF635" s="280"/>
      <c r="BG635" s="280"/>
      <c r="BH635" s="280"/>
      <c r="BI635" s="280"/>
      <c r="BJ635" s="280"/>
      <c r="BK635" s="280"/>
    </row>
    <row r="636" spans="1:63" ht="30.75">
      <c r="A636" s="715"/>
      <c r="B636" s="425"/>
      <c r="C636" s="425"/>
      <c r="D636" s="273" t="s">
        <v>405</v>
      </c>
      <c r="E636" s="4" t="s">
        <v>15</v>
      </c>
      <c r="F636" s="406"/>
      <c r="G636" s="292"/>
      <c r="H636" s="180"/>
      <c r="I636" s="320"/>
      <c r="J636" s="320"/>
      <c r="K636" s="180"/>
      <c r="L636" s="320"/>
      <c r="M636" s="320"/>
      <c r="N636" s="180"/>
      <c r="O636" s="320"/>
      <c r="P636" s="320"/>
      <c r="Q636" s="180"/>
      <c r="R636" s="320"/>
      <c r="S636" s="320"/>
      <c r="T636" s="180"/>
      <c r="U636" s="320"/>
      <c r="V636" s="320"/>
      <c r="W636" s="180"/>
      <c r="X636" s="320"/>
      <c r="Y636" s="320"/>
      <c r="Z636" s="180"/>
      <c r="AA636" s="292"/>
      <c r="AB636" s="334"/>
      <c r="AC636" s="180"/>
      <c r="AD636" s="292"/>
      <c r="AE636" s="320"/>
      <c r="AF636" s="180"/>
      <c r="AG636" s="320"/>
      <c r="AH636" s="320"/>
      <c r="AI636" s="180"/>
      <c r="AJ636" s="320"/>
      <c r="AK636" s="320"/>
      <c r="AL636" s="180"/>
      <c r="AM636" s="320"/>
      <c r="AN636" s="320"/>
      <c r="AO636" s="180"/>
      <c r="AP636" s="292"/>
      <c r="AQ636" s="292"/>
      <c r="AR636" s="180"/>
      <c r="AS636" s="280"/>
      <c r="AT636" s="280"/>
      <c r="AU636" s="280"/>
      <c r="AV636" s="280"/>
      <c r="AW636" s="280"/>
      <c r="AX636" s="280"/>
      <c r="AY636" s="280"/>
      <c r="AZ636" s="280"/>
      <c r="BA636" s="280"/>
      <c r="BB636" s="280"/>
      <c r="BC636" s="280"/>
      <c r="BD636" s="280"/>
      <c r="BE636" s="280"/>
      <c r="BF636" s="280"/>
      <c r="BG636" s="280"/>
      <c r="BH636" s="280"/>
      <c r="BI636" s="280"/>
      <c r="BJ636" s="280"/>
      <c r="BK636" s="280"/>
    </row>
    <row r="637" spans="1:63" ht="15">
      <c r="A637" s="715"/>
      <c r="B637" s="425"/>
      <c r="C637" s="425"/>
      <c r="D637" s="34"/>
      <c r="E637" s="4" t="s">
        <v>16</v>
      </c>
      <c r="F637" s="406">
        <f>I637+L637+O637+R637+U637+X637+AA637+AD637+AG637+AJ637+AP637+AM637</f>
        <v>8924.199999999999</v>
      </c>
      <c r="G637" s="292">
        <f>J637</f>
        <v>1065.3</v>
      </c>
      <c r="H637" s="180">
        <f>G637/F637*100</f>
        <v>11.937204455301316</v>
      </c>
      <c r="I637" s="320">
        <v>1065.3</v>
      </c>
      <c r="J637" s="320">
        <v>1065.3</v>
      </c>
      <c r="K637" s="180">
        <f>J637/I637*100</f>
        <v>100</v>
      </c>
      <c r="L637" s="320">
        <v>1443.05</v>
      </c>
      <c r="M637" s="320"/>
      <c r="N637" s="180">
        <f>M637/L637*100</f>
        <v>0</v>
      </c>
      <c r="O637" s="320">
        <v>1443.05</v>
      </c>
      <c r="P637" s="320"/>
      <c r="Q637" s="180">
        <f>P637/O637*100</f>
        <v>0</v>
      </c>
      <c r="R637" s="320">
        <v>629.7</v>
      </c>
      <c r="S637" s="320"/>
      <c r="T637" s="180">
        <f>S637/R637*100</f>
        <v>0</v>
      </c>
      <c r="U637" s="320">
        <v>629.7</v>
      </c>
      <c r="V637" s="320"/>
      <c r="W637" s="180">
        <f>V637/U637*100</f>
        <v>0</v>
      </c>
      <c r="X637" s="320">
        <v>629.8</v>
      </c>
      <c r="Y637" s="320"/>
      <c r="Z637" s="180">
        <f>Y637/X637*100</f>
        <v>0</v>
      </c>
      <c r="AA637" s="292">
        <v>575.4</v>
      </c>
      <c r="AB637" s="334"/>
      <c r="AC637" s="180">
        <f>AB637/AA637*100</f>
        <v>0</v>
      </c>
      <c r="AD637" s="292">
        <v>575.3</v>
      </c>
      <c r="AE637" s="320"/>
      <c r="AF637" s="180">
        <f>AE637/AD637*100</f>
        <v>0</v>
      </c>
      <c r="AG637" s="320">
        <v>575.4</v>
      </c>
      <c r="AH637" s="320"/>
      <c r="AI637" s="180">
        <f>AH637/AG637*100</f>
        <v>0</v>
      </c>
      <c r="AJ637" s="320">
        <v>452.5</v>
      </c>
      <c r="AK637" s="320"/>
      <c r="AL637" s="180">
        <f>AK637/AJ637*100</f>
        <v>0</v>
      </c>
      <c r="AM637" s="320">
        <v>452.5</v>
      </c>
      <c r="AN637" s="320"/>
      <c r="AO637" s="180">
        <f>AN637/AM637*100</f>
        <v>0</v>
      </c>
      <c r="AP637" s="292">
        <v>452.5</v>
      </c>
      <c r="AQ637" s="292"/>
      <c r="AR637" s="180">
        <f>AQ637/AP637*100</f>
        <v>0</v>
      </c>
      <c r="AS637" s="280"/>
      <c r="AT637" s="280"/>
      <c r="AU637" s="280"/>
      <c r="AV637" s="280"/>
      <c r="AW637" s="280"/>
      <c r="AX637" s="280"/>
      <c r="AY637" s="280"/>
      <c r="AZ637" s="280"/>
      <c r="BA637" s="280"/>
      <c r="BB637" s="280"/>
      <c r="BC637" s="280"/>
      <c r="BD637" s="280"/>
      <c r="BE637" s="280"/>
      <c r="BF637" s="280"/>
      <c r="BG637" s="280"/>
      <c r="BH637" s="280"/>
      <c r="BI637" s="280"/>
      <c r="BJ637" s="280"/>
      <c r="BK637" s="280"/>
    </row>
    <row r="638" spans="1:63" ht="15">
      <c r="A638" s="715"/>
      <c r="B638" s="425"/>
      <c r="C638" s="425"/>
      <c r="D638" s="34"/>
      <c r="E638" s="4" t="s">
        <v>17</v>
      </c>
      <c r="F638" s="180"/>
      <c r="G638" s="280"/>
      <c r="H638" s="286"/>
      <c r="I638" s="318"/>
      <c r="J638" s="318"/>
      <c r="K638" s="318"/>
      <c r="L638" s="318"/>
      <c r="M638" s="318"/>
      <c r="N638" s="318"/>
      <c r="O638" s="318"/>
      <c r="P638" s="318"/>
      <c r="Q638" s="318"/>
      <c r="R638" s="318"/>
      <c r="S638" s="318"/>
      <c r="T638" s="318"/>
      <c r="U638" s="318"/>
      <c r="V638" s="318"/>
      <c r="W638" s="318"/>
      <c r="X638" s="318"/>
      <c r="Y638" s="318"/>
      <c r="Z638" s="280"/>
      <c r="AA638" s="280"/>
      <c r="AB638" s="7"/>
      <c r="AC638" s="318"/>
      <c r="AD638" s="280"/>
      <c r="AE638" s="318"/>
      <c r="AF638" s="280"/>
      <c r="AG638" s="318"/>
      <c r="AH638" s="318"/>
      <c r="AI638" s="318"/>
      <c r="AJ638" s="318"/>
      <c r="AK638" s="318"/>
      <c r="AL638" s="318"/>
      <c r="AM638" s="318"/>
      <c r="AN638" s="318"/>
      <c r="AO638" s="318"/>
      <c r="AP638" s="280"/>
      <c r="AQ638" s="280"/>
      <c r="AR638" s="280"/>
      <c r="AS638" s="280"/>
      <c r="AT638" s="280"/>
      <c r="AU638" s="280"/>
      <c r="AV638" s="280"/>
      <c r="AW638" s="280"/>
      <c r="AX638" s="280"/>
      <c r="AY638" s="280"/>
      <c r="AZ638" s="280"/>
      <c r="BA638" s="280"/>
      <c r="BB638" s="280"/>
      <c r="BC638" s="280"/>
      <c r="BD638" s="280"/>
      <c r="BE638" s="280"/>
      <c r="BF638" s="280"/>
      <c r="BG638" s="280"/>
      <c r="BH638" s="280"/>
      <c r="BI638" s="280"/>
      <c r="BJ638" s="280"/>
      <c r="BK638" s="280"/>
    </row>
    <row r="639" spans="1:63" ht="30.75">
      <c r="A639" s="716"/>
      <c r="B639" s="426"/>
      <c r="C639" s="426"/>
      <c r="D639" s="258"/>
      <c r="E639" s="4" t="s">
        <v>18</v>
      </c>
      <c r="F639" s="406">
        <f>I639+L639+O639+R639+U639+X639+AA639+AD639+AG639+AJ639+AP639+AM639</f>
        <v>886</v>
      </c>
      <c r="G639" s="292">
        <f>J639</f>
        <v>0</v>
      </c>
      <c r="H639" s="180">
        <f>G639/F639*100</f>
        <v>0</v>
      </c>
      <c r="I639" s="320">
        <v>0</v>
      </c>
      <c r="J639" s="320">
        <v>0</v>
      </c>
      <c r="K639" s="180">
        <v>0</v>
      </c>
      <c r="L639" s="320">
        <v>0</v>
      </c>
      <c r="M639" s="320"/>
      <c r="N639" s="180">
        <v>0</v>
      </c>
      <c r="O639" s="320">
        <v>227</v>
      </c>
      <c r="P639" s="320"/>
      <c r="Q639" s="180">
        <f>P639/O639*100</f>
        <v>0</v>
      </c>
      <c r="R639" s="320">
        <v>0</v>
      </c>
      <c r="S639" s="320"/>
      <c r="T639" s="180">
        <v>0</v>
      </c>
      <c r="U639" s="320">
        <v>0</v>
      </c>
      <c r="V639" s="320"/>
      <c r="W639" s="180">
        <v>0</v>
      </c>
      <c r="X639" s="320">
        <v>219</v>
      </c>
      <c r="Y639" s="320"/>
      <c r="Z639" s="180">
        <f>Y639/X639*100</f>
        <v>0</v>
      </c>
      <c r="AA639" s="292">
        <v>0</v>
      </c>
      <c r="AB639" s="334"/>
      <c r="AC639" s="180">
        <v>0</v>
      </c>
      <c r="AD639" s="292">
        <v>0</v>
      </c>
      <c r="AE639" s="320"/>
      <c r="AF639" s="180">
        <v>0</v>
      </c>
      <c r="AG639" s="320">
        <v>210</v>
      </c>
      <c r="AH639" s="320"/>
      <c r="AI639" s="180">
        <f>AH639/AG639*100</f>
        <v>0</v>
      </c>
      <c r="AJ639" s="320">
        <v>0</v>
      </c>
      <c r="AK639" s="320"/>
      <c r="AL639" s="180">
        <v>0</v>
      </c>
      <c r="AM639" s="320">
        <v>0</v>
      </c>
      <c r="AN639" s="320"/>
      <c r="AO639" s="180">
        <v>0</v>
      </c>
      <c r="AP639" s="292">
        <v>230</v>
      </c>
      <c r="AQ639" s="292"/>
      <c r="AR639" s="180">
        <f>AQ639/AP639*100</f>
        <v>0</v>
      </c>
      <c r="AS639" s="280"/>
      <c r="AT639" s="280"/>
      <c r="AU639" s="280"/>
      <c r="AV639" s="280"/>
      <c r="AW639" s="280"/>
      <c r="AX639" s="280"/>
      <c r="AY639" s="280"/>
      <c r="AZ639" s="280"/>
      <c r="BA639" s="280"/>
      <c r="BB639" s="280"/>
      <c r="BC639" s="280"/>
      <c r="BD639" s="280"/>
      <c r="BE639" s="280"/>
      <c r="BF639" s="280"/>
      <c r="BG639" s="280"/>
      <c r="BH639" s="280"/>
      <c r="BI639" s="280"/>
      <c r="BJ639" s="280"/>
      <c r="BK639" s="280"/>
    </row>
    <row r="640" spans="1:63" ht="15">
      <c r="A640" s="714" t="s">
        <v>387</v>
      </c>
      <c r="B640" s="424" t="s">
        <v>101</v>
      </c>
      <c r="C640" s="424" t="s">
        <v>63</v>
      </c>
      <c r="D640" s="33"/>
      <c r="E640" s="277" t="s">
        <v>21</v>
      </c>
      <c r="F640" s="180">
        <f>F641+F642+F643+F644+F645</f>
        <v>766.5999999999999</v>
      </c>
      <c r="G640" s="180">
        <f>G641+G642+G643+G644+G645</f>
        <v>88.6</v>
      </c>
      <c r="H640" s="180">
        <f>G640/F640*100</f>
        <v>11.55752674145578</v>
      </c>
      <c r="I640" s="180">
        <f>I641+I642+I643+I644+I645</f>
        <v>88.6</v>
      </c>
      <c r="J640" s="180">
        <f>J641+J642+J643+J644+J645</f>
        <v>88.6</v>
      </c>
      <c r="K640" s="180">
        <f>J640/I640*100</f>
        <v>100</v>
      </c>
      <c r="L640" s="180">
        <f>L641+L642+L643+L644+L645</f>
        <v>135</v>
      </c>
      <c r="M640" s="180">
        <f>M641+M642+M643+M644+M645</f>
        <v>0</v>
      </c>
      <c r="N640" s="180">
        <f>M640/L640*100</f>
        <v>0</v>
      </c>
      <c r="O640" s="180">
        <f>O641+O642+O643+O644+O645</f>
        <v>107.8</v>
      </c>
      <c r="P640" s="180">
        <f>P641+P642+P643+P644+P645</f>
        <v>0</v>
      </c>
      <c r="Q640" s="180">
        <f>P640/O640*100</f>
        <v>0</v>
      </c>
      <c r="R640" s="180">
        <f>R641+R642+R643+R644+R645</f>
        <v>125</v>
      </c>
      <c r="S640" s="180">
        <f>S641+S642+S643+S644+S645</f>
        <v>0</v>
      </c>
      <c r="T640" s="180">
        <f>S640/R640*100</f>
        <v>0</v>
      </c>
      <c r="U640" s="180">
        <f>U641+U642+U643+U644+U645</f>
        <v>28.4</v>
      </c>
      <c r="V640" s="180">
        <f>V641+V642+V643+V644+V645</f>
        <v>0</v>
      </c>
      <c r="W640" s="180">
        <f>V640/U640*100</f>
        <v>0</v>
      </c>
      <c r="X640" s="180">
        <f>X641+X642+X643+X644+X645</f>
        <v>0</v>
      </c>
      <c r="Y640" s="180">
        <f>Y641+Y642+Y643+Y644+Y645</f>
        <v>0</v>
      </c>
      <c r="Z640" s="180" t="e">
        <f>Y640/X640*100</f>
        <v>#DIV/0!</v>
      </c>
      <c r="AA640" s="180">
        <f>AA641+AA642+AA643+AA644+AA645</f>
        <v>53.4</v>
      </c>
      <c r="AB640" s="180">
        <f>AB641+AB642+AB643+AB644+AB645</f>
        <v>0</v>
      </c>
      <c r="AC640" s="180">
        <f>AB640/AA640*100</f>
        <v>0</v>
      </c>
      <c r="AD640" s="180">
        <f>AD641+AD642+AD643+AD644+AD645</f>
        <v>100</v>
      </c>
      <c r="AE640" s="180">
        <f>AE641+AE642+AE643+AE644+AE645</f>
        <v>0</v>
      </c>
      <c r="AF640" s="180">
        <f>AE640/AD640*100</f>
        <v>0</v>
      </c>
      <c r="AG640" s="180">
        <f>AG641+AG642+AG643+AG644+AG645</f>
        <v>0</v>
      </c>
      <c r="AH640" s="180">
        <f>AH641+AH642+AH643+AH644+AH645</f>
        <v>0</v>
      </c>
      <c r="AI640" s="180" t="e">
        <f>AH640/AG640*100</f>
        <v>#DIV/0!</v>
      </c>
      <c r="AJ640" s="180">
        <f>AJ641+AJ642+AJ643+AJ644+AJ645</f>
        <v>25</v>
      </c>
      <c r="AK640" s="180">
        <f>AK641+AK642+AK643+AK644+AK645</f>
        <v>0</v>
      </c>
      <c r="AL640" s="180">
        <f>AK640/AJ640*100</f>
        <v>0</v>
      </c>
      <c r="AM640" s="180">
        <f>AM641+AM642+AM643+AM644+AM645</f>
        <v>0</v>
      </c>
      <c r="AN640" s="180">
        <f>AN641+AN642+AN643+AN644+AN645</f>
        <v>0</v>
      </c>
      <c r="AO640" s="180" t="e">
        <f>AN640/AM640*100</f>
        <v>#DIV/0!</v>
      </c>
      <c r="AP640" s="180">
        <f>AP641+AP642+AP643+AP644+AP645</f>
        <v>103.4</v>
      </c>
      <c r="AQ640" s="180">
        <f>AQ641+AQ642+AQ643+AQ644+AQ645</f>
        <v>0</v>
      </c>
      <c r="AR640" s="180">
        <f>AQ640/AP640*100</f>
        <v>0</v>
      </c>
      <c r="AS640" s="180">
        <f>AS641+AS642+AS643+AS644+AS645</f>
        <v>0</v>
      </c>
      <c r="AT640" s="280"/>
      <c r="AU640" s="280"/>
      <c r="AV640" s="280"/>
      <c r="AW640" s="280"/>
      <c r="AX640" s="280"/>
      <c r="AY640" s="280"/>
      <c r="AZ640" s="280"/>
      <c r="BA640" s="280"/>
      <c r="BB640" s="280"/>
      <c r="BC640" s="280"/>
      <c r="BD640" s="280"/>
      <c r="BE640" s="280"/>
      <c r="BF640" s="280"/>
      <c r="BG640" s="280"/>
      <c r="BH640" s="280"/>
      <c r="BI640" s="280"/>
      <c r="BJ640" s="280"/>
      <c r="BK640" s="280"/>
    </row>
    <row r="641" spans="1:63" ht="30.75">
      <c r="A641" s="715"/>
      <c r="B641" s="425"/>
      <c r="C641" s="425"/>
      <c r="D641" s="34"/>
      <c r="E641" s="4" t="s">
        <v>14</v>
      </c>
      <c r="F641" s="180"/>
      <c r="G641" s="280"/>
      <c r="H641" s="180"/>
      <c r="I641" s="318"/>
      <c r="J641" s="318"/>
      <c r="K641" s="180"/>
      <c r="L641" s="318"/>
      <c r="M641" s="318"/>
      <c r="N641" s="180"/>
      <c r="O641" s="318"/>
      <c r="P641" s="318"/>
      <c r="Q641" s="180"/>
      <c r="R641" s="318"/>
      <c r="S641" s="318"/>
      <c r="T641" s="180"/>
      <c r="U641" s="318"/>
      <c r="V641" s="318"/>
      <c r="W641" s="180"/>
      <c r="X641" s="318"/>
      <c r="Y641" s="318"/>
      <c r="Z641" s="180"/>
      <c r="AA641" s="280"/>
      <c r="AB641" s="7"/>
      <c r="AC641" s="180"/>
      <c r="AD641" s="280"/>
      <c r="AE641" s="318"/>
      <c r="AF641" s="180"/>
      <c r="AG641" s="318"/>
      <c r="AH641" s="318"/>
      <c r="AI641" s="180"/>
      <c r="AJ641" s="318"/>
      <c r="AK641" s="318"/>
      <c r="AL641" s="180"/>
      <c r="AM641" s="318"/>
      <c r="AN641" s="318"/>
      <c r="AO641" s="180"/>
      <c r="AP641" s="280"/>
      <c r="AQ641" s="280"/>
      <c r="AR641" s="180"/>
      <c r="AS641" s="280"/>
      <c r="AT641" s="280"/>
      <c r="AU641" s="280"/>
      <c r="AV641" s="280"/>
      <c r="AW641" s="280"/>
      <c r="AX641" s="280"/>
      <c r="AY641" s="280"/>
      <c r="AZ641" s="280"/>
      <c r="BA641" s="280"/>
      <c r="BB641" s="280"/>
      <c r="BC641" s="280"/>
      <c r="BD641" s="280"/>
      <c r="BE641" s="280"/>
      <c r="BF641" s="280"/>
      <c r="BG641" s="280"/>
      <c r="BH641" s="280"/>
      <c r="BI641" s="280"/>
      <c r="BJ641" s="280"/>
      <c r="BK641" s="280"/>
    </row>
    <row r="642" spans="1:63" ht="30.75">
      <c r="A642" s="715"/>
      <c r="B642" s="425"/>
      <c r="C642" s="425"/>
      <c r="D642" s="273" t="s">
        <v>405</v>
      </c>
      <c r="E642" s="4" t="s">
        <v>15</v>
      </c>
      <c r="F642" s="406"/>
      <c r="G642" s="292"/>
      <c r="H642" s="180"/>
      <c r="I642" s="320"/>
      <c r="J642" s="320"/>
      <c r="K642" s="180"/>
      <c r="L642" s="320"/>
      <c r="M642" s="320"/>
      <c r="N642" s="180"/>
      <c r="O642" s="320"/>
      <c r="P642" s="320"/>
      <c r="Q642" s="180"/>
      <c r="R642" s="320"/>
      <c r="S642" s="320"/>
      <c r="T642" s="180"/>
      <c r="U642" s="320"/>
      <c r="V642" s="320"/>
      <c r="W642" s="180"/>
      <c r="X642" s="320"/>
      <c r="Y642" s="320"/>
      <c r="Z642" s="180"/>
      <c r="AA642" s="292"/>
      <c r="AB642" s="334"/>
      <c r="AC642" s="180"/>
      <c r="AD642" s="292"/>
      <c r="AE642" s="320"/>
      <c r="AF642" s="180"/>
      <c r="AG642" s="320"/>
      <c r="AH642" s="320"/>
      <c r="AI642" s="180"/>
      <c r="AJ642" s="320"/>
      <c r="AK642" s="320"/>
      <c r="AL642" s="180"/>
      <c r="AM642" s="320"/>
      <c r="AN642" s="320"/>
      <c r="AO642" s="180"/>
      <c r="AP642" s="292"/>
      <c r="AQ642" s="292"/>
      <c r="AR642" s="180"/>
      <c r="AS642" s="280"/>
      <c r="AT642" s="280"/>
      <c r="AU642" s="280"/>
      <c r="AV642" s="280"/>
      <c r="AW642" s="280"/>
      <c r="AX642" s="280"/>
      <c r="AY642" s="280"/>
      <c r="AZ642" s="280"/>
      <c r="BA642" s="280"/>
      <c r="BB642" s="280"/>
      <c r="BC642" s="280"/>
      <c r="BD642" s="280"/>
      <c r="BE642" s="280"/>
      <c r="BF642" s="280"/>
      <c r="BG642" s="280"/>
      <c r="BH642" s="280"/>
      <c r="BI642" s="280"/>
      <c r="BJ642" s="280"/>
      <c r="BK642" s="280"/>
    </row>
    <row r="643" spans="1:63" ht="15">
      <c r="A643" s="715"/>
      <c r="B643" s="425"/>
      <c r="C643" s="425"/>
      <c r="D643" s="34"/>
      <c r="E643" s="4" t="s">
        <v>16</v>
      </c>
      <c r="F643" s="406">
        <f>I643+L643+O643+R643+U643+X643+AA643+AD643+AG643+AJ643+AP643+AM643</f>
        <v>150</v>
      </c>
      <c r="G643" s="292">
        <f>J643</f>
        <v>47.8</v>
      </c>
      <c r="H643" s="180">
        <f>G643/F643*100</f>
        <v>31.866666666666667</v>
      </c>
      <c r="I643" s="320">
        <v>47.8</v>
      </c>
      <c r="J643" s="320">
        <v>47.8</v>
      </c>
      <c r="K643" s="180">
        <f>J643/I643*100</f>
        <v>100</v>
      </c>
      <c r="L643" s="320">
        <v>27.2</v>
      </c>
      <c r="M643" s="320"/>
      <c r="N643" s="180">
        <f>M643/L643*100</f>
        <v>0</v>
      </c>
      <c r="O643" s="320">
        <v>0</v>
      </c>
      <c r="P643" s="320"/>
      <c r="Q643" s="180">
        <v>0</v>
      </c>
      <c r="R643" s="320">
        <v>25</v>
      </c>
      <c r="S643" s="320"/>
      <c r="T643" s="180">
        <f>S643/R643*100</f>
        <v>0</v>
      </c>
      <c r="U643" s="320">
        <v>0</v>
      </c>
      <c r="V643" s="320"/>
      <c r="W643" s="180" t="e">
        <f>V643/U643*100</f>
        <v>#DIV/0!</v>
      </c>
      <c r="X643" s="320">
        <v>0</v>
      </c>
      <c r="Y643" s="320"/>
      <c r="Z643" s="180" t="e">
        <f>Y643/X643*100</f>
        <v>#DIV/0!</v>
      </c>
      <c r="AA643" s="292">
        <v>25</v>
      </c>
      <c r="AB643" s="334"/>
      <c r="AC643" s="180">
        <f>AB643/AA643*100</f>
        <v>0</v>
      </c>
      <c r="AD643" s="292">
        <v>0</v>
      </c>
      <c r="AE643" s="320"/>
      <c r="AF643" s="180" t="e">
        <f>AE643/AD643*100</f>
        <v>#DIV/0!</v>
      </c>
      <c r="AG643" s="320">
        <v>0</v>
      </c>
      <c r="AH643" s="320"/>
      <c r="AI643" s="180" t="e">
        <f>AH643/AG643*100</f>
        <v>#DIV/0!</v>
      </c>
      <c r="AJ643" s="320">
        <v>25</v>
      </c>
      <c r="AK643" s="320"/>
      <c r="AL643" s="180">
        <f>AK643/AJ643*100</f>
        <v>0</v>
      </c>
      <c r="AM643" s="320">
        <v>0</v>
      </c>
      <c r="AN643" s="320"/>
      <c r="AO643" s="180" t="e">
        <f>AN643/AM643*100</f>
        <v>#DIV/0!</v>
      </c>
      <c r="AP643" s="292">
        <v>0</v>
      </c>
      <c r="AQ643" s="292"/>
      <c r="AR643" s="180" t="e">
        <f>AQ643/AP643*100</f>
        <v>#DIV/0!</v>
      </c>
      <c r="AS643" s="280"/>
      <c r="AT643" s="280"/>
      <c r="AU643" s="280"/>
      <c r="AV643" s="280"/>
      <c r="AW643" s="280"/>
      <c r="AX643" s="280"/>
      <c r="AY643" s="280"/>
      <c r="AZ643" s="280"/>
      <c r="BA643" s="280"/>
      <c r="BB643" s="280"/>
      <c r="BC643" s="280"/>
      <c r="BD643" s="280"/>
      <c r="BE643" s="280"/>
      <c r="BF643" s="280"/>
      <c r="BG643" s="280"/>
      <c r="BH643" s="280"/>
      <c r="BI643" s="280"/>
      <c r="BJ643" s="280"/>
      <c r="BK643" s="280"/>
    </row>
    <row r="644" spans="1:63" ht="15">
      <c r="A644" s="715"/>
      <c r="B644" s="425"/>
      <c r="C644" s="425"/>
      <c r="D644" s="34"/>
      <c r="E644" s="4" t="s">
        <v>17</v>
      </c>
      <c r="F644" s="180"/>
      <c r="G644" s="280"/>
      <c r="H644" s="286"/>
      <c r="I644" s="318"/>
      <c r="J644" s="318"/>
      <c r="K644" s="318"/>
      <c r="L644" s="318"/>
      <c r="M644" s="318"/>
      <c r="N644" s="318"/>
      <c r="O644" s="318"/>
      <c r="P644" s="318"/>
      <c r="Q644" s="318"/>
      <c r="R644" s="318"/>
      <c r="S644" s="318"/>
      <c r="T644" s="318"/>
      <c r="U644" s="318"/>
      <c r="V644" s="318"/>
      <c r="W644" s="318"/>
      <c r="X644" s="318"/>
      <c r="Y644" s="318"/>
      <c r="Z644" s="280"/>
      <c r="AA644" s="280"/>
      <c r="AB644" s="7"/>
      <c r="AC644" s="318"/>
      <c r="AD644" s="280"/>
      <c r="AE644" s="318"/>
      <c r="AF644" s="280"/>
      <c r="AG644" s="318"/>
      <c r="AH644" s="318"/>
      <c r="AI644" s="318"/>
      <c r="AJ644" s="318"/>
      <c r="AK644" s="318"/>
      <c r="AL644" s="318"/>
      <c r="AM644" s="318"/>
      <c r="AN644" s="318"/>
      <c r="AO644" s="318"/>
      <c r="AP644" s="280"/>
      <c r="AQ644" s="280"/>
      <c r="AR644" s="280"/>
      <c r="AS644" s="280"/>
      <c r="AT644" s="280"/>
      <c r="AU644" s="280"/>
      <c r="AV644" s="280"/>
      <c r="AW644" s="280"/>
      <c r="AX644" s="280"/>
      <c r="AY644" s="280"/>
      <c r="AZ644" s="280"/>
      <c r="BA644" s="280"/>
      <c r="BB644" s="280"/>
      <c r="BC644" s="280"/>
      <c r="BD644" s="280"/>
      <c r="BE644" s="280"/>
      <c r="BF644" s="280"/>
      <c r="BG644" s="280"/>
      <c r="BH644" s="280"/>
      <c r="BI644" s="280"/>
      <c r="BJ644" s="280"/>
      <c r="BK644" s="280"/>
    </row>
    <row r="645" spans="1:63" ht="30.75">
      <c r="A645" s="716"/>
      <c r="B645" s="426"/>
      <c r="C645" s="426"/>
      <c r="D645" s="258"/>
      <c r="E645" s="4" t="s">
        <v>18</v>
      </c>
      <c r="F645" s="406">
        <f>I645+L645+O645+R645+U645+X645+AA645+AD645+AG645+AJ645+AP645+AM645</f>
        <v>616.5999999999999</v>
      </c>
      <c r="G645" s="292">
        <f>J645</f>
        <v>40.8</v>
      </c>
      <c r="H645" s="180">
        <f>G645/F645*100</f>
        <v>6.616931560168668</v>
      </c>
      <c r="I645" s="320">
        <v>40.8</v>
      </c>
      <c r="J645" s="320">
        <v>40.8</v>
      </c>
      <c r="K645" s="180">
        <f>J645/I645*100</f>
        <v>100</v>
      </c>
      <c r="L645" s="320">
        <v>107.8</v>
      </c>
      <c r="M645" s="320"/>
      <c r="N645" s="180">
        <f>M645/L645*100</f>
        <v>0</v>
      </c>
      <c r="O645" s="320">
        <v>107.8</v>
      </c>
      <c r="P645" s="320"/>
      <c r="Q645" s="180">
        <f>P645/O645*100</f>
        <v>0</v>
      </c>
      <c r="R645" s="320">
        <v>100</v>
      </c>
      <c r="S645" s="320"/>
      <c r="T645" s="180">
        <f>S645/R645*100</f>
        <v>0</v>
      </c>
      <c r="U645" s="320">
        <v>28.4</v>
      </c>
      <c r="V645" s="320"/>
      <c r="W645" s="180">
        <f>V645/U645*100</f>
        <v>0</v>
      </c>
      <c r="X645" s="320">
        <v>0</v>
      </c>
      <c r="Y645" s="320"/>
      <c r="Z645" s="180">
        <v>0</v>
      </c>
      <c r="AA645" s="292">
        <v>28.4</v>
      </c>
      <c r="AB645" s="334"/>
      <c r="AC645" s="180">
        <f>AB645/AA645*100</f>
        <v>0</v>
      </c>
      <c r="AD645" s="292">
        <v>100</v>
      </c>
      <c r="AE645" s="320"/>
      <c r="AF645" s="180">
        <f>AE645/AD645*100</f>
        <v>0</v>
      </c>
      <c r="AG645" s="320">
        <v>0</v>
      </c>
      <c r="AH645" s="320"/>
      <c r="AI645" s="180">
        <v>0</v>
      </c>
      <c r="AJ645" s="320">
        <v>0</v>
      </c>
      <c r="AK645" s="320"/>
      <c r="AL645" s="180">
        <v>0</v>
      </c>
      <c r="AM645" s="320">
        <v>0</v>
      </c>
      <c r="AN645" s="320"/>
      <c r="AO645" s="180">
        <v>0</v>
      </c>
      <c r="AP645" s="292">
        <v>103.4</v>
      </c>
      <c r="AQ645" s="292"/>
      <c r="AR645" s="180">
        <f>AQ645/AP645*100</f>
        <v>0</v>
      </c>
      <c r="AS645" s="280"/>
      <c r="AT645" s="280"/>
      <c r="AU645" s="280"/>
      <c r="AV645" s="280"/>
      <c r="AW645" s="280"/>
      <c r="AX645" s="280"/>
      <c r="AY645" s="280"/>
      <c r="AZ645" s="280"/>
      <c r="BA645" s="280"/>
      <c r="BB645" s="280"/>
      <c r="BC645" s="280"/>
      <c r="BD645" s="280"/>
      <c r="BE645" s="280"/>
      <c r="BF645" s="280"/>
      <c r="BG645" s="280"/>
      <c r="BH645" s="280"/>
      <c r="BI645" s="280"/>
      <c r="BJ645" s="280"/>
      <c r="BK645" s="280"/>
    </row>
    <row r="646" spans="1:63" ht="15">
      <c r="A646" s="714" t="s">
        <v>388</v>
      </c>
      <c r="B646" s="424" t="s">
        <v>102</v>
      </c>
      <c r="C646" s="424" t="s">
        <v>26</v>
      </c>
      <c r="D646" s="33"/>
      <c r="E646" s="277" t="s">
        <v>21</v>
      </c>
      <c r="F646" s="180">
        <f>F647+F648+F649+F650+F651</f>
        <v>7680.099999999999</v>
      </c>
      <c r="G646" s="180">
        <f>G647+G648+G649+G650+G651</f>
        <v>164.1</v>
      </c>
      <c r="H646" s="180">
        <f>G646/F646*100</f>
        <v>2.136690928503535</v>
      </c>
      <c r="I646" s="180">
        <f>I647+I648+I649+I650+I651</f>
        <v>164.1</v>
      </c>
      <c r="J646" s="180">
        <f>J647+J648+J649+J650+J651</f>
        <v>164.1</v>
      </c>
      <c r="K646" s="180">
        <f>J646/I646*100</f>
        <v>100</v>
      </c>
      <c r="L646" s="180">
        <f>L647+L648+L649+L650+L651</f>
        <v>565.45</v>
      </c>
      <c r="M646" s="180">
        <f>M647+M648+M649+M650+M651</f>
        <v>0</v>
      </c>
      <c r="N646" s="180">
        <f>M646/L646*100</f>
        <v>0</v>
      </c>
      <c r="O646" s="180">
        <f>O647+O648+O649+O650+O651</f>
        <v>619.45</v>
      </c>
      <c r="P646" s="180">
        <f>P647+P648+P649+P650+P651</f>
        <v>0</v>
      </c>
      <c r="Q646" s="180">
        <f>P646/O646*100</f>
        <v>0</v>
      </c>
      <c r="R646" s="180">
        <f>R647+R648+R649+R650+R651</f>
        <v>780.7</v>
      </c>
      <c r="S646" s="180">
        <f>S647+S648+S649+S650+S651</f>
        <v>0</v>
      </c>
      <c r="T646" s="180">
        <f>S646/R646*100</f>
        <v>0</v>
      </c>
      <c r="U646" s="180">
        <f>U647+U648+U649+U650+U651</f>
        <v>780.7</v>
      </c>
      <c r="V646" s="180">
        <f>V647+V648+V649+V650+V651</f>
        <v>0</v>
      </c>
      <c r="W646" s="180">
        <f>V646/U646*100</f>
        <v>0</v>
      </c>
      <c r="X646" s="180">
        <f>X647+X648+X649+X650+X651</f>
        <v>835.15</v>
      </c>
      <c r="Y646" s="180">
        <f>Y647+Y648+Y649+Y650+Y651</f>
        <v>0</v>
      </c>
      <c r="Z646" s="180">
        <f>Y646/X646*100</f>
        <v>0</v>
      </c>
      <c r="AA646" s="180">
        <f>AA647+AA648+AA649+AA650+AA651</f>
        <v>350.7</v>
      </c>
      <c r="AB646" s="180">
        <f>AB647+AB648+AB649+AB650+AB651</f>
        <v>0</v>
      </c>
      <c r="AC646" s="180">
        <f>AB646/AA646*100</f>
        <v>0</v>
      </c>
      <c r="AD646" s="180">
        <f>AD647+AD648+AD649+AD650+AD651</f>
        <v>350.7</v>
      </c>
      <c r="AE646" s="180">
        <f>AE647+AE648+AE649+AE650+AE651</f>
        <v>0</v>
      </c>
      <c r="AF646" s="180">
        <f>AE646/AD646*100</f>
        <v>0</v>
      </c>
      <c r="AG646" s="180">
        <f>AG647+AG648+AG649+AG650+AG651</f>
        <v>405.7</v>
      </c>
      <c r="AH646" s="180">
        <f>AH647+AH648+AH649+AH650+AH651</f>
        <v>0</v>
      </c>
      <c r="AI646" s="180">
        <f>AH646/AG646*100</f>
        <v>0</v>
      </c>
      <c r="AJ646" s="180">
        <f>AJ647+AJ648+AJ649+AJ650+AJ651</f>
        <v>924.5999999999999</v>
      </c>
      <c r="AK646" s="180">
        <f>AK647+AK648+AK649+AK650+AK651</f>
        <v>0</v>
      </c>
      <c r="AL646" s="180">
        <f>AK646/AJ646*100</f>
        <v>0</v>
      </c>
      <c r="AM646" s="180">
        <f>AM647+AM648+AM649+AM650+AM651</f>
        <v>924.7</v>
      </c>
      <c r="AN646" s="180">
        <f>AN647+AN648+AN649+AN650+AN651</f>
        <v>0</v>
      </c>
      <c r="AO646" s="180">
        <f>AN646/AM646*100</f>
        <v>0</v>
      </c>
      <c r="AP646" s="180">
        <f>AP647+AP648+AP649+AP650+AP651</f>
        <v>978.1499999999999</v>
      </c>
      <c r="AQ646" s="180">
        <f>AQ647+AQ648+AQ649+AQ650+AQ651</f>
        <v>0</v>
      </c>
      <c r="AR646" s="180">
        <f>AQ646/AP646*100</f>
        <v>0</v>
      </c>
      <c r="AS646" s="180">
        <f>AS647+AS648+AS649+AS650+AS651</f>
        <v>0</v>
      </c>
      <c r="AT646" s="280"/>
      <c r="AU646" s="280"/>
      <c r="AV646" s="280"/>
      <c r="AW646" s="280"/>
      <c r="AX646" s="280"/>
      <c r="AY646" s="280"/>
      <c r="AZ646" s="280"/>
      <c r="BA646" s="280"/>
      <c r="BB646" s="280"/>
      <c r="BC646" s="280"/>
      <c r="BD646" s="280"/>
      <c r="BE646" s="280"/>
      <c r="BF646" s="280"/>
      <c r="BG646" s="280"/>
      <c r="BH646" s="280"/>
      <c r="BI646" s="280"/>
      <c r="BJ646" s="280"/>
      <c r="BK646" s="280"/>
    </row>
    <row r="647" spans="1:63" ht="30.75">
      <c r="A647" s="715"/>
      <c r="B647" s="425"/>
      <c r="C647" s="425"/>
      <c r="D647" s="34"/>
      <c r="E647" s="4" t="s">
        <v>14</v>
      </c>
      <c r="F647" s="180"/>
      <c r="G647" s="280"/>
      <c r="H647" s="180"/>
      <c r="I647" s="318"/>
      <c r="J647" s="318"/>
      <c r="K647" s="180"/>
      <c r="L647" s="318"/>
      <c r="M647" s="318"/>
      <c r="N647" s="180"/>
      <c r="O647" s="318"/>
      <c r="P647" s="318"/>
      <c r="Q647" s="180"/>
      <c r="R647" s="318"/>
      <c r="S647" s="318"/>
      <c r="T647" s="180"/>
      <c r="U647" s="318"/>
      <c r="V647" s="318"/>
      <c r="W647" s="180"/>
      <c r="X647" s="318"/>
      <c r="Y647" s="318"/>
      <c r="Z647" s="180"/>
      <c r="AA647" s="280"/>
      <c r="AB647" s="7"/>
      <c r="AC647" s="180"/>
      <c r="AD647" s="280"/>
      <c r="AE647" s="318"/>
      <c r="AF647" s="180"/>
      <c r="AG647" s="318"/>
      <c r="AH647" s="318"/>
      <c r="AI647" s="180"/>
      <c r="AJ647" s="318"/>
      <c r="AK647" s="318"/>
      <c r="AL647" s="180"/>
      <c r="AM647" s="318"/>
      <c r="AN647" s="318"/>
      <c r="AO647" s="180"/>
      <c r="AP647" s="280"/>
      <c r="AQ647" s="280"/>
      <c r="AR647" s="180"/>
      <c r="AS647" s="280"/>
      <c r="AT647" s="280"/>
      <c r="AU647" s="280"/>
      <c r="AV647" s="280"/>
      <c r="AW647" s="280"/>
      <c r="AX647" s="280"/>
      <c r="AY647" s="280"/>
      <c r="AZ647" s="280"/>
      <c r="BA647" s="280"/>
      <c r="BB647" s="280"/>
      <c r="BC647" s="280"/>
      <c r="BD647" s="280"/>
      <c r="BE647" s="280"/>
      <c r="BF647" s="280"/>
      <c r="BG647" s="280"/>
      <c r="BH647" s="280"/>
      <c r="BI647" s="280"/>
      <c r="BJ647" s="280"/>
      <c r="BK647" s="280"/>
    </row>
    <row r="648" spans="1:63" ht="30.75">
      <c r="A648" s="715"/>
      <c r="B648" s="425"/>
      <c r="C648" s="425"/>
      <c r="D648" s="273" t="s">
        <v>405</v>
      </c>
      <c r="E648" s="4" t="s">
        <v>15</v>
      </c>
      <c r="F648" s="406">
        <f>I648+L648+O648+R648+U648+X648+AA648+AD648+AG648+AJ648+AP648+AM648</f>
        <v>1414.1000000000001</v>
      </c>
      <c r="G648" s="292">
        <f>J648</f>
        <v>0</v>
      </c>
      <c r="H648" s="180">
        <f>G648/F648*100</f>
        <v>0</v>
      </c>
      <c r="I648" s="320">
        <v>0</v>
      </c>
      <c r="J648" s="320">
        <v>0</v>
      </c>
      <c r="K648" s="180">
        <v>0</v>
      </c>
      <c r="L648" s="320">
        <v>0</v>
      </c>
      <c r="M648" s="320"/>
      <c r="N648" s="180" t="e">
        <f>M648/L648*100</f>
        <v>#DIV/0!</v>
      </c>
      <c r="O648" s="320">
        <v>0</v>
      </c>
      <c r="P648" s="320"/>
      <c r="Q648" s="180" t="e">
        <f>P648/O648*100</f>
        <v>#DIV/0!</v>
      </c>
      <c r="R648" s="320">
        <v>235.7</v>
      </c>
      <c r="S648" s="320"/>
      <c r="T648" s="180">
        <f>S648/R648*100</f>
        <v>0</v>
      </c>
      <c r="U648" s="320">
        <v>235.7</v>
      </c>
      <c r="V648" s="320"/>
      <c r="W648" s="180">
        <f>V648/U648*100</f>
        <v>0</v>
      </c>
      <c r="X648" s="320">
        <v>235.6</v>
      </c>
      <c r="Y648" s="320"/>
      <c r="Z648" s="180">
        <f>Y648/X648*100</f>
        <v>0</v>
      </c>
      <c r="AA648" s="292">
        <v>0</v>
      </c>
      <c r="AB648" s="334"/>
      <c r="AC648" s="180" t="e">
        <f>AB648/AA648*100</f>
        <v>#DIV/0!</v>
      </c>
      <c r="AD648" s="292">
        <v>0</v>
      </c>
      <c r="AE648" s="320"/>
      <c r="AF648" s="180" t="e">
        <f>AE648/AD648*100</f>
        <v>#DIV/0!</v>
      </c>
      <c r="AG648" s="320">
        <v>0</v>
      </c>
      <c r="AH648" s="320"/>
      <c r="AI648" s="180" t="e">
        <f>AH648/AG648*100</f>
        <v>#DIV/0!</v>
      </c>
      <c r="AJ648" s="320">
        <v>235.7</v>
      </c>
      <c r="AK648" s="320"/>
      <c r="AL648" s="180">
        <f>AK648/AJ648*100</f>
        <v>0</v>
      </c>
      <c r="AM648" s="320">
        <v>235.7</v>
      </c>
      <c r="AN648" s="320"/>
      <c r="AO648" s="180">
        <f>AN648/AM648*100</f>
        <v>0</v>
      </c>
      <c r="AP648" s="292">
        <v>235.7</v>
      </c>
      <c r="AQ648" s="292"/>
      <c r="AR648" s="180">
        <f>AQ648/AP648*100</f>
        <v>0</v>
      </c>
      <c r="AS648" s="280"/>
      <c r="AT648" s="280"/>
      <c r="AU648" s="280"/>
      <c r="AV648" s="280"/>
      <c r="AW648" s="280"/>
      <c r="AX648" s="280"/>
      <c r="AY648" s="280"/>
      <c r="AZ648" s="280"/>
      <c r="BA648" s="280"/>
      <c r="BB648" s="280"/>
      <c r="BC648" s="280"/>
      <c r="BD648" s="280"/>
      <c r="BE648" s="280"/>
      <c r="BF648" s="280"/>
      <c r="BG648" s="280"/>
      <c r="BH648" s="280"/>
      <c r="BI648" s="280"/>
      <c r="BJ648" s="280"/>
      <c r="BK648" s="280"/>
    </row>
    <row r="649" spans="1:63" ht="15">
      <c r="A649" s="715"/>
      <c r="B649" s="425"/>
      <c r="C649" s="425"/>
      <c r="D649" s="34"/>
      <c r="E649" s="4" t="s">
        <v>16</v>
      </c>
      <c r="F649" s="406">
        <f>I649+L649+O649+R649+U649+X649+AA649+AD649+AG649+AJ649+AP649+AM649</f>
        <v>6048.899999999999</v>
      </c>
      <c r="G649" s="292">
        <f>J649</f>
        <v>164.1</v>
      </c>
      <c r="H649" s="180">
        <f>G649/F649*100</f>
        <v>2.712889946932501</v>
      </c>
      <c r="I649" s="320">
        <v>164.1</v>
      </c>
      <c r="J649" s="320">
        <v>164.1</v>
      </c>
      <c r="K649" s="180">
        <f>J649/I649*100</f>
        <v>100</v>
      </c>
      <c r="L649" s="320">
        <v>565.45</v>
      </c>
      <c r="M649" s="320"/>
      <c r="N649" s="180">
        <f>M649/L649*100</f>
        <v>0</v>
      </c>
      <c r="O649" s="320">
        <v>565.45</v>
      </c>
      <c r="P649" s="320"/>
      <c r="Q649" s="180">
        <f>P649/O649*100</f>
        <v>0</v>
      </c>
      <c r="R649" s="320">
        <v>545</v>
      </c>
      <c r="S649" s="320"/>
      <c r="T649" s="180">
        <f>S649/R649*100</f>
        <v>0</v>
      </c>
      <c r="U649" s="320">
        <v>545</v>
      </c>
      <c r="V649" s="320"/>
      <c r="W649" s="180">
        <f>V649/U649*100</f>
        <v>0</v>
      </c>
      <c r="X649" s="320">
        <v>545</v>
      </c>
      <c r="Y649" s="320"/>
      <c r="Z649" s="180">
        <f>Y649/X649*100</f>
        <v>0</v>
      </c>
      <c r="AA649" s="292">
        <v>350.7</v>
      </c>
      <c r="AB649" s="334"/>
      <c r="AC649" s="180">
        <f>AB649/AA649*100</f>
        <v>0</v>
      </c>
      <c r="AD649" s="292">
        <v>350.7</v>
      </c>
      <c r="AE649" s="320"/>
      <c r="AF649" s="180">
        <f>AE649/AD649*100</f>
        <v>0</v>
      </c>
      <c r="AG649" s="320">
        <v>350.7</v>
      </c>
      <c r="AH649" s="320"/>
      <c r="AI649" s="180">
        <f>AH649/AG649*100</f>
        <v>0</v>
      </c>
      <c r="AJ649" s="320">
        <v>688.9</v>
      </c>
      <c r="AK649" s="320"/>
      <c r="AL649" s="180">
        <f>AK649/AJ649*100</f>
        <v>0</v>
      </c>
      <c r="AM649" s="320">
        <v>689</v>
      </c>
      <c r="AN649" s="320"/>
      <c r="AO649" s="180">
        <f>AN649/AM649*100</f>
        <v>0</v>
      </c>
      <c r="AP649" s="292">
        <v>688.9</v>
      </c>
      <c r="AQ649" s="292"/>
      <c r="AR649" s="180">
        <f>AQ649/AP649*100</f>
        <v>0</v>
      </c>
      <c r="AS649" s="280"/>
      <c r="AT649" s="280"/>
      <c r="AU649" s="280"/>
      <c r="AV649" s="280"/>
      <c r="AW649" s="280"/>
      <c r="AX649" s="280"/>
      <c r="AY649" s="280"/>
      <c r="AZ649" s="280"/>
      <c r="BA649" s="280"/>
      <c r="BB649" s="280"/>
      <c r="BC649" s="280"/>
      <c r="BD649" s="280"/>
      <c r="BE649" s="280"/>
      <c r="BF649" s="280"/>
      <c r="BG649" s="280"/>
      <c r="BH649" s="280"/>
      <c r="BI649" s="280"/>
      <c r="BJ649" s="280"/>
      <c r="BK649" s="280"/>
    </row>
    <row r="650" spans="1:63" ht="15">
      <c r="A650" s="715"/>
      <c r="B650" s="425"/>
      <c r="C650" s="425"/>
      <c r="D650" s="34"/>
      <c r="E650" s="4" t="s">
        <v>17</v>
      </c>
      <c r="F650" s="180"/>
      <c r="G650" s="280"/>
      <c r="H650" s="286"/>
      <c r="I650" s="318"/>
      <c r="J650" s="318"/>
      <c r="K650" s="318"/>
      <c r="L650" s="318"/>
      <c r="M650" s="318"/>
      <c r="N650" s="318"/>
      <c r="O650" s="318"/>
      <c r="P650" s="318"/>
      <c r="Q650" s="318"/>
      <c r="R650" s="318"/>
      <c r="S650" s="318"/>
      <c r="T650" s="318"/>
      <c r="U650" s="318"/>
      <c r="V650" s="318"/>
      <c r="W650" s="318"/>
      <c r="X650" s="318"/>
      <c r="Y650" s="318"/>
      <c r="Z650" s="280"/>
      <c r="AA650" s="280"/>
      <c r="AB650" s="7"/>
      <c r="AC650" s="318"/>
      <c r="AD650" s="280"/>
      <c r="AE650" s="318"/>
      <c r="AF650" s="280"/>
      <c r="AG650" s="318"/>
      <c r="AH650" s="318"/>
      <c r="AI650" s="318"/>
      <c r="AJ650" s="318"/>
      <c r="AK650" s="318"/>
      <c r="AL650" s="318"/>
      <c r="AM650" s="318"/>
      <c r="AN650" s="318"/>
      <c r="AO650" s="318"/>
      <c r="AP650" s="280"/>
      <c r="AQ650" s="280"/>
      <c r="AR650" s="280"/>
      <c r="AS650" s="280"/>
      <c r="AT650" s="280"/>
      <c r="AU650" s="280"/>
      <c r="AV650" s="280"/>
      <c r="AW650" s="280"/>
      <c r="AX650" s="280"/>
      <c r="AY650" s="280"/>
      <c r="AZ650" s="280"/>
      <c r="BA650" s="280"/>
      <c r="BB650" s="280"/>
      <c r="BC650" s="280"/>
      <c r="BD650" s="280"/>
      <c r="BE650" s="280"/>
      <c r="BF650" s="280"/>
      <c r="BG650" s="280"/>
      <c r="BH650" s="280"/>
      <c r="BI650" s="280"/>
      <c r="BJ650" s="280"/>
      <c r="BK650" s="280"/>
    </row>
    <row r="651" spans="1:63" ht="30.75">
      <c r="A651" s="716"/>
      <c r="B651" s="426"/>
      <c r="C651" s="426"/>
      <c r="D651" s="258"/>
      <c r="E651" s="4" t="s">
        <v>18</v>
      </c>
      <c r="F651" s="406">
        <f>I651+L651+O651+R651+U651+X651+AA651+AD651+AG651+AJ651+AP651+AM651</f>
        <v>217.10000000000002</v>
      </c>
      <c r="G651" s="292">
        <f>J651</f>
        <v>0</v>
      </c>
      <c r="H651" s="180">
        <f>G651/F651*100</f>
        <v>0</v>
      </c>
      <c r="I651" s="320">
        <v>0</v>
      </c>
      <c r="J651" s="320">
        <v>0</v>
      </c>
      <c r="K651" s="180">
        <v>0</v>
      </c>
      <c r="L651" s="320">
        <v>0</v>
      </c>
      <c r="M651" s="320"/>
      <c r="N651" s="180">
        <v>0</v>
      </c>
      <c r="O651" s="320">
        <v>54</v>
      </c>
      <c r="P651" s="320"/>
      <c r="Q651" s="180">
        <f>P651/O651*100</f>
        <v>0</v>
      </c>
      <c r="R651" s="320">
        <v>0</v>
      </c>
      <c r="S651" s="320"/>
      <c r="T651" s="180">
        <v>0</v>
      </c>
      <c r="U651" s="320">
        <v>0</v>
      </c>
      <c r="V651" s="320"/>
      <c r="W651" s="180">
        <v>0</v>
      </c>
      <c r="X651" s="320">
        <v>54.55</v>
      </c>
      <c r="Y651" s="320"/>
      <c r="Z651" s="180">
        <f>Y651/X651*100</f>
        <v>0</v>
      </c>
      <c r="AA651" s="292">
        <v>0</v>
      </c>
      <c r="AB651" s="334"/>
      <c r="AC651" s="180">
        <v>0</v>
      </c>
      <c r="AD651" s="292">
        <v>0</v>
      </c>
      <c r="AE651" s="320"/>
      <c r="AF651" s="180">
        <v>0</v>
      </c>
      <c r="AG651" s="320">
        <v>55</v>
      </c>
      <c r="AH651" s="320"/>
      <c r="AI651" s="180">
        <f>AH651/AG651*100</f>
        <v>0</v>
      </c>
      <c r="AJ651" s="320">
        <v>0</v>
      </c>
      <c r="AK651" s="320"/>
      <c r="AL651" s="180">
        <v>0</v>
      </c>
      <c r="AM651" s="320">
        <v>0</v>
      </c>
      <c r="AN651" s="320"/>
      <c r="AO651" s="180">
        <v>0</v>
      </c>
      <c r="AP651" s="292">
        <v>53.55</v>
      </c>
      <c r="AQ651" s="292"/>
      <c r="AR651" s="180">
        <f>AQ651/AP651*100</f>
        <v>0</v>
      </c>
      <c r="AS651" s="280"/>
      <c r="AT651" s="280"/>
      <c r="AU651" s="280"/>
      <c r="AV651" s="280"/>
      <c r="AW651" s="280"/>
      <c r="AX651" s="280"/>
      <c r="AY651" s="280"/>
      <c r="AZ651" s="280"/>
      <c r="BA651" s="280"/>
      <c r="BB651" s="280"/>
      <c r="BC651" s="280"/>
      <c r="BD651" s="280"/>
      <c r="BE651" s="280"/>
      <c r="BF651" s="280"/>
      <c r="BG651" s="280"/>
      <c r="BH651" s="280"/>
      <c r="BI651" s="280"/>
      <c r="BJ651" s="280"/>
      <c r="BK651" s="280"/>
    </row>
    <row r="652" spans="1:63" ht="15">
      <c r="A652" s="714" t="s">
        <v>389</v>
      </c>
      <c r="B652" s="424" t="s">
        <v>103</v>
      </c>
      <c r="C652" s="424" t="s">
        <v>26</v>
      </c>
      <c r="D652" s="33"/>
      <c r="E652" s="277" t="s">
        <v>21</v>
      </c>
      <c r="F652" s="180">
        <f>F653+F654+F655+F656+F657</f>
        <v>1121.9</v>
      </c>
      <c r="G652" s="180">
        <f>G653+G654+G655+G656+G657</f>
        <v>6.6</v>
      </c>
      <c r="H652" s="180">
        <f>G652/F652*100</f>
        <v>0.5882877261788038</v>
      </c>
      <c r="I652" s="180">
        <f>I653+I654+I655+I656+I657</f>
        <v>6.6</v>
      </c>
      <c r="J652" s="180">
        <f>J653+J654+J655+J656+J657</f>
        <v>6.6</v>
      </c>
      <c r="K652" s="180">
        <f>J652/I652*100</f>
        <v>100</v>
      </c>
      <c r="L652" s="180">
        <f>L653+L654+L655+L656+L657</f>
        <v>174.7</v>
      </c>
      <c r="M652" s="180">
        <f>M653+M654+M655+M656+M657</f>
        <v>0</v>
      </c>
      <c r="N652" s="180">
        <f>M652/L652*100</f>
        <v>0</v>
      </c>
      <c r="O652" s="180">
        <f>O653+O654+O655+O656+O657</f>
        <v>130.7</v>
      </c>
      <c r="P652" s="180">
        <f>P653+P654+P655+P656+P657</f>
        <v>0</v>
      </c>
      <c r="Q652" s="180">
        <f>P652/O652*100</f>
        <v>0</v>
      </c>
      <c r="R652" s="180">
        <f>R653+R654+R655+R656+R657</f>
        <v>110.1</v>
      </c>
      <c r="S652" s="180">
        <f>S653+S654+S655+S656+S657</f>
        <v>0</v>
      </c>
      <c r="T652" s="180">
        <f>S652/R652*100</f>
        <v>0</v>
      </c>
      <c r="U652" s="180">
        <f>U653+U654+U655+U656+U657</f>
        <v>110.1</v>
      </c>
      <c r="V652" s="180">
        <f>V653+V654+V655+V656+V657</f>
        <v>0</v>
      </c>
      <c r="W652" s="180">
        <f>V652/U652*100</f>
        <v>0</v>
      </c>
      <c r="X652" s="180">
        <f>X653+X654+X655+X656+X657</f>
        <v>101.1</v>
      </c>
      <c r="Y652" s="180">
        <f>Y653+Y654+Y655+Y656+Y657</f>
        <v>0</v>
      </c>
      <c r="Z652" s="180">
        <f>Y652/X652*100</f>
        <v>0</v>
      </c>
      <c r="AA652" s="180">
        <f>AA653+AA654+AA655+AA656+AA657</f>
        <v>80.4</v>
      </c>
      <c r="AB652" s="180">
        <f>AB653+AB654+AB655+AB656+AB657</f>
        <v>0</v>
      </c>
      <c r="AC652" s="180">
        <f>AB652/AA652*100</f>
        <v>0</v>
      </c>
      <c r="AD652" s="180">
        <f>AD653+AD654+AD655+AD656+AD657</f>
        <v>70.7</v>
      </c>
      <c r="AE652" s="180">
        <f>AE653+AE654+AE655+AE656+AE657</f>
        <v>0</v>
      </c>
      <c r="AF652" s="180">
        <f>AE652/AD652*100</f>
        <v>0</v>
      </c>
      <c r="AG652" s="180">
        <f>AG653+AG654+AG655+AG656+AG657</f>
        <v>69.7</v>
      </c>
      <c r="AH652" s="180">
        <f>AH653+AH654+AH655+AH656+AH657</f>
        <v>0</v>
      </c>
      <c r="AI652" s="180">
        <f>AH652/AG652*100</f>
        <v>0</v>
      </c>
      <c r="AJ652" s="180">
        <f>AJ653+AJ654+AJ655+AJ656+AJ657</f>
        <v>86.6</v>
      </c>
      <c r="AK652" s="180">
        <f>AK653+AK654+AK655+AK656+AK657</f>
        <v>0</v>
      </c>
      <c r="AL652" s="180">
        <f>AK652/AJ652*100</f>
        <v>0</v>
      </c>
      <c r="AM652" s="180">
        <f>AM653+AM654+AM655+AM656+AM657</f>
        <v>86.6</v>
      </c>
      <c r="AN652" s="180">
        <f>AN653+AN654+AN655+AN656+AN657</f>
        <v>0</v>
      </c>
      <c r="AO652" s="180">
        <f>AN652/AM652*100</f>
        <v>0</v>
      </c>
      <c r="AP652" s="180">
        <f>AP653+AP654+AP655+AP656+AP657</f>
        <v>94.6</v>
      </c>
      <c r="AQ652" s="180">
        <f>AQ653+AQ654+AQ655+AQ656+AQ657</f>
        <v>0</v>
      </c>
      <c r="AR652" s="180">
        <f>AQ652/AP652*100</f>
        <v>0</v>
      </c>
      <c r="AS652" s="180">
        <f>AS653+AS654+AS655+AS656+AS657</f>
        <v>0</v>
      </c>
      <c r="AT652" s="280"/>
      <c r="AU652" s="280"/>
      <c r="AV652" s="280"/>
      <c r="AW652" s="280"/>
      <c r="AX652" s="280"/>
      <c r="AY652" s="280"/>
      <c r="AZ652" s="280"/>
      <c r="BA652" s="280"/>
      <c r="BB652" s="280"/>
      <c r="BC652" s="280"/>
      <c r="BD652" s="280"/>
      <c r="BE652" s="280"/>
      <c r="BF652" s="280"/>
      <c r="BG652" s="280"/>
      <c r="BH652" s="280"/>
      <c r="BI652" s="280"/>
      <c r="BJ652" s="280"/>
      <c r="BK652" s="280"/>
    </row>
    <row r="653" spans="1:63" ht="30.75">
      <c r="A653" s="715"/>
      <c r="B653" s="425"/>
      <c r="C653" s="425"/>
      <c r="D653" s="34"/>
      <c r="E653" s="4" t="s">
        <v>14</v>
      </c>
      <c r="F653" s="180"/>
      <c r="G653" s="280"/>
      <c r="H653" s="180"/>
      <c r="I653" s="318"/>
      <c r="J653" s="318"/>
      <c r="K653" s="180"/>
      <c r="L653" s="318"/>
      <c r="M653" s="318"/>
      <c r="N653" s="180"/>
      <c r="O653" s="318"/>
      <c r="P653" s="318"/>
      <c r="Q653" s="180"/>
      <c r="R653" s="318"/>
      <c r="S653" s="318"/>
      <c r="T653" s="180"/>
      <c r="U653" s="318"/>
      <c r="V653" s="318"/>
      <c r="W653" s="180"/>
      <c r="X653" s="318"/>
      <c r="Y653" s="318"/>
      <c r="Z653" s="180"/>
      <c r="AA653" s="280"/>
      <c r="AB653" s="7"/>
      <c r="AC653" s="180"/>
      <c r="AD653" s="280"/>
      <c r="AE653" s="318"/>
      <c r="AF653" s="180"/>
      <c r="AG653" s="318"/>
      <c r="AH653" s="318"/>
      <c r="AI653" s="180"/>
      <c r="AJ653" s="318"/>
      <c r="AK653" s="318"/>
      <c r="AL653" s="180"/>
      <c r="AM653" s="318"/>
      <c r="AN653" s="318"/>
      <c r="AO653" s="180"/>
      <c r="AP653" s="280"/>
      <c r="AQ653" s="280"/>
      <c r="AR653" s="180"/>
      <c r="AS653" s="280"/>
      <c r="AT653" s="280"/>
      <c r="AU653" s="280"/>
      <c r="AV653" s="280"/>
      <c r="AW653" s="280"/>
      <c r="AX653" s="280"/>
      <c r="AY653" s="280"/>
      <c r="AZ653" s="280"/>
      <c r="BA653" s="280"/>
      <c r="BB653" s="280"/>
      <c r="BC653" s="280"/>
      <c r="BD653" s="280"/>
      <c r="BE653" s="280"/>
      <c r="BF653" s="280"/>
      <c r="BG653" s="280"/>
      <c r="BH653" s="280"/>
      <c r="BI653" s="280"/>
      <c r="BJ653" s="280"/>
      <c r="BK653" s="280"/>
    </row>
    <row r="654" spans="1:63" ht="30.75">
      <c r="A654" s="715"/>
      <c r="B654" s="425"/>
      <c r="C654" s="425"/>
      <c r="D654" s="273" t="s">
        <v>405</v>
      </c>
      <c r="E654" s="4" t="s">
        <v>15</v>
      </c>
      <c r="F654" s="406"/>
      <c r="G654" s="292"/>
      <c r="H654" s="180"/>
      <c r="I654" s="320"/>
      <c r="J654" s="320"/>
      <c r="K654" s="180"/>
      <c r="L654" s="320"/>
      <c r="M654" s="320"/>
      <c r="N654" s="180"/>
      <c r="O654" s="320"/>
      <c r="P654" s="320"/>
      <c r="Q654" s="180"/>
      <c r="R654" s="320"/>
      <c r="S654" s="320"/>
      <c r="T654" s="180"/>
      <c r="U654" s="320"/>
      <c r="V654" s="320"/>
      <c r="W654" s="180"/>
      <c r="X654" s="320"/>
      <c r="Y654" s="320"/>
      <c r="Z654" s="180"/>
      <c r="AA654" s="292"/>
      <c r="AB654" s="334"/>
      <c r="AC654" s="180"/>
      <c r="AD654" s="292"/>
      <c r="AE654" s="320"/>
      <c r="AF654" s="180"/>
      <c r="AG654" s="320"/>
      <c r="AH654" s="320"/>
      <c r="AI654" s="180"/>
      <c r="AJ654" s="320"/>
      <c r="AK654" s="320"/>
      <c r="AL654" s="180"/>
      <c r="AM654" s="320"/>
      <c r="AN654" s="320"/>
      <c r="AO654" s="180"/>
      <c r="AP654" s="292"/>
      <c r="AQ654" s="292"/>
      <c r="AR654" s="180"/>
      <c r="AS654" s="280"/>
      <c r="AT654" s="280"/>
      <c r="AU654" s="280"/>
      <c r="AV654" s="280"/>
      <c r="AW654" s="280"/>
      <c r="AX654" s="280"/>
      <c r="AY654" s="280"/>
      <c r="AZ654" s="280"/>
      <c r="BA654" s="280"/>
      <c r="BB654" s="280"/>
      <c r="BC654" s="280"/>
      <c r="BD654" s="280"/>
      <c r="BE654" s="280"/>
      <c r="BF654" s="280"/>
      <c r="BG654" s="280"/>
      <c r="BH654" s="280"/>
      <c r="BI654" s="280"/>
      <c r="BJ654" s="280"/>
      <c r="BK654" s="280"/>
    </row>
    <row r="655" spans="1:63" ht="15">
      <c r="A655" s="715"/>
      <c r="B655" s="425"/>
      <c r="C655" s="425"/>
      <c r="D655" s="34"/>
      <c r="E655" s="4" t="s">
        <v>16</v>
      </c>
      <c r="F655" s="406">
        <f>I655+L655+O655+R655+U655+X655+AA655+AD655+AG655+AJ655+AP655+AM655</f>
        <v>949.9000000000002</v>
      </c>
      <c r="G655" s="292">
        <f>J655</f>
        <v>6.6</v>
      </c>
      <c r="H655" s="180">
        <f>G655/F655*100</f>
        <v>0.6948099799978944</v>
      </c>
      <c r="I655" s="320">
        <v>6.6</v>
      </c>
      <c r="J655" s="320">
        <v>6.6</v>
      </c>
      <c r="K655" s="180">
        <f>J655/I655*100</f>
        <v>100</v>
      </c>
      <c r="L655" s="320">
        <v>130.7</v>
      </c>
      <c r="M655" s="320"/>
      <c r="N655" s="180">
        <f>M655/L655*100</f>
        <v>0</v>
      </c>
      <c r="O655" s="320">
        <v>130.7</v>
      </c>
      <c r="P655" s="320"/>
      <c r="Q655" s="180">
        <f>P655/O655*100</f>
        <v>0</v>
      </c>
      <c r="R655" s="320">
        <v>90.1</v>
      </c>
      <c r="S655" s="320"/>
      <c r="T655" s="180">
        <f>S655/R655*100</f>
        <v>0</v>
      </c>
      <c r="U655" s="320">
        <v>90.1</v>
      </c>
      <c r="V655" s="320"/>
      <c r="W655" s="180">
        <f>V655/U655*100</f>
        <v>0</v>
      </c>
      <c r="X655" s="320">
        <v>90.1</v>
      </c>
      <c r="Y655" s="320"/>
      <c r="Z655" s="180">
        <f>Y655/X655*100</f>
        <v>0</v>
      </c>
      <c r="AA655" s="292">
        <v>60.4</v>
      </c>
      <c r="AB655" s="334"/>
      <c r="AC655" s="180">
        <f>AB655/AA655*100</f>
        <v>0</v>
      </c>
      <c r="AD655" s="292">
        <v>60.7</v>
      </c>
      <c r="AE655" s="320"/>
      <c r="AF655" s="180">
        <f>AE655/AD655*100</f>
        <v>0</v>
      </c>
      <c r="AG655" s="320">
        <v>60.7</v>
      </c>
      <c r="AH655" s="320"/>
      <c r="AI655" s="180">
        <f>AH655/AG655*100</f>
        <v>0</v>
      </c>
      <c r="AJ655" s="320">
        <v>76.6</v>
      </c>
      <c r="AK655" s="320"/>
      <c r="AL655" s="180">
        <f>AK655/AJ655*100</f>
        <v>0</v>
      </c>
      <c r="AM655" s="320">
        <v>76.6</v>
      </c>
      <c r="AN655" s="320"/>
      <c r="AO655" s="180">
        <f>AN655/AM655*100</f>
        <v>0</v>
      </c>
      <c r="AP655" s="292">
        <v>76.6</v>
      </c>
      <c r="AQ655" s="292"/>
      <c r="AR655" s="180">
        <f>AQ655/AP655*100</f>
        <v>0</v>
      </c>
      <c r="AS655" s="280"/>
      <c r="AT655" s="280"/>
      <c r="AU655" s="280"/>
      <c r="AV655" s="280"/>
      <c r="AW655" s="280"/>
      <c r="AX655" s="280"/>
      <c r="AY655" s="280"/>
      <c r="AZ655" s="280"/>
      <c r="BA655" s="280"/>
      <c r="BB655" s="280"/>
      <c r="BC655" s="280"/>
      <c r="BD655" s="280"/>
      <c r="BE655" s="280"/>
      <c r="BF655" s="280"/>
      <c r="BG655" s="280"/>
      <c r="BH655" s="280"/>
      <c r="BI655" s="280"/>
      <c r="BJ655" s="280"/>
      <c r="BK655" s="280"/>
    </row>
    <row r="656" spans="1:63" ht="15">
      <c r="A656" s="715"/>
      <c r="B656" s="425"/>
      <c r="C656" s="425"/>
      <c r="D656" s="34"/>
      <c r="E656" s="4" t="s">
        <v>17</v>
      </c>
      <c r="F656" s="180"/>
      <c r="G656" s="280"/>
      <c r="H656" s="286"/>
      <c r="I656" s="318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18"/>
      <c r="Y656" s="318"/>
      <c r="Z656" s="280"/>
      <c r="AA656" s="280"/>
      <c r="AB656" s="7"/>
      <c r="AC656" s="318"/>
      <c r="AD656" s="280"/>
      <c r="AE656" s="318"/>
      <c r="AF656" s="280"/>
      <c r="AG656" s="318"/>
      <c r="AH656" s="318"/>
      <c r="AI656" s="318"/>
      <c r="AJ656" s="318"/>
      <c r="AK656" s="318"/>
      <c r="AL656" s="318"/>
      <c r="AM656" s="318"/>
      <c r="AN656" s="318"/>
      <c r="AO656" s="318"/>
      <c r="AP656" s="280"/>
      <c r="AQ656" s="280"/>
      <c r="AR656" s="280"/>
      <c r="AS656" s="280"/>
      <c r="AT656" s="280"/>
      <c r="AU656" s="280"/>
      <c r="AV656" s="280"/>
      <c r="AW656" s="280"/>
      <c r="AX656" s="280"/>
      <c r="AY656" s="280"/>
      <c r="AZ656" s="280"/>
      <c r="BA656" s="280"/>
      <c r="BB656" s="280"/>
      <c r="BC656" s="280"/>
      <c r="BD656" s="280"/>
      <c r="BE656" s="280"/>
      <c r="BF656" s="280"/>
      <c r="BG656" s="280"/>
      <c r="BH656" s="280"/>
      <c r="BI656" s="280"/>
      <c r="BJ656" s="280"/>
      <c r="BK656" s="280"/>
    </row>
    <row r="657" spans="1:63" ht="30.75">
      <c r="A657" s="716"/>
      <c r="B657" s="426"/>
      <c r="C657" s="426"/>
      <c r="D657" s="258"/>
      <c r="E657" s="4" t="s">
        <v>18</v>
      </c>
      <c r="F657" s="406">
        <f>I657+L657+O657+R657+U657+X657+AA657+AD657+AG657+AJ657+AP657+AM657</f>
        <v>172</v>
      </c>
      <c r="G657" s="292">
        <f>J657</f>
        <v>0</v>
      </c>
      <c r="H657" s="180">
        <f>G657/F657*100</f>
        <v>0</v>
      </c>
      <c r="I657" s="320">
        <v>0</v>
      </c>
      <c r="J657" s="320">
        <v>0</v>
      </c>
      <c r="K657" s="180" t="e">
        <f>J657/I657*100</f>
        <v>#DIV/0!</v>
      </c>
      <c r="L657" s="320">
        <v>44</v>
      </c>
      <c r="M657" s="320"/>
      <c r="N657" s="180">
        <f>M657/L657*100</f>
        <v>0</v>
      </c>
      <c r="O657" s="320">
        <v>0</v>
      </c>
      <c r="P657" s="320"/>
      <c r="Q657" s="180" t="e">
        <f>P657/O657*100</f>
        <v>#DIV/0!</v>
      </c>
      <c r="R657" s="320">
        <v>20</v>
      </c>
      <c r="S657" s="320"/>
      <c r="T657" s="180">
        <f>S657/R657*100</f>
        <v>0</v>
      </c>
      <c r="U657" s="320">
        <v>20</v>
      </c>
      <c r="V657" s="320"/>
      <c r="W657" s="180">
        <f>V657/U657*100</f>
        <v>0</v>
      </c>
      <c r="X657" s="320">
        <v>11</v>
      </c>
      <c r="Y657" s="320"/>
      <c r="Z657" s="180">
        <f>Y657/X657*100</f>
        <v>0</v>
      </c>
      <c r="AA657" s="292">
        <v>20</v>
      </c>
      <c r="AB657" s="334"/>
      <c r="AC657" s="180">
        <f>AB657/AA657*100</f>
        <v>0</v>
      </c>
      <c r="AD657" s="292">
        <v>10</v>
      </c>
      <c r="AE657" s="320"/>
      <c r="AF657" s="180">
        <f>AE657/AD657*100</f>
        <v>0</v>
      </c>
      <c r="AG657" s="320">
        <v>9</v>
      </c>
      <c r="AH657" s="320"/>
      <c r="AI657" s="180">
        <v>0</v>
      </c>
      <c r="AJ657" s="320">
        <v>10</v>
      </c>
      <c r="AK657" s="320"/>
      <c r="AL657" s="180">
        <v>0</v>
      </c>
      <c r="AM657" s="320">
        <v>10</v>
      </c>
      <c r="AN657" s="320"/>
      <c r="AO657" s="180">
        <v>0</v>
      </c>
      <c r="AP657" s="292">
        <v>18</v>
      </c>
      <c r="AQ657" s="292"/>
      <c r="AR657" s="180">
        <f>AQ657/AP657*100</f>
        <v>0</v>
      </c>
      <c r="AS657" s="280"/>
      <c r="AT657" s="280"/>
      <c r="AU657" s="280"/>
      <c r="AV657" s="280"/>
      <c r="AW657" s="280"/>
      <c r="AX657" s="280"/>
      <c r="AY657" s="280"/>
      <c r="AZ657" s="280"/>
      <c r="BA657" s="280"/>
      <c r="BB657" s="280"/>
      <c r="BC657" s="280"/>
      <c r="BD657" s="280"/>
      <c r="BE657" s="280"/>
      <c r="BF657" s="280"/>
      <c r="BG657" s="280"/>
      <c r="BH657" s="280"/>
      <c r="BI657" s="280"/>
      <c r="BJ657" s="280"/>
      <c r="BK657" s="280"/>
    </row>
    <row r="658" spans="1:63" ht="15">
      <c r="A658" s="714" t="s">
        <v>390</v>
      </c>
      <c r="B658" s="424" t="s">
        <v>104</v>
      </c>
      <c r="C658" s="424" t="s">
        <v>26</v>
      </c>
      <c r="D658" s="33"/>
      <c r="E658" s="277" t="s">
        <v>21</v>
      </c>
      <c r="F658" s="180">
        <f>F659+F660+F661+F662+F663</f>
        <v>363.9</v>
      </c>
      <c r="G658" s="180">
        <f>G659+G660+G661+G662+G663</f>
        <v>22.9</v>
      </c>
      <c r="H658" s="180">
        <f>G658/F658*100</f>
        <v>6.292937620225336</v>
      </c>
      <c r="I658" s="180">
        <f>I659+I660+I661+I662+I663</f>
        <v>23</v>
      </c>
      <c r="J658" s="180">
        <f>J659+J660+J661+J662+J663</f>
        <v>22.9</v>
      </c>
      <c r="K658" s="180">
        <f>J658/I658*100</f>
        <v>99.56521739130434</v>
      </c>
      <c r="L658" s="180">
        <f>L659+L660+L661+L662+L663</f>
        <v>40</v>
      </c>
      <c r="M658" s="180">
        <f>M659+M660+M661+M662+M663</f>
        <v>0</v>
      </c>
      <c r="N658" s="180">
        <f>M658/L658*100</f>
        <v>0</v>
      </c>
      <c r="O658" s="180">
        <f>O659+O660+O661+O662+O663</f>
        <v>38.9</v>
      </c>
      <c r="P658" s="180">
        <f>P659+P660+P661+P662+P663</f>
        <v>0</v>
      </c>
      <c r="Q658" s="180">
        <f>P658/O658*100</f>
        <v>0</v>
      </c>
      <c r="R658" s="180">
        <f>R659+R660+R661+R662+R663</f>
        <v>30</v>
      </c>
      <c r="S658" s="180">
        <f>S659+S660+S661+S662+S663</f>
        <v>0</v>
      </c>
      <c r="T658" s="180">
        <f>S658/R658*100</f>
        <v>0</v>
      </c>
      <c r="U658" s="180">
        <f>U659+U660+U661+U662+U663</f>
        <v>20</v>
      </c>
      <c r="V658" s="180">
        <f>V659+V660+V661+V662+V663</f>
        <v>0</v>
      </c>
      <c r="W658" s="180">
        <f>V658/U658*100</f>
        <v>0</v>
      </c>
      <c r="X658" s="180">
        <f>X659+X660+X661+X662+X663</f>
        <v>47</v>
      </c>
      <c r="Y658" s="180">
        <f>Y659+Y660+Y661+Y662+Y663</f>
        <v>0</v>
      </c>
      <c r="Z658" s="180">
        <f>Y658/X658*100</f>
        <v>0</v>
      </c>
      <c r="AA658" s="180">
        <f>AA659+AA660+AA661+AA662+AA663</f>
        <v>40</v>
      </c>
      <c r="AB658" s="180">
        <f>AB659+AB660+AB661+AB662+AB663</f>
        <v>0</v>
      </c>
      <c r="AC658" s="180">
        <f>AB658/AA658*100</f>
        <v>0</v>
      </c>
      <c r="AD658" s="180">
        <f>AD659+AD660+AD661+AD662+AD663</f>
        <v>35</v>
      </c>
      <c r="AE658" s="180">
        <f>AE659+AE660+AE661+AE662+AE663</f>
        <v>0</v>
      </c>
      <c r="AF658" s="180">
        <f>AE658/AD658*100</f>
        <v>0</v>
      </c>
      <c r="AG658" s="180">
        <f>AG659+AG660+AG661+AG662+AG663</f>
        <v>0</v>
      </c>
      <c r="AH658" s="180">
        <f>AH659+AH660+AH661+AH662+AH663</f>
        <v>0</v>
      </c>
      <c r="AI658" s="180" t="e">
        <f>AH658/AG658*100</f>
        <v>#DIV/0!</v>
      </c>
      <c r="AJ658" s="180">
        <f>AJ659+AJ660+AJ661+AJ662+AJ663</f>
        <v>40</v>
      </c>
      <c r="AK658" s="180">
        <f>AK659+AK660+AK661+AK662+AK663</f>
        <v>0</v>
      </c>
      <c r="AL658" s="180">
        <f>AK658/AJ658*100</f>
        <v>0</v>
      </c>
      <c r="AM658" s="180">
        <f>AM659+AM660+AM661+AM662+AM663</f>
        <v>30</v>
      </c>
      <c r="AN658" s="180">
        <f>AN659+AN660+AN661+AN662+AN663</f>
        <v>0</v>
      </c>
      <c r="AO658" s="180">
        <f>AN658/AM658*100</f>
        <v>0</v>
      </c>
      <c r="AP658" s="180">
        <f>AP659+AP660+AP661+AP662+AP663</f>
        <v>20</v>
      </c>
      <c r="AQ658" s="180">
        <f>AQ659+AQ660+AQ661+AQ662+AQ663</f>
        <v>0</v>
      </c>
      <c r="AR658" s="180">
        <f>AQ658/AP658*100</f>
        <v>0</v>
      </c>
      <c r="AS658" s="180">
        <f>AS659+AS660+AS661+AS662+AS663</f>
        <v>0</v>
      </c>
      <c r="AT658" s="280"/>
      <c r="AU658" s="280"/>
      <c r="AV658" s="280"/>
      <c r="AW658" s="280"/>
      <c r="AX658" s="280"/>
      <c r="AY658" s="280"/>
      <c r="AZ658" s="280"/>
      <c r="BA658" s="280"/>
      <c r="BB658" s="280"/>
      <c r="BC658" s="280"/>
      <c r="BD658" s="280"/>
      <c r="BE658" s="280"/>
      <c r="BF658" s="280"/>
      <c r="BG658" s="280"/>
      <c r="BH658" s="280"/>
      <c r="BI658" s="280"/>
      <c r="BJ658" s="280"/>
      <c r="BK658" s="280"/>
    </row>
    <row r="659" spans="1:63" ht="30.75">
      <c r="A659" s="715"/>
      <c r="B659" s="425"/>
      <c r="C659" s="425"/>
      <c r="D659" s="34"/>
      <c r="E659" s="4" t="s">
        <v>14</v>
      </c>
      <c r="F659" s="180"/>
      <c r="G659" s="280"/>
      <c r="H659" s="180"/>
      <c r="I659" s="318"/>
      <c r="J659" s="318"/>
      <c r="K659" s="180"/>
      <c r="L659" s="318"/>
      <c r="M659" s="318"/>
      <c r="N659" s="180"/>
      <c r="O659" s="318"/>
      <c r="P659" s="318"/>
      <c r="Q659" s="180"/>
      <c r="R659" s="318"/>
      <c r="S659" s="318"/>
      <c r="T659" s="180"/>
      <c r="U659" s="318"/>
      <c r="V659" s="318"/>
      <c r="W659" s="180"/>
      <c r="X659" s="318"/>
      <c r="Y659" s="318"/>
      <c r="Z659" s="180"/>
      <c r="AA659" s="280"/>
      <c r="AB659" s="7"/>
      <c r="AC659" s="180"/>
      <c r="AD659" s="280"/>
      <c r="AE659" s="318"/>
      <c r="AF659" s="180"/>
      <c r="AG659" s="318"/>
      <c r="AH659" s="318"/>
      <c r="AI659" s="180"/>
      <c r="AJ659" s="318"/>
      <c r="AK659" s="318"/>
      <c r="AL659" s="180"/>
      <c r="AM659" s="318"/>
      <c r="AN659" s="318"/>
      <c r="AO659" s="180"/>
      <c r="AP659" s="280"/>
      <c r="AQ659" s="280"/>
      <c r="AR659" s="180"/>
      <c r="AS659" s="280"/>
      <c r="AT659" s="280"/>
      <c r="AU659" s="280"/>
      <c r="AV659" s="280"/>
      <c r="AW659" s="280"/>
      <c r="AX659" s="280"/>
      <c r="AY659" s="280"/>
      <c r="AZ659" s="280"/>
      <c r="BA659" s="280"/>
      <c r="BB659" s="280"/>
      <c r="BC659" s="280"/>
      <c r="BD659" s="280"/>
      <c r="BE659" s="280"/>
      <c r="BF659" s="280"/>
      <c r="BG659" s="280"/>
      <c r="BH659" s="280"/>
      <c r="BI659" s="280"/>
      <c r="BJ659" s="280"/>
      <c r="BK659" s="280"/>
    </row>
    <row r="660" spans="1:63" ht="30.75">
      <c r="A660" s="715"/>
      <c r="B660" s="425"/>
      <c r="C660" s="425"/>
      <c r="D660" s="273" t="s">
        <v>405</v>
      </c>
      <c r="E660" s="4" t="s">
        <v>15</v>
      </c>
      <c r="F660" s="406"/>
      <c r="G660" s="292"/>
      <c r="H660" s="180"/>
      <c r="I660" s="320"/>
      <c r="J660" s="320"/>
      <c r="K660" s="180"/>
      <c r="L660" s="320"/>
      <c r="M660" s="320"/>
      <c r="N660" s="180"/>
      <c r="O660" s="320"/>
      <c r="P660" s="320"/>
      <c r="Q660" s="180"/>
      <c r="R660" s="320"/>
      <c r="S660" s="320"/>
      <c r="T660" s="180"/>
      <c r="U660" s="320"/>
      <c r="V660" s="320"/>
      <c r="W660" s="180"/>
      <c r="X660" s="320"/>
      <c r="Y660" s="320"/>
      <c r="Z660" s="180"/>
      <c r="AA660" s="292"/>
      <c r="AB660" s="334"/>
      <c r="AC660" s="180"/>
      <c r="AD660" s="292"/>
      <c r="AE660" s="320"/>
      <c r="AF660" s="180"/>
      <c r="AG660" s="320"/>
      <c r="AH660" s="320"/>
      <c r="AI660" s="180"/>
      <c r="AJ660" s="320"/>
      <c r="AK660" s="320"/>
      <c r="AL660" s="180"/>
      <c r="AM660" s="320"/>
      <c r="AN660" s="320"/>
      <c r="AO660" s="180"/>
      <c r="AP660" s="292"/>
      <c r="AQ660" s="292"/>
      <c r="AR660" s="180"/>
      <c r="AS660" s="280"/>
      <c r="AT660" s="280"/>
      <c r="AU660" s="280"/>
      <c r="AV660" s="280"/>
      <c r="AW660" s="280"/>
      <c r="AX660" s="280"/>
      <c r="AY660" s="280"/>
      <c r="AZ660" s="280"/>
      <c r="BA660" s="280"/>
      <c r="BB660" s="280"/>
      <c r="BC660" s="280"/>
      <c r="BD660" s="280"/>
      <c r="BE660" s="280"/>
      <c r="BF660" s="280"/>
      <c r="BG660" s="280"/>
      <c r="BH660" s="280"/>
      <c r="BI660" s="280"/>
      <c r="BJ660" s="280"/>
      <c r="BK660" s="280"/>
    </row>
    <row r="661" spans="1:63" ht="15">
      <c r="A661" s="715"/>
      <c r="B661" s="425"/>
      <c r="C661" s="425"/>
      <c r="D661" s="34"/>
      <c r="E661" s="4" t="s">
        <v>16</v>
      </c>
      <c r="F661" s="406">
        <f>I661+L661+O661+R661+U661+X661+AA661+AD661+AG661+AJ661+AP661+AM661</f>
        <v>53</v>
      </c>
      <c r="G661" s="292">
        <f>J661</f>
        <v>22.9</v>
      </c>
      <c r="H661" s="180">
        <f>G661/F661*100</f>
        <v>43.20754716981131</v>
      </c>
      <c r="I661" s="320">
        <v>23</v>
      </c>
      <c r="J661" s="320">
        <v>22.9</v>
      </c>
      <c r="K661" s="180">
        <f>J661/I661*100</f>
        <v>99.56521739130434</v>
      </c>
      <c r="L661" s="320">
        <v>0</v>
      </c>
      <c r="M661" s="320"/>
      <c r="N661" s="180" t="e">
        <f>M661/L661*100</f>
        <v>#DIV/0!</v>
      </c>
      <c r="O661" s="320">
        <v>0</v>
      </c>
      <c r="P661" s="320"/>
      <c r="Q661" s="180">
        <v>0</v>
      </c>
      <c r="R661" s="320">
        <v>10</v>
      </c>
      <c r="S661" s="320"/>
      <c r="T661" s="180">
        <f>S661/R661*100</f>
        <v>0</v>
      </c>
      <c r="U661" s="320">
        <v>0</v>
      </c>
      <c r="V661" s="320"/>
      <c r="W661" s="180" t="e">
        <f>V661/U661*100</f>
        <v>#DIV/0!</v>
      </c>
      <c r="X661" s="320">
        <v>0</v>
      </c>
      <c r="Y661" s="320"/>
      <c r="Z661" s="180" t="e">
        <f>Y661/X661*100</f>
        <v>#DIV/0!</v>
      </c>
      <c r="AA661" s="292">
        <v>10</v>
      </c>
      <c r="AB661" s="334"/>
      <c r="AC661" s="180">
        <f>AB661/AA661*100</f>
        <v>0</v>
      </c>
      <c r="AD661" s="292">
        <v>0</v>
      </c>
      <c r="AE661" s="320"/>
      <c r="AF661" s="180" t="e">
        <f>AE661/AD661*100</f>
        <v>#DIV/0!</v>
      </c>
      <c r="AG661" s="320">
        <v>0</v>
      </c>
      <c r="AH661" s="320"/>
      <c r="AI661" s="180" t="e">
        <f>AH661/AG661*100</f>
        <v>#DIV/0!</v>
      </c>
      <c r="AJ661" s="320">
        <v>10</v>
      </c>
      <c r="AK661" s="320"/>
      <c r="AL661" s="180">
        <f>AK661/AJ661*100</f>
        <v>0</v>
      </c>
      <c r="AM661" s="320">
        <v>0</v>
      </c>
      <c r="AN661" s="320"/>
      <c r="AO661" s="180" t="e">
        <f>AN661/AM661*100</f>
        <v>#DIV/0!</v>
      </c>
      <c r="AP661" s="292">
        <v>0</v>
      </c>
      <c r="AQ661" s="292"/>
      <c r="AR661" s="180" t="e">
        <f>AQ661/AP661*100</f>
        <v>#DIV/0!</v>
      </c>
      <c r="AS661" s="280"/>
      <c r="AT661" s="280"/>
      <c r="AU661" s="280"/>
      <c r="AV661" s="280"/>
      <c r="AW661" s="280"/>
      <c r="AX661" s="280"/>
      <c r="AY661" s="280"/>
      <c r="AZ661" s="280"/>
      <c r="BA661" s="280"/>
      <c r="BB661" s="280"/>
      <c r="BC661" s="280"/>
      <c r="BD661" s="280"/>
      <c r="BE661" s="280"/>
      <c r="BF661" s="280"/>
      <c r="BG661" s="280"/>
      <c r="BH661" s="280"/>
      <c r="BI661" s="280"/>
      <c r="BJ661" s="280"/>
      <c r="BK661" s="280"/>
    </row>
    <row r="662" spans="1:63" ht="15">
      <c r="A662" s="715"/>
      <c r="B662" s="425"/>
      <c r="C662" s="425"/>
      <c r="D662" s="34"/>
      <c r="E662" s="4" t="s">
        <v>17</v>
      </c>
      <c r="F662" s="180"/>
      <c r="G662" s="280"/>
      <c r="H662" s="286"/>
      <c r="I662" s="318"/>
      <c r="J662" s="318"/>
      <c r="K662" s="318"/>
      <c r="L662" s="318"/>
      <c r="M662" s="318"/>
      <c r="N662" s="318"/>
      <c r="O662" s="318"/>
      <c r="P662" s="318"/>
      <c r="Q662" s="318"/>
      <c r="R662" s="318"/>
      <c r="S662" s="318"/>
      <c r="T662" s="318"/>
      <c r="U662" s="318"/>
      <c r="V662" s="318"/>
      <c r="W662" s="318"/>
      <c r="X662" s="318"/>
      <c r="Y662" s="318"/>
      <c r="Z662" s="280"/>
      <c r="AA662" s="280"/>
      <c r="AB662" s="7"/>
      <c r="AC662" s="318"/>
      <c r="AD662" s="280"/>
      <c r="AE662" s="318"/>
      <c r="AF662" s="280"/>
      <c r="AG662" s="318"/>
      <c r="AH662" s="318"/>
      <c r="AI662" s="318"/>
      <c r="AJ662" s="318"/>
      <c r="AK662" s="318"/>
      <c r="AL662" s="318"/>
      <c r="AM662" s="318"/>
      <c r="AN662" s="318"/>
      <c r="AO662" s="318"/>
      <c r="AP662" s="280"/>
      <c r="AQ662" s="280"/>
      <c r="AR662" s="280"/>
      <c r="AS662" s="280"/>
      <c r="AT662" s="280"/>
      <c r="AU662" s="280"/>
      <c r="AV662" s="280"/>
      <c r="AW662" s="280"/>
      <c r="AX662" s="280"/>
      <c r="AY662" s="280"/>
      <c r="AZ662" s="280"/>
      <c r="BA662" s="280"/>
      <c r="BB662" s="280"/>
      <c r="BC662" s="280"/>
      <c r="BD662" s="280"/>
      <c r="BE662" s="280"/>
      <c r="BF662" s="280"/>
      <c r="BG662" s="280"/>
      <c r="BH662" s="280"/>
      <c r="BI662" s="280"/>
      <c r="BJ662" s="280"/>
      <c r="BK662" s="280"/>
    </row>
    <row r="663" spans="1:63" ht="30.75">
      <c r="A663" s="716"/>
      <c r="B663" s="426"/>
      <c r="C663" s="426"/>
      <c r="D663" s="258"/>
      <c r="E663" s="4" t="s">
        <v>18</v>
      </c>
      <c r="F663" s="406">
        <f>I663+L663+O663+R663+U663+X663+AA663+AD663+AG663+AJ663+AP663+AM663</f>
        <v>310.9</v>
      </c>
      <c r="G663" s="292">
        <f>J663</f>
        <v>0</v>
      </c>
      <c r="H663" s="180">
        <f>G663/F663*100</f>
        <v>0</v>
      </c>
      <c r="I663" s="320">
        <v>0</v>
      </c>
      <c r="J663" s="320">
        <v>0</v>
      </c>
      <c r="K663" s="180" t="e">
        <f>J663/I663*100</f>
        <v>#DIV/0!</v>
      </c>
      <c r="L663" s="320">
        <v>40</v>
      </c>
      <c r="M663" s="320"/>
      <c r="N663" s="180">
        <f>M663/L663*100</f>
        <v>0</v>
      </c>
      <c r="O663" s="320">
        <v>38.9</v>
      </c>
      <c r="P663" s="320"/>
      <c r="Q663" s="180">
        <f>P663/O663*100</f>
        <v>0</v>
      </c>
      <c r="R663" s="320">
        <v>20</v>
      </c>
      <c r="S663" s="320"/>
      <c r="T663" s="180">
        <f>S663/R663*100</f>
        <v>0</v>
      </c>
      <c r="U663" s="320">
        <v>20</v>
      </c>
      <c r="V663" s="320"/>
      <c r="W663" s="180">
        <f>V663/U663*100</f>
        <v>0</v>
      </c>
      <c r="X663" s="320">
        <v>47</v>
      </c>
      <c r="Y663" s="320"/>
      <c r="Z663" s="180">
        <f>Y663/X663*100</f>
        <v>0</v>
      </c>
      <c r="AA663" s="292">
        <v>30</v>
      </c>
      <c r="AB663" s="334"/>
      <c r="AC663" s="180">
        <f>AB663/AA663*100</f>
        <v>0</v>
      </c>
      <c r="AD663" s="292">
        <v>35</v>
      </c>
      <c r="AE663" s="320"/>
      <c r="AF663" s="180">
        <f>AE663/AD663*100</f>
        <v>0</v>
      </c>
      <c r="AG663" s="320">
        <v>0</v>
      </c>
      <c r="AH663" s="320"/>
      <c r="AI663" s="180">
        <v>0</v>
      </c>
      <c r="AJ663" s="320">
        <v>30</v>
      </c>
      <c r="AK663" s="320"/>
      <c r="AL663" s="180">
        <v>0</v>
      </c>
      <c r="AM663" s="320">
        <v>30</v>
      </c>
      <c r="AN663" s="320"/>
      <c r="AO663" s="180">
        <v>0</v>
      </c>
      <c r="AP663" s="292">
        <v>20</v>
      </c>
      <c r="AQ663" s="292"/>
      <c r="AR663" s="180">
        <f>AQ663/AP663*100</f>
        <v>0</v>
      </c>
      <c r="AS663" s="280"/>
      <c r="AT663" s="280"/>
      <c r="AU663" s="280"/>
      <c r="AV663" s="280"/>
      <c r="AW663" s="280"/>
      <c r="AX663" s="280"/>
      <c r="AY663" s="280"/>
      <c r="AZ663" s="280"/>
      <c r="BA663" s="280"/>
      <c r="BB663" s="280"/>
      <c r="BC663" s="280"/>
      <c r="BD663" s="280"/>
      <c r="BE663" s="280"/>
      <c r="BF663" s="280"/>
      <c r="BG663" s="280"/>
      <c r="BH663" s="280"/>
      <c r="BI663" s="280"/>
      <c r="BJ663" s="280"/>
      <c r="BK663" s="280"/>
    </row>
    <row r="664" spans="1:63" ht="15">
      <c r="A664" s="431" t="s">
        <v>391</v>
      </c>
      <c r="B664" s="424" t="s">
        <v>230</v>
      </c>
      <c r="C664" s="424" t="s">
        <v>229</v>
      </c>
      <c r="D664" s="33"/>
      <c r="E664" s="277" t="s">
        <v>21</v>
      </c>
      <c r="F664" s="180">
        <f>F665+F666+F667+F668+F669</f>
        <v>16504.700000000004</v>
      </c>
      <c r="G664" s="180">
        <f>G665+G666+G667+G668+G669</f>
        <v>271.3</v>
      </c>
      <c r="H664" s="180">
        <f>G664/F664*100</f>
        <v>1.6437741976527895</v>
      </c>
      <c r="I664" s="180">
        <f>I665+I666+I667+I668+I669</f>
        <v>271.3</v>
      </c>
      <c r="J664" s="180">
        <f>J665+J666+J667+J668+J669</f>
        <v>271.3</v>
      </c>
      <c r="K664" s="180">
        <f>J664/I664*100</f>
        <v>100</v>
      </c>
      <c r="L664" s="180">
        <f>L665+L666+L667+L668+L669</f>
        <v>1921.95</v>
      </c>
      <c r="M664" s="180">
        <f>M665+M666+M667+M668+M669</f>
        <v>0</v>
      </c>
      <c r="N664" s="180">
        <f>M664/L664*100</f>
        <v>0</v>
      </c>
      <c r="O664" s="180">
        <f>O665+O666+O667+O668+O669</f>
        <v>1921.75</v>
      </c>
      <c r="P664" s="180">
        <f>P665+P666+P667+P668+P669</f>
        <v>0</v>
      </c>
      <c r="Q664" s="180">
        <f>P664/O664*100</f>
        <v>0</v>
      </c>
      <c r="R664" s="180">
        <f>R665+R666+R667+R668+R669</f>
        <v>1163.1</v>
      </c>
      <c r="S664" s="180">
        <f>S665+S666+S667+S668+S669</f>
        <v>0</v>
      </c>
      <c r="T664" s="180">
        <f>S664/R664*100</f>
        <v>0</v>
      </c>
      <c r="U664" s="180">
        <f>U665+U666+U667+U668+U669</f>
        <v>1163.1</v>
      </c>
      <c r="V664" s="180">
        <f>V665+V666+V667+V668+V669</f>
        <v>0</v>
      </c>
      <c r="W664" s="180">
        <f>V664/U664*100</f>
        <v>0</v>
      </c>
      <c r="X664" s="180">
        <f>X665+X666+X667+X668+X669</f>
        <v>1163.1</v>
      </c>
      <c r="Y664" s="180">
        <f>Y665+Y666+Y667+Y668+Y669</f>
        <v>0</v>
      </c>
      <c r="Z664" s="180">
        <f>Y664/X664*100</f>
        <v>0</v>
      </c>
      <c r="AA664" s="180">
        <f>AA665+AA666+AA667+AA668+AA669</f>
        <v>1611.6</v>
      </c>
      <c r="AB664" s="180">
        <f>AB665+AB666+AB667+AB668+AB669</f>
        <v>0</v>
      </c>
      <c r="AC664" s="180">
        <f>AB664/AA664*100</f>
        <v>0</v>
      </c>
      <c r="AD664" s="180">
        <f>AD665+AD666+AD667+AD668+AD669</f>
        <v>1611.6</v>
      </c>
      <c r="AE664" s="180">
        <f>AE665+AE666+AE667+AE668+AE669</f>
        <v>0</v>
      </c>
      <c r="AF664" s="180">
        <f>AE664/AD664*100</f>
        <v>0</v>
      </c>
      <c r="AG664" s="180">
        <f>AG665+AG666+AG667+AG668+AG669</f>
        <v>1611.6</v>
      </c>
      <c r="AH664" s="180">
        <f>AH665+AH666+AH667+AH668+AH669</f>
        <v>0</v>
      </c>
      <c r="AI664" s="180">
        <f>AH664/AG664*100</f>
        <v>0</v>
      </c>
      <c r="AJ664" s="180">
        <f>AJ665+AJ666+AJ667+AJ668+AJ669</f>
        <v>1355.2</v>
      </c>
      <c r="AK664" s="180">
        <f>AK665+AK666+AK667+AK668+AK669</f>
        <v>0</v>
      </c>
      <c r="AL664" s="180">
        <f>AK664/AJ664*100</f>
        <v>0</v>
      </c>
      <c r="AM664" s="180">
        <f>AM665+AM666+AM667+AM668+AM669</f>
        <v>1355.2</v>
      </c>
      <c r="AN664" s="180">
        <f>AN665+AN666+AN667+AN668+AN669</f>
        <v>0</v>
      </c>
      <c r="AO664" s="180">
        <f>AN664/AM664*100</f>
        <v>0</v>
      </c>
      <c r="AP664" s="180">
        <f>AP665+AP666+AP667+AP668+AP669</f>
        <v>1355.2</v>
      </c>
      <c r="AQ664" s="180">
        <f>AQ665+AQ666+AQ667+AQ668+AQ669</f>
        <v>0</v>
      </c>
      <c r="AR664" s="180">
        <f>AQ664/AP664*100</f>
        <v>0</v>
      </c>
      <c r="AS664" s="180">
        <f>AS665+AS666+AS667+AS668+AS669</f>
        <v>0</v>
      </c>
      <c r="AT664" s="280"/>
      <c r="AU664" s="280"/>
      <c r="AV664" s="280"/>
      <c r="AW664" s="280"/>
      <c r="AX664" s="280"/>
      <c r="AY664" s="280"/>
      <c r="AZ664" s="280"/>
      <c r="BA664" s="280"/>
      <c r="BB664" s="280"/>
      <c r="BC664" s="280"/>
      <c r="BD664" s="280"/>
      <c r="BE664" s="280"/>
      <c r="BF664" s="280"/>
      <c r="BG664" s="280"/>
      <c r="BH664" s="280"/>
      <c r="BI664" s="280"/>
      <c r="BJ664" s="280"/>
      <c r="BK664" s="280"/>
    </row>
    <row r="665" spans="1:63" ht="30.75">
      <c r="A665" s="454"/>
      <c r="B665" s="425"/>
      <c r="C665" s="425"/>
      <c r="D665" s="34"/>
      <c r="E665" s="4" t="s">
        <v>14</v>
      </c>
      <c r="F665" s="180"/>
      <c r="G665" s="280"/>
      <c r="H665" s="180"/>
      <c r="I665" s="318"/>
      <c r="J665" s="318"/>
      <c r="K665" s="180"/>
      <c r="L665" s="318"/>
      <c r="M665" s="318"/>
      <c r="N665" s="180"/>
      <c r="O665" s="318"/>
      <c r="P665" s="318"/>
      <c r="Q665" s="180"/>
      <c r="R665" s="318"/>
      <c r="S665" s="318"/>
      <c r="T665" s="180"/>
      <c r="U665" s="318"/>
      <c r="V665" s="318"/>
      <c r="W665" s="180"/>
      <c r="X665" s="318"/>
      <c r="Y665" s="318"/>
      <c r="Z665" s="180"/>
      <c r="AA665" s="280"/>
      <c r="AB665" s="7"/>
      <c r="AC665" s="180"/>
      <c r="AD665" s="280"/>
      <c r="AE665" s="318"/>
      <c r="AF665" s="180"/>
      <c r="AG665" s="318"/>
      <c r="AH665" s="318"/>
      <c r="AI665" s="180"/>
      <c r="AJ665" s="318"/>
      <c r="AK665" s="318"/>
      <c r="AL665" s="180"/>
      <c r="AM665" s="318"/>
      <c r="AN665" s="318"/>
      <c r="AO665" s="180"/>
      <c r="AP665" s="280"/>
      <c r="AQ665" s="280"/>
      <c r="AR665" s="180"/>
      <c r="AS665" s="280"/>
      <c r="AT665" s="280"/>
      <c r="AU665" s="280"/>
      <c r="AV665" s="280"/>
      <c r="AW665" s="280"/>
      <c r="AX665" s="280"/>
      <c r="AY665" s="280"/>
      <c r="AZ665" s="280"/>
      <c r="BA665" s="280"/>
      <c r="BB665" s="280"/>
      <c r="BC665" s="280"/>
      <c r="BD665" s="280"/>
      <c r="BE665" s="280"/>
      <c r="BF665" s="280"/>
      <c r="BG665" s="280"/>
      <c r="BH665" s="280"/>
      <c r="BI665" s="280"/>
      <c r="BJ665" s="280"/>
      <c r="BK665" s="280"/>
    </row>
    <row r="666" spans="1:63" ht="30.75">
      <c r="A666" s="454"/>
      <c r="B666" s="425"/>
      <c r="C666" s="425"/>
      <c r="D666" s="273" t="s">
        <v>405</v>
      </c>
      <c r="E666" s="4" t="s">
        <v>15</v>
      </c>
      <c r="F666" s="406"/>
      <c r="G666" s="292"/>
      <c r="H666" s="180"/>
      <c r="I666" s="320"/>
      <c r="J666" s="320"/>
      <c r="K666" s="180"/>
      <c r="L666" s="320"/>
      <c r="M666" s="320"/>
      <c r="N666" s="180"/>
      <c r="O666" s="320"/>
      <c r="P666" s="320"/>
      <c r="Q666" s="180"/>
      <c r="R666" s="320"/>
      <c r="S666" s="320"/>
      <c r="T666" s="180"/>
      <c r="U666" s="320"/>
      <c r="V666" s="320"/>
      <c r="W666" s="180"/>
      <c r="X666" s="320"/>
      <c r="Y666" s="320"/>
      <c r="Z666" s="180"/>
      <c r="AA666" s="292"/>
      <c r="AB666" s="334"/>
      <c r="AC666" s="180"/>
      <c r="AD666" s="292"/>
      <c r="AE666" s="320"/>
      <c r="AF666" s="180"/>
      <c r="AG666" s="320"/>
      <c r="AH666" s="320"/>
      <c r="AI666" s="180"/>
      <c r="AJ666" s="320"/>
      <c r="AK666" s="320"/>
      <c r="AL666" s="180"/>
      <c r="AM666" s="320"/>
      <c r="AN666" s="320"/>
      <c r="AO666" s="180"/>
      <c r="AP666" s="292"/>
      <c r="AQ666" s="292"/>
      <c r="AR666" s="180"/>
      <c r="AS666" s="280"/>
      <c r="AT666" s="280"/>
      <c r="AU666" s="280"/>
      <c r="AV666" s="280"/>
      <c r="AW666" s="280"/>
      <c r="AX666" s="280"/>
      <c r="AY666" s="280"/>
      <c r="AZ666" s="280"/>
      <c r="BA666" s="280"/>
      <c r="BB666" s="280"/>
      <c r="BC666" s="280"/>
      <c r="BD666" s="280"/>
      <c r="BE666" s="280"/>
      <c r="BF666" s="280"/>
      <c r="BG666" s="280"/>
      <c r="BH666" s="280"/>
      <c r="BI666" s="280"/>
      <c r="BJ666" s="280"/>
      <c r="BK666" s="280"/>
    </row>
    <row r="667" spans="1:63" ht="15">
      <c r="A667" s="454"/>
      <c r="B667" s="425"/>
      <c r="C667" s="425"/>
      <c r="D667" s="34"/>
      <c r="E667" s="4" t="s">
        <v>16</v>
      </c>
      <c r="F667" s="406">
        <f>I667+L667+O667+R667+U667+X667+AA667+AD667+AG667+AJ667+AP667+AM667</f>
        <v>16504.700000000004</v>
      </c>
      <c r="G667" s="292">
        <f>J667</f>
        <v>271.3</v>
      </c>
      <c r="H667" s="180">
        <f>G667/F667*100</f>
        <v>1.6437741976527895</v>
      </c>
      <c r="I667" s="320">
        <v>271.3</v>
      </c>
      <c r="J667" s="320">
        <v>271.3</v>
      </c>
      <c r="K667" s="180">
        <f>J667/I667*100</f>
        <v>100</v>
      </c>
      <c r="L667" s="320">
        <v>1921.95</v>
      </c>
      <c r="M667" s="320"/>
      <c r="N667" s="180">
        <f>M667/L667*100</f>
        <v>0</v>
      </c>
      <c r="O667" s="320">
        <v>1921.75</v>
      </c>
      <c r="P667" s="320"/>
      <c r="Q667" s="180">
        <v>0</v>
      </c>
      <c r="R667" s="320">
        <v>1163.1</v>
      </c>
      <c r="S667" s="320"/>
      <c r="T667" s="180">
        <f>S667/R667*100</f>
        <v>0</v>
      </c>
      <c r="U667" s="320">
        <v>1163.1</v>
      </c>
      <c r="V667" s="320"/>
      <c r="W667" s="180">
        <f>V667/U667*100</f>
        <v>0</v>
      </c>
      <c r="X667" s="320">
        <v>1163.1</v>
      </c>
      <c r="Y667" s="320"/>
      <c r="Z667" s="180">
        <f>Y667/X667*100</f>
        <v>0</v>
      </c>
      <c r="AA667" s="292">
        <v>1611.6</v>
      </c>
      <c r="AB667" s="334"/>
      <c r="AC667" s="180">
        <f>AB667/AA667*100</f>
        <v>0</v>
      </c>
      <c r="AD667" s="292">
        <v>1611.6</v>
      </c>
      <c r="AE667" s="320"/>
      <c r="AF667" s="180">
        <f>AE667/AD667*100</f>
        <v>0</v>
      </c>
      <c r="AG667" s="320">
        <v>1611.6</v>
      </c>
      <c r="AH667" s="320"/>
      <c r="AI667" s="180">
        <f>AH667/AG667*100</f>
        <v>0</v>
      </c>
      <c r="AJ667" s="320">
        <v>1355.2</v>
      </c>
      <c r="AK667" s="320"/>
      <c r="AL667" s="180">
        <f>AK667/AJ667*100</f>
        <v>0</v>
      </c>
      <c r="AM667" s="320">
        <v>1355.2</v>
      </c>
      <c r="AN667" s="320"/>
      <c r="AO667" s="180">
        <f>AN667/AM667*100</f>
        <v>0</v>
      </c>
      <c r="AP667" s="292">
        <v>1355.2</v>
      </c>
      <c r="AQ667" s="292"/>
      <c r="AR667" s="180">
        <f>AQ667/AP667*100</f>
        <v>0</v>
      </c>
      <c r="AS667" s="280"/>
      <c r="AT667" s="280"/>
      <c r="AU667" s="280"/>
      <c r="AV667" s="280"/>
      <c r="AW667" s="280"/>
      <c r="AX667" s="280"/>
      <c r="AY667" s="280"/>
      <c r="AZ667" s="280"/>
      <c r="BA667" s="280"/>
      <c r="BB667" s="280"/>
      <c r="BC667" s="280"/>
      <c r="BD667" s="280"/>
      <c r="BE667" s="280"/>
      <c r="BF667" s="280"/>
      <c r="BG667" s="280"/>
      <c r="BH667" s="280"/>
      <c r="BI667" s="280"/>
      <c r="BJ667" s="280"/>
      <c r="BK667" s="280"/>
    </row>
    <row r="668" spans="1:63" ht="15">
      <c r="A668" s="454"/>
      <c r="B668" s="425"/>
      <c r="C668" s="425"/>
      <c r="D668" s="34"/>
      <c r="E668" s="4" t="s">
        <v>17</v>
      </c>
      <c r="F668" s="180"/>
      <c r="G668" s="280"/>
      <c r="H668" s="286"/>
      <c r="I668" s="318"/>
      <c r="J668" s="318"/>
      <c r="K668" s="318"/>
      <c r="L668" s="318"/>
      <c r="M668" s="318"/>
      <c r="N668" s="318"/>
      <c r="O668" s="318"/>
      <c r="P668" s="318"/>
      <c r="Q668" s="318"/>
      <c r="R668" s="318"/>
      <c r="S668" s="318"/>
      <c r="T668" s="318"/>
      <c r="U668" s="318"/>
      <c r="V668" s="318"/>
      <c r="W668" s="318"/>
      <c r="X668" s="318"/>
      <c r="Y668" s="318"/>
      <c r="Z668" s="280"/>
      <c r="AA668" s="280"/>
      <c r="AB668" s="7"/>
      <c r="AC668" s="318"/>
      <c r="AD668" s="280"/>
      <c r="AE668" s="318"/>
      <c r="AF668" s="280"/>
      <c r="AG668" s="318"/>
      <c r="AH668" s="318"/>
      <c r="AI668" s="318"/>
      <c r="AJ668" s="318"/>
      <c r="AK668" s="318"/>
      <c r="AL668" s="318"/>
      <c r="AM668" s="318"/>
      <c r="AN668" s="318"/>
      <c r="AO668" s="318"/>
      <c r="AP668" s="280"/>
      <c r="AQ668" s="280"/>
      <c r="AR668" s="280"/>
      <c r="AS668" s="280"/>
      <c r="AT668" s="280"/>
      <c r="AU668" s="280"/>
      <c r="AV668" s="280"/>
      <c r="AW668" s="280"/>
      <c r="AX668" s="280"/>
      <c r="AY668" s="280"/>
      <c r="AZ668" s="280"/>
      <c r="BA668" s="280"/>
      <c r="BB668" s="280"/>
      <c r="BC668" s="280"/>
      <c r="BD668" s="280"/>
      <c r="BE668" s="280"/>
      <c r="BF668" s="280"/>
      <c r="BG668" s="280"/>
      <c r="BH668" s="280"/>
      <c r="BI668" s="280"/>
      <c r="BJ668" s="280"/>
      <c r="BK668" s="280"/>
    </row>
    <row r="669" spans="1:63" ht="30.75">
      <c r="A669" s="454"/>
      <c r="B669" s="426"/>
      <c r="C669" s="425"/>
      <c r="D669" s="34"/>
      <c r="E669" s="4" t="s">
        <v>18</v>
      </c>
      <c r="F669" s="406"/>
      <c r="G669" s="292"/>
      <c r="H669" s="180"/>
      <c r="I669" s="320"/>
      <c r="J669" s="320"/>
      <c r="K669" s="180"/>
      <c r="L669" s="320"/>
      <c r="M669" s="320"/>
      <c r="N669" s="180"/>
      <c r="O669" s="320"/>
      <c r="P669" s="320"/>
      <c r="Q669" s="180"/>
      <c r="R669" s="320"/>
      <c r="S669" s="320"/>
      <c r="T669" s="180"/>
      <c r="U669" s="320"/>
      <c r="V669" s="320"/>
      <c r="W669" s="180"/>
      <c r="X669" s="320"/>
      <c r="Y669" s="320"/>
      <c r="Z669" s="180"/>
      <c r="AA669" s="292"/>
      <c r="AB669" s="334"/>
      <c r="AC669" s="180"/>
      <c r="AD669" s="292"/>
      <c r="AE669" s="320"/>
      <c r="AF669" s="180"/>
      <c r="AG669" s="320"/>
      <c r="AH669" s="320"/>
      <c r="AI669" s="180"/>
      <c r="AJ669" s="320"/>
      <c r="AK669" s="320"/>
      <c r="AL669" s="180"/>
      <c r="AM669" s="320"/>
      <c r="AN669" s="320"/>
      <c r="AO669" s="180"/>
      <c r="AP669" s="292"/>
      <c r="AQ669" s="292"/>
      <c r="AR669" s="180"/>
      <c r="AS669" s="280"/>
      <c r="AT669" s="280"/>
      <c r="AU669" s="280"/>
      <c r="AV669" s="280"/>
      <c r="AW669" s="280"/>
      <c r="AX669" s="280"/>
      <c r="AY669" s="280"/>
      <c r="AZ669" s="280"/>
      <c r="BA669" s="280"/>
      <c r="BB669" s="280"/>
      <c r="BC669" s="280"/>
      <c r="BD669" s="280"/>
      <c r="BE669" s="280"/>
      <c r="BF669" s="280"/>
      <c r="BG669" s="280"/>
      <c r="BH669" s="280"/>
      <c r="BI669" s="280"/>
      <c r="BJ669" s="280"/>
      <c r="BK669" s="280"/>
    </row>
    <row r="670" spans="1:63" ht="15">
      <c r="A670" s="429" t="s">
        <v>392</v>
      </c>
      <c r="B670" s="424" t="s">
        <v>231</v>
      </c>
      <c r="C670" s="425"/>
      <c r="D670" s="34"/>
      <c r="E670" s="277" t="s">
        <v>21</v>
      </c>
      <c r="F670" s="180">
        <f>F671+F672+F673+F674+F675</f>
        <v>20</v>
      </c>
      <c r="G670" s="180">
        <f>G671+G672+G673+G674+G675</f>
        <v>0</v>
      </c>
      <c r="H670" s="180">
        <f>G670/F670*100</f>
        <v>0</v>
      </c>
      <c r="I670" s="180">
        <f>I671+I672+I673+I674+I675</f>
        <v>0</v>
      </c>
      <c r="J670" s="180">
        <f>J671+J672+J673+J674+J675</f>
        <v>0</v>
      </c>
      <c r="K670" s="180" t="e">
        <f>J670/I670*100</f>
        <v>#DIV/0!</v>
      </c>
      <c r="L670" s="180">
        <f>L671+L672+L673+L674+L675</f>
        <v>0</v>
      </c>
      <c r="M670" s="180">
        <f>M671+M672+M673+M674+M675</f>
        <v>0</v>
      </c>
      <c r="N670" s="180" t="e">
        <f>M670/L670*100</f>
        <v>#DIV/0!</v>
      </c>
      <c r="O670" s="180">
        <f>O671+O672+O673+O674+O675</f>
        <v>0</v>
      </c>
      <c r="P670" s="180">
        <f>P671+P672+P673+P674+P675</f>
        <v>0</v>
      </c>
      <c r="Q670" s="180" t="e">
        <f>P670/O670*100</f>
        <v>#DIV/0!</v>
      </c>
      <c r="R670" s="180">
        <f>R671+R672+R673+R674+R675</f>
        <v>10</v>
      </c>
      <c r="S670" s="180">
        <f>S671+S672+S673+S674+S675</f>
        <v>0</v>
      </c>
      <c r="T670" s="180">
        <f>S670/R670*100</f>
        <v>0</v>
      </c>
      <c r="U670" s="180">
        <f>U671+U672+U673+U674+U675</f>
        <v>0</v>
      </c>
      <c r="V670" s="180">
        <f>V671+V672+V673+V674+V675</f>
        <v>0</v>
      </c>
      <c r="W670" s="180" t="e">
        <f>V670/U670*100</f>
        <v>#DIV/0!</v>
      </c>
      <c r="X670" s="180">
        <f>X671+X672+X673+X674+X675</f>
        <v>0</v>
      </c>
      <c r="Y670" s="180">
        <f>Y671+Y672+Y673+Y674+Y675</f>
        <v>0</v>
      </c>
      <c r="Z670" s="180" t="e">
        <f>Y670/X670*100</f>
        <v>#DIV/0!</v>
      </c>
      <c r="AA670" s="180">
        <f>AA671+AA672+AA673+AA674+AA675</f>
        <v>0</v>
      </c>
      <c r="AB670" s="180">
        <f>AB671+AB672+AB673+AB674+AB675</f>
        <v>0</v>
      </c>
      <c r="AC670" s="180" t="e">
        <f>AB670/AA670*100</f>
        <v>#DIV/0!</v>
      </c>
      <c r="AD670" s="180">
        <f>AD671+AD672+AD673+AD674+AD675</f>
        <v>0</v>
      </c>
      <c r="AE670" s="180">
        <f>AE671+AE672+AE673+AE674+AE675</f>
        <v>0</v>
      </c>
      <c r="AF670" s="180" t="e">
        <f>AE670/AD670*100</f>
        <v>#DIV/0!</v>
      </c>
      <c r="AG670" s="180">
        <f>AG671+AG672+AG673+AG674+AG675</f>
        <v>10</v>
      </c>
      <c r="AH670" s="180">
        <f>AH671+AH672+AH673+AH674+AH675</f>
        <v>0</v>
      </c>
      <c r="AI670" s="180">
        <f>AH670/AG670*100</f>
        <v>0</v>
      </c>
      <c r="AJ670" s="180">
        <f>AJ671+AJ672+AJ673+AJ674+AJ675</f>
        <v>0</v>
      </c>
      <c r="AK670" s="180">
        <f>AK671+AK672+AK673+AK674+AK675</f>
        <v>0</v>
      </c>
      <c r="AL670" s="180" t="e">
        <f>AK670/AJ670*100</f>
        <v>#DIV/0!</v>
      </c>
      <c r="AM670" s="180">
        <f>AM671+AM672+AM673+AM674+AM675</f>
        <v>0</v>
      </c>
      <c r="AN670" s="180">
        <f>AN671+AN672+AN673+AN674+AN675</f>
        <v>0</v>
      </c>
      <c r="AO670" s="180" t="e">
        <f>AN670/AM670*100</f>
        <v>#DIV/0!</v>
      </c>
      <c r="AP670" s="180">
        <f>AP671+AP672+AP673+AP674+AP675</f>
        <v>0</v>
      </c>
      <c r="AQ670" s="180">
        <f>AQ671+AQ672+AQ673+AQ674+AQ675</f>
        <v>0</v>
      </c>
      <c r="AR670" s="180" t="e">
        <f>AQ670/AP670*100</f>
        <v>#DIV/0!</v>
      </c>
      <c r="AS670" s="180">
        <f>AS671+AS672+AS673+AS674+AS675</f>
        <v>0</v>
      </c>
      <c r="AT670" s="280"/>
      <c r="AU670" s="280"/>
      <c r="AV670" s="280"/>
      <c r="AW670" s="280"/>
      <c r="AX670" s="280"/>
      <c r="AY670" s="280"/>
      <c r="AZ670" s="280"/>
      <c r="BA670" s="280"/>
      <c r="BB670" s="280"/>
      <c r="BC670" s="280"/>
      <c r="BD670" s="280"/>
      <c r="BE670" s="280"/>
      <c r="BF670" s="280"/>
      <c r="BG670" s="280"/>
      <c r="BH670" s="280"/>
      <c r="BI670" s="280"/>
      <c r="BJ670" s="280"/>
      <c r="BK670" s="280"/>
    </row>
    <row r="671" spans="1:63" ht="30.75">
      <c r="A671" s="430"/>
      <c r="B671" s="425"/>
      <c r="C671" s="425"/>
      <c r="D671" s="34"/>
      <c r="E671" s="4" t="s">
        <v>14</v>
      </c>
      <c r="F671" s="180"/>
      <c r="G671" s="280"/>
      <c r="H671" s="180"/>
      <c r="I671" s="318"/>
      <c r="J671" s="318"/>
      <c r="K671" s="180"/>
      <c r="L671" s="318"/>
      <c r="M671" s="318"/>
      <c r="N671" s="180"/>
      <c r="O671" s="318"/>
      <c r="P671" s="318"/>
      <c r="Q671" s="180"/>
      <c r="R671" s="318"/>
      <c r="S671" s="318"/>
      <c r="T671" s="180"/>
      <c r="U671" s="318"/>
      <c r="V671" s="318"/>
      <c r="W671" s="180"/>
      <c r="X671" s="318"/>
      <c r="Y671" s="318"/>
      <c r="Z671" s="180"/>
      <c r="AA671" s="280"/>
      <c r="AB671" s="7"/>
      <c r="AC671" s="180"/>
      <c r="AD671" s="280"/>
      <c r="AE671" s="318"/>
      <c r="AF671" s="180"/>
      <c r="AG671" s="318"/>
      <c r="AH671" s="318"/>
      <c r="AI671" s="180"/>
      <c r="AJ671" s="318"/>
      <c r="AK671" s="318"/>
      <c r="AL671" s="180"/>
      <c r="AM671" s="318"/>
      <c r="AN671" s="318"/>
      <c r="AO671" s="180"/>
      <c r="AP671" s="280"/>
      <c r="AQ671" s="280"/>
      <c r="AR671" s="180"/>
      <c r="AS671" s="280"/>
      <c r="AT671" s="280"/>
      <c r="AU671" s="280"/>
      <c r="AV671" s="280"/>
      <c r="AW671" s="280"/>
      <c r="AX671" s="280"/>
      <c r="AY671" s="280"/>
      <c r="AZ671" s="280"/>
      <c r="BA671" s="280"/>
      <c r="BB671" s="280"/>
      <c r="BC671" s="280"/>
      <c r="BD671" s="280"/>
      <c r="BE671" s="280"/>
      <c r="BF671" s="280"/>
      <c r="BG671" s="280"/>
      <c r="BH671" s="280"/>
      <c r="BI671" s="280"/>
      <c r="BJ671" s="280"/>
      <c r="BK671" s="280"/>
    </row>
    <row r="672" spans="1:63" ht="30.75">
      <c r="A672" s="430"/>
      <c r="B672" s="425"/>
      <c r="C672" s="425"/>
      <c r="D672" s="34"/>
      <c r="E672" s="4" t="s">
        <v>15</v>
      </c>
      <c r="F672" s="406"/>
      <c r="G672" s="292"/>
      <c r="H672" s="180"/>
      <c r="I672" s="320"/>
      <c r="J672" s="320"/>
      <c r="K672" s="180"/>
      <c r="L672" s="320"/>
      <c r="M672" s="320"/>
      <c r="N672" s="180"/>
      <c r="O672" s="320"/>
      <c r="P672" s="320"/>
      <c r="Q672" s="180"/>
      <c r="R672" s="320"/>
      <c r="S672" s="320"/>
      <c r="T672" s="180"/>
      <c r="U672" s="320"/>
      <c r="V672" s="320"/>
      <c r="W672" s="180"/>
      <c r="X672" s="320"/>
      <c r="Y672" s="320"/>
      <c r="Z672" s="180"/>
      <c r="AA672" s="292"/>
      <c r="AB672" s="334"/>
      <c r="AC672" s="180"/>
      <c r="AD672" s="292"/>
      <c r="AE672" s="320"/>
      <c r="AF672" s="180"/>
      <c r="AG672" s="320"/>
      <c r="AH672" s="320"/>
      <c r="AI672" s="180"/>
      <c r="AJ672" s="320"/>
      <c r="AK672" s="320"/>
      <c r="AL672" s="180"/>
      <c r="AM672" s="320"/>
      <c r="AN672" s="320"/>
      <c r="AO672" s="180"/>
      <c r="AP672" s="292"/>
      <c r="AQ672" s="292"/>
      <c r="AR672" s="180"/>
      <c r="AS672" s="280"/>
      <c r="AT672" s="280"/>
      <c r="AU672" s="280"/>
      <c r="AV672" s="280"/>
      <c r="AW672" s="280"/>
      <c r="AX672" s="280"/>
      <c r="AY672" s="280"/>
      <c r="AZ672" s="280"/>
      <c r="BA672" s="280"/>
      <c r="BB672" s="280"/>
      <c r="BC672" s="280"/>
      <c r="BD672" s="280"/>
      <c r="BE672" s="280"/>
      <c r="BF672" s="280"/>
      <c r="BG672" s="280"/>
      <c r="BH672" s="280"/>
      <c r="BI672" s="280"/>
      <c r="BJ672" s="280"/>
      <c r="BK672" s="280"/>
    </row>
    <row r="673" spans="1:63" ht="60" customHeight="1">
      <c r="A673" s="430"/>
      <c r="B673" s="425"/>
      <c r="C673" s="425"/>
      <c r="D673" s="34"/>
      <c r="E673" s="4" t="s">
        <v>16</v>
      </c>
      <c r="F673" s="406">
        <f>I673+L673+O673+R673+U673+X673+AA673+AD673+AG673+AJ673+AP673+AM673</f>
        <v>20</v>
      </c>
      <c r="G673" s="292">
        <f>J673</f>
        <v>0</v>
      </c>
      <c r="H673" s="180">
        <f>G673/F673*100</f>
        <v>0</v>
      </c>
      <c r="I673" s="320">
        <v>0</v>
      </c>
      <c r="J673" s="320">
        <v>0</v>
      </c>
      <c r="K673" s="180" t="e">
        <f>J673/I673*100</f>
        <v>#DIV/0!</v>
      </c>
      <c r="L673" s="320">
        <v>0</v>
      </c>
      <c r="M673" s="320"/>
      <c r="N673" s="180" t="e">
        <f>M673/L673*100</f>
        <v>#DIV/0!</v>
      </c>
      <c r="O673" s="320">
        <v>0</v>
      </c>
      <c r="P673" s="320"/>
      <c r="Q673" s="180">
        <v>0</v>
      </c>
      <c r="R673" s="320">
        <v>10</v>
      </c>
      <c r="S673" s="320"/>
      <c r="T673" s="180">
        <f>S673/R673*100</f>
        <v>0</v>
      </c>
      <c r="U673" s="320">
        <v>0</v>
      </c>
      <c r="V673" s="320"/>
      <c r="W673" s="180" t="e">
        <f>V673/U673*100</f>
        <v>#DIV/0!</v>
      </c>
      <c r="X673" s="320">
        <v>0</v>
      </c>
      <c r="Y673" s="320"/>
      <c r="Z673" s="180" t="e">
        <f>Y673/X673*100</f>
        <v>#DIV/0!</v>
      </c>
      <c r="AA673" s="292">
        <v>0</v>
      </c>
      <c r="AB673" s="334"/>
      <c r="AC673" s="180" t="e">
        <f>AB673/AA673*100</f>
        <v>#DIV/0!</v>
      </c>
      <c r="AD673" s="292">
        <v>0</v>
      </c>
      <c r="AE673" s="320"/>
      <c r="AF673" s="180" t="e">
        <f>AE673/AD673*100</f>
        <v>#DIV/0!</v>
      </c>
      <c r="AG673" s="320">
        <v>10</v>
      </c>
      <c r="AH673" s="320"/>
      <c r="AI673" s="180">
        <f>AH673/AG673*100</f>
        <v>0</v>
      </c>
      <c r="AJ673" s="320">
        <v>0</v>
      </c>
      <c r="AK673" s="320"/>
      <c r="AL673" s="180" t="e">
        <f>AK673/AJ673*100</f>
        <v>#DIV/0!</v>
      </c>
      <c r="AM673" s="320">
        <v>0</v>
      </c>
      <c r="AN673" s="320"/>
      <c r="AO673" s="180" t="e">
        <f>AN673/AM673*100</f>
        <v>#DIV/0!</v>
      </c>
      <c r="AP673" s="292">
        <v>0</v>
      </c>
      <c r="AQ673" s="292"/>
      <c r="AR673" s="180" t="e">
        <f>AQ673/AP673*100</f>
        <v>#DIV/0!</v>
      </c>
      <c r="AS673" s="280"/>
      <c r="AT673" s="280"/>
      <c r="AU673" s="280"/>
      <c r="AV673" s="280"/>
      <c r="AW673" s="280"/>
      <c r="AX673" s="280"/>
      <c r="AY673" s="280"/>
      <c r="AZ673" s="280"/>
      <c r="BA673" s="280"/>
      <c r="BB673" s="280"/>
      <c r="BC673" s="280"/>
      <c r="BD673" s="280"/>
      <c r="BE673" s="280"/>
      <c r="BF673" s="280"/>
      <c r="BG673" s="280"/>
      <c r="BH673" s="280"/>
      <c r="BI673" s="280"/>
      <c r="BJ673" s="280"/>
      <c r="BK673" s="280"/>
    </row>
    <row r="674" spans="1:63" ht="15.75" customHeight="1">
      <c r="A674" s="430"/>
      <c r="B674" s="425"/>
      <c r="C674" s="425"/>
      <c r="D674" s="34"/>
      <c r="E674" s="4" t="s">
        <v>17</v>
      </c>
      <c r="F674" s="180"/>
      <c r="G674" s="280"/>
      <c r="H674" s="286"/>
      <c r="I674" s="318"/>
      <c r="J674" s="318"/>
      <c r="K674" s="318"/>
      <c r="L674" s="318"/>
      <c r="M674" s="318"/>
      <c r="N674" s="318"/>
      <c r="O674" s="318"/>
      <c r="P674" s="318"/>
      <c r="Q674" s="318"/>
      <c r="R674" s="318"/>
      <c r="S674" s="318"/>
      <c r="T674" s="318"/>
      <c r="U674" s="318"/>
      <c r="V674" s="318"/>
      <c r="W674" s="318"/>
      <c r="X674" s="318"/>
      <c r="Y674" s="318"/>
      <c r="Z674" s="280"/>
      <c r="AA674" s="280"/>
      <c r="AB674" s="7"/>
      <c r="AC674" s="318"/>
      <c r="AD674" s="280"/>
      <c r="AE674" s="318"/>
      <c r="AF674" s="280"/>
      <c r="AG674" s="318"/>
      <c r="AH674" s="318"/>
      <c r="AI674" s="318"/>
      <c r="AJ674" s="318"/>
      <c r="AK674" s="318"/>
      <c r="AL674" s="318"/>
      <c r="AM674" s="318"/>
      <c r="AN674" s="318"/>
      <c r="AO674" s="318"/>
      <c r="AP674" s="280"/>
      <c r="AQ674" s="280"/>
      <c r="AR674" s="280"/>
      <c r="AS674" s="280"/>
      <c r="AT674" s="280"/>
      <c r="AU674" s="280"/>
      <c r="AV674" s="280"/>
      <c r="AW674" s="280"/>
      <c r="AX674" s="280"/>
      <c r="AY674" s="280"/>
      <c r="AZ674" s="280"/>
      <c r="BA674" s="280"/>
      <c r="BB674" s="280"/>
      <c r="BC674" s="280"/>
      <c r="BD674" s="280"/>
      <c r="BE674" s="280"/>
      <c r="BF674" s="280"/>
      <c r="BG674" s="280"/>
      <c r="BH674" s="280"/>
      <c r="BI674" s="280"/>
      <c r="BJ674" s="280"/>
      <c r="BK674" s="280"/>
    </row>
    <row r="675" spans="1:63" ht="30.75">
      <c r="A675" s="430"/>
      <c r="B675" s="426"/>
      <c r="C675" s="425"/>
      <c r="D675" s="273" t="s">
        <v>405</v>
      </c>
      <c r="E675" s="4" t="s">
        <v>18</v>
      </c>
      <c r="F675" s="180"/>
      <c r="G675" s="280"/>
      <c r="H675" s="286"/>
      <c r="I675" s="318"/>
      <c r="J675" s="318"/>
      <c r="K675" s="318"/>
      <c r="L675" s="318"/>
      <c r="M675" s="318"/>
      <c r="N675" s="318"/>
      <c r="O675" s="318"/>
      <c r="P675" s="318"/>
      <c r="Q675" s="318"/>
      <c r="R675" s="318"/>
      <c r="S675" s="318"/>
      <c r="T675" s="318"/>
      <c r="U675" s="318"/>
      <c r="V675" s="318"/>
      <c r="W675" s="318"/>
      <c r="X675" s="318"/>
      <c r="Y675" s="318"/>
      <c r="Z675" s="280"/>
      <c r="AA675" s="280"/>
      <c r="AB675" s="7"/>
      <c r="AC675" s="318"/>
      <c r="AD675" s="280"/>
      <c r="AE675" s="318"/>
      <c r="AF675" s="280"/>
      <c r="AG675" s="318"/>
      <c r="AH675" s="318"/>
      <c r="AI675" s="318"/>
      <c r="AJ675" s="318"/>
      <c r="AK675" s="318"/>
      <c r="AL675" s="318"/>
      <c r="AM675" s="318"/>
      <c r="AN675" s="318"/>
      <c r="AO675" s="318"/>
      <c r="AP675" s="280"/>
      <c r="AQ675" s="280"/>
      <c r="AR675" s="280"/>
      <c r="AS675" s="280"/>
      <c r="AT675" s="280"/>
      <c r="AU675" s="280"/>
      <c r="AV675" s="280"/>
      <c r="AW675" s="280"/>
      <c r="AX675" s="280"/>
      <c r="AY675" s="280"/>
      <c r="AZ675" s="280"/>
      <c r="BA675" s="280"/>
      <c r="BB675" s="280"/>
      <c r="BC675" s="280"/>
      <c r="BD675" s="280"/>
      <c r="BE675" s="280"/>
      <c r="BF675" s="280"/>
      <c r="BG675" s="280"/>
      <c r="BH675" s="280"/>
      <c r="BI675" s="280"/>
      <c r="BJ675" s="280"/>
      <c r="BK675" s="280"/>
    </row>
    <row r="676" spans="1:63" ht="15">
      <c r="A676" s="454" t="s">
        <v>393</v>
      </c>
      <c r="B676" s="424" t="s">
        <v>232</v>
      </c>
      <c r="C676" s="425"/>
      <c r="D676" s="34"/>
      <c r="E676" s="277" t="s">
        <v>21</v>
      </c>
      <c r="F676" s="180">
        <f>F677+F678+F679+F680+F681</f>
        <v>80</v>
      </c>
      <c r="G676" s="180">
        <f>G677+G678+G679+G680+G681</f>
        <v>0</v>
      </c>
      <c r="H676" s="180">
        <f>G676/F676*100</f>
        <v>0</v>
      </c>
      <c r="I676" s="180">
        <f>I677+I678+I679+I680+I681</f>
        <v>0</v>
      </c>
      <c r="J676" s="180">
        <f>J677+J678+J679+J680+J681</f>
        <v>0</v>
      </c>
      <c r="K676" s="180" t="e">
        <f>J676/I676*100</f>
        <v>#DIV/0!</v>
      </c>
      <c r="L676" s="180">
        <f>L677+L678+L679+L680+L681</f>
        <v>0</v>
      </c>
      <c r="M676" s="180">
        <f>M677+M678+M679+M680+M681</f>
        <v>0</v>
      </c>
      <c r="N676" s="180" t="e">
        <f>M676/L676*100</f>
        <v>#DIV/0!</v>
      </c>
      <c r="O676" s="180">
        <f>O677+O678+O679+O680+O681</f>
        <v>20</v>
      </c>
      <c r="P676" s="180">
        <f>P677+P678+P679+P680+P681</f>
        <v>0</v>
      </c>
      <c r="Q676" s="180">
        <f>P676/O676*100</f>
        <v>0</v>
      </c>
      <c r="R676" s="180">
        <f>R677+R678+R679+R680+R681</f>
        <v>0</v>
      </c>
      <c r="S676" s="180">
        <f>S677+S678+S679+S680+S681</f>
        <v>0</v>
      </c>
      <c r="T676" s="180" t="e">
        <f>S676/R676*100</f>
        <v>#DIV/0!</v>
      </c>
      <c r="U676" s="180">
        <f>U677+U678+U679+U680+U681</f>
        <v>0</v>
      </c>
      <c r="V676" s="180">
        <f>V677+V678+V679+V680+V681</f>
        <v>0</v>
      </c>
      <c r="W676" s="180" t="e">
        <f>V676/U676*100</f>
        <v>#DIV/0!</v>
      </c>
      <c r="X676" s="180">
        <f>X677+X678+X679+X680+X681</f>
        <v>20</v>
      </c>
      <c r="Y676" s="180">
        <f>Y677+Y678+Y679+Y680+Y681</f>
        <v>0</v>
      </c>
      <c r="Z676" s="180">
        <f>Y676/X676*100</f>
        <v>0</v>
      </c>
      <c r="AA676" s="180">
        <f>AA677+AA678+AA679+AA680+AA681</f>
        <v>0</v>
      </c>
      <c r="AB676" s="180">
        <f>AB677+AB678+AB679+AB680+AB681</f>
        <v>0</v>
      </c>
      <c r="AC676" s="180" t="e">
        <f>AB676/AA676*100</f>
        <v>#DIV/0!</v>
      </c>
      <c r="AD676" s="180">
        <f>AD677+AD678+AD679+AD680+AD681</f>
        <v>0</v>
      </c>
      <c r="AE676" s="180">
        <f>AE677+AE678+AE679+AE680+AE681</f>
        <v>0</v>
      </c>
      <c r="AF676" s="180" t="e">
        <f>AE676/AD676*100</f>
        <v>#DIV/0!</v>
      </c>
      <c r="AG676" s="180">
        <f>AG677+AG678+AG679+AG680+AG681</f>
        <v>20</v>
      </c>
      <c r="AH676" s="180">
        <f>AH677+AH678+AH679+AH680+AH681</f>
        <v>0</v>
      </c>
      <c r="AI676" s="180">
        <f>AH676/AG676*100</f>
        <v>0</v>
      </c>
      <c r="AJ676" s="180">
        <f>AJ677+AJ678+AJ679+AJ680+AJ681</f>
        <v>0</v>
      </c>
      <c r="AK676" s="180">
        <f>AK677+AK678+AK679+AK680+AK681</f>
        <v>0</v>
      </c>
      <c r="AL676" s="180" t="e">
        <f>AK676/AJ676*100</f>
        <v>#DIV/0!</v>
      </c>
      <c r="AM676" s="180">
        <f>AM677+AM678+AM679+AM680+AM681</f>
        <v>0</v>
      </c>
      <c r="AN676" s="180">
        <f>AN677+AN678+AN679+AN680+AN681</f>
        <v>0</v>
      </c>
      <c r="AO676" s="180" t="e">
        <f>AN676/AM676*100</f>
        <v>#DIV/0!</v>
      </c>
      <c r="AP676" s="180">
        <f>AP677+AP678+AP679+AP680+AP681</f>
        <v>20</v>
      </c>
      <c r="AQ676" s="180">
        <f>AQ677+AQ678+AQ679+AQ680+AQ681</f>
        <v>0</v>
      </c>
      <c r="AR676" s="180">
        <f>AQ676/AP676*100</f>
        <v>0</v>
      </c>
      <c r="AS676" s="180">
        <f>AS677+AS678+AS679+AS680+AS681</f>
        <v>0</v>
      </c>
      <c r="AT676" s="280"/>
      <c r="AU676" s="280"/>
      <c r="AV676" s="280"/>
      <c r="AW676" s="280"/>
      <c r="AX676" s="280"/>
      <c r="AY676" s="280"/>
      <c r="AZ676" s="280"/>
      <c r="BA676" s="280"/>
      <c r="BB676" s="280"/>
      <c r="BC676" s="280"/>
      <c r="BD676" s="280"/>
      <c r="BE676" s="280"/>
      <c r="BF676" s="280"/>
      <c r="BG676" s="280"/>
      <c r="BH676" s="280"/>
      <c r="BI676" s="280"/>
      <c r="BJ676" s="280"/>
      <c r="BK676" s="280"/>
    </row>
    <row r="677" spans="1:63" ht="30.75">
      <c r="A677" s="454"/>
      <c r="B677" s="425"/>
      <c r="C677" s="425"/>
      <c r="D677" s="34"/>
      <c r="E677" s="4" t="s">
        <v>14</v>
      </c>
      <c r="F677" s="180"/>
      <c r="G677" s="280"/>
      <c r="H677" s="180"/>
      <c r="I677" s="318"/>
      <c r="J677" s="318"/>
      <c r="K677" s="180"/>
      <c r="L677" s="318"/>
      <c r="M677" s="318"/>
      <c r="N677" s="180"/>
      <c r="O677" s="318"/>
      <c r="P677" s="318"/>
      <c r="Q677" s="180"/>
      <c r="R677" s="318"/>
      <c r="S677" s="318"/>
      <c r="T677" s="180"/>
      <c r="U677" s="318"/>
      <c r="V677" s="318"/>
      <c r="W677" s="180"/>
      <c r="X677" s="318"/>
      <c r="Y677" s="318"/>
      <c r="Z677" s="180"/>
      <c r="AA677" s="280"/>
      <c r="AB677" s="7"/>
      <c r="AC677" s="180"/>
      <c r="AD677" s="280"/>
      <c r="AE677" s="318"/>
      <c r="AF677" s="180"/>
      <c r="AG677" s="318"/>
      <c r="AH677" s="318"/>
      <c r="AI677" s="180"/>
      <c r="AJ677" s="318"/>
      <c r="AK677" s="318"/>
      <c r="AL677" s="180"/>
      <c r="AM677" s="318"/>
      <c r="AN677" s="318"/>
      <c r="AO677" s="180"/>
      <c r="AP677" s="280"/>
      <c r="AQ677" s="280"/>
      <c r="AR677" s="180"/>
      <c r="AS677" s="280"/>
      <c r="AT677" s="280"/>
      <c r="AU677" s="280"/>
      <c r="AV677" s="280"/>
      <c r="AW677" s="280"/>
      <c r="AX677" s="280"/>
      <c r="AY677" s="280"/>
      <c r="AZ677" s="280"/>
      <c r="BA677" s="280"/>
      <c r="BB677" s="280"/>
      <c r="BC677" s="280"/>
      <c r="BD677" s="280"/>
      <c r="BE677" s="280"/>
      <c r="BF677" s="280"/>
      <c r="BG677" s="280"/>
      <c r="BH677" s="280"/>
      <c r="BI677" s="280"/>
      <c r="BJ677" s="280"/>
      <c r="BK677" s="280"/>
    </row>
    <row r="678" spans="1:63" ht="30.75">
      <c r="A678" s="454"/>
      <c r="B678" s="425"/>
      <c r="C678" s="425"/>
      <c r="D678" s="34"/>
      <c r="E678" s="4" t="s">
        <v>15</v>
      </c>
      <c r="F678" s="406"/>
      <c r="G678" s="292"/>
      <c r="H678" s="180"/>
      <c r="I678" s="320"/>
      <c r="J678" s="320"/>
      <c r="K678" s="180"/>
      <c r="L678" s="320"/>
      <c r="M678" s="320"/>
      <c r="N678" s="180"/>
      <c r="O678" s="320"/>
      <c r="P678" s="320"/>
      <c r="Q678" s="180"/>
      <c r="R678" s="320"/>
      <c r="S678" s="320"/>
      <c r="T678" s="180"/>
      <c r="U678" s="320"/>
      <c r="V678" s="320"/>
      <c r="W678" s="180"/>
      <c r="X678" s="320"/>
      <c r="Y678" s="320"/>
      <c r="Z678" s="180"/>
      <c r="AA678" s="292"/>
      <c r="AB678" s="334"/>
      <c r="AC678" s="180"/>
      <c r="AD678" s="292"/>
      <c r="AE678" s="320"/>
      <c r="AF678" s="180"/>
      <c r="AG678" s="320"/>
      <c r="AH678" s="320"/>
      <c r="AI678" s="180"/>
      <c r="AJ678" s="320"/>
      <c r="AK678" s="320"/>
      <c r="AL678" s="180"/>
      <c r="AM678" s="320"/>
      <c r="AN678" s="320"/>
      <c r="AO678" s="180"/>
      <c r="AP678" s="292"/>
      <c r="AQ678" s="292"/>
      <c r="AR678" s="180"/>
      <c r="AS678" s="280"/>
      <c r="AT678" s="280"/>
      <c r="AU678" s="280"/>
      <c r="AV678" s="280"/>
      <c r="AW678" s="280"/>
      <c r="AX678" s="280"/>
      <c r="AY678" s="280"/>
      <c r="AZ678" s="280"/>
      <c r="BA678" s="280"/>
      <c r="BB678" s="280"/>
      <c r="BC678" s="280"/>
      <c r="BD678" s="280"/>
      <c r="BE678" s="280"/>
      <c r="BF678" s="280"/>
      <c r="BG678" s="280"/>
      <c r="BH678" s="280"/>
      <c r="BI678" s="280"/>
      <c r="BJ678" s="280"/>
      <c r="BK678" s="280"/>
    </row>
    <row r="679" spans="1:63" ht="68.25" customHeight="1">
      <c r="A679" s="454"/>
      <c r="B679" s="425"/>
      <c r="C679" s="425"/>
      <c r="D679" s="34"/>
      <c r="E679" s="4" t="s">
        <v>16</v>
      </c>
      <c r="F679" s="406">
        <f>I679+L679+O679+R679+U679+X679+AA679+AD679+AG679+AJ679+AP679+AM679</f>
        <v>80</v>
      </c>
      <c r="G679" s="292">
        <f>J679</f>
        <v>0</v>
      </c>
      <c r="H679" s="180">
        <f>G679/F679*100</f>
        <v>0</v>
      </c>
      <c r="I679" s="320">
        <v>0</v>
      </c>
      <c r="J679" s="320">
        <v>0</v>
      </c>
      <c r="K679" s="180" t="e">
        <f>J679/I679*100</f>
        <v>#DIV/0!</v>
      </c>
      <c r="L679" s="320">
        <v>0</v>
      </c>
      <c r="M679" s="320"/>
      <c r="N679" s="180" t="e">
        <f>M679/L679*100</f>
        <v>#DIV/0!</v>
      </c>
      <c r="O679" s="320">
        <v>20</v>
      </c>
      <c r="P679" s="320"/>
      <c r="Q679" s="180">
        <v>0</v>
      </c>
      <c r="R679" s="320">
        <v>0</v>
      </c>
      <c r="S679" s="320"/>
      <c r="T679" s="180" t="e">
        <f>S679/R679*100</f>
        <v>#DIV/0!</v>
      </c>
      <c r="U679" s="320">
        <v>0</v>
      </c>
      <c r="V679" s="320"/>
      <c r="W679" s="180" t="e">
        <f>V679/U679*100</f>
        <v>#DIV/0!</v>
      </c>
      <c r="X679" s="320">
        <v>20</v>
      </c>
      <c r="Y679" s="320"/>
      <c r="Z679" s="180">
        <f>Y679/X679*100</f>
        <v>0</v>
      </c>
      <c r="AA679" s="292">
        <v>0</v>
      </c>
      <c r="AB679" s="334"/>
      <c r="AC679" s="180" t="e">
        <f>AB679/AA679*100</f>
        <v>#DIV/0!</v>
      </c>
      <c r="AD679" s="292">
        <v>0</v>
      </c>
      <c r="AE679" s="320"/>
      <c r="AF679" s="180" t="e">
        <f>AE679/AD679*100</f>
        <v>#DIV/0!</v>
      </c>
      <c r="AG679" s="320">
        <v>20</v>
      </c>
      <c r="AH679" s="320"/>
      <c r="AI679" s="180">
        <f>AH679/AG679*100</f>
        <v>0</v>
      </c>
      <c r="AJ679" s="320">
        <v>0</v>
      </c>
      <c r="AK679" s="320"/>
      <c r="AL679" s="180" t="e">
        <f>AK679/AJ679*100</f>
        <v>#DIV/0!</v>
      </c>
      <c r="AM679" s="320">
        <v>0</v>
      </c>
      <c r="AN679" s="320"/>
      <c r="AO679" s="180" t="e">
        <f>AN679/AM679*100</f>
        <v>#DIV/0!</v>
      </c>
      <c r="AP679" s="292">
        <v>20</v>
      </c>
      <c r="AQ679" s="292"/>
      <c r="AR679" s="180">
        <f>AQ679/AP679*100</f>
        <v>0</v>
      </c>
      <c r="AS679" s="280"/>
      <c r="AT679" s="280"/>
      <c r="AU679" s="280"/>
      <c r="AV679" s="280"/>
      <c r="AW679" s="280"/>
      <c r="AX679" s="280"/>
      <c r="AY679" s="280"/>
      <c r="AZ679" s="280"/>
      <c r="BA679" s="280"/>
      <c r="BB679" s="280"/>
      <c r="BC679" s="280"/>
      <c r="BD679" s="280"/>
      <c r="BE679" s="280"/>
      <c r="BF679" s="280"/>
      <c r="BG679" s="280"/>
      <c r="BH679" s="280"/>
      <c r="BI679" s="280"/>
      <c r="BJ679" s="280"/>
      <c r="BK679" s="280"/>
    </row>
    <row r="680" spans="1:63" ht="27" customHeight="1">
      <c r="A680" s="454"/>
      <c r="B680" s="425"/>
      <c r="C680" s="425"/>
      <c r="D680" s="34"/>
      <c r="E680" s="4" t="s">
        <v>17</v>
      </c>
      <c r="F680" s="180"/>
      <c r="G680" s="280"/>
      <c r="H680" s="286"/>
      <c r="I680" s="318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8"/>
      <c r="Z680" s="180"/>
      <c r="AA680" s="280"/>
      <c r="AB680" s="7"/>
      <c r="AC680" s="318"/>
      <c r="AD680" s="280"/>
      <c r="AE680" s="318"/>
      <c r="AF680" s="280"/>
      <c r="AG680" s="318"/>
      <c r="AH680" s="318"/>
      <c r="AI680" s="318"/>
      <c r="AJ680" s="318"/>
      <c r="AK680" s="318"/>
      <c r="AL680" s="318"/>
      <c r="AM680" s="318"/>
      <c r="AN680" s="318"/>
      <c r="AO680" s="318"/>
      <c r="AP680" s="280"/>
      <c r="AQ680" s="280"/>
      <c r="AR680" s="280"/>
      <c r="AS680" s="280"/>
      <c r="AT680" s="280"/>
      <c r="AU680" s="280"/>
      <c r="AV680" s="280"/>
      <c r="AW680" s="280"/>
      <c r="AX680" s="280"/>
      <c r="AY680" s="280"/>
      <c r="AZ680" s="280"/>
      <c r="BA680" s="280"/>
      <c r="BB680" s="280"/>
      <c r="BC680" s="280"/>
      <c r="BD680" s="280"/>
      <c r="BE680" s="280"/>
      <c r="BF680" s="280"/>
      <c r="BG680" s="280"/>
      <c r="BH680" s="280"/>
      <c r="BI680" s="280"/>
      <c r="BJ680" s="280"/>
      <c r="BK680" s="280"/>
    </row>
    <row r="681" spans="1:63" ht="36" customHeight="1">
      <c r="A681" s="454"/>
      <c r="B681" s="426"/>
      <c r="C681" s="425"/>
      <c r="D681" s="34"/>
      <c r="E681" s="4" t="s">
        <v>18</v>
      </c>
      <c r="F681" s="180"/>
      <c r="G681" s="280"/>
      <c r="H681" s="286"/>
      <c r="I681" s="318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8"/>
      <c r="Z681" s="280"/>
      <c r="AA681" s="280"/>
      <c r="AB681" s="7"/>
      <c r="AC681" s="318"/>
      <c r="AD681" s="280"/>
      <c r="AE681" s="318"/>
      <c r="AF681" s="280"/>
      <c r="AG681" s="318"/>
      <c r="AH681" s="318"/>
      <c r="AI681" s="318"/>
      <c r="AJ681" s="318"/>
      <c r="AK681" s="318"/>
      <c r="AL681" s="318"/>
      <c r="AM681" s="318"/>
      <c r="AN681" s="318"/>
      <c r="AO681" s="318"/>
      <c r="AP681" s="280"/>
      <c r="AQ681" s="280"/>
      <c r="AR681" s="280"/>
      <c r="AS681" s="280"/>
      <c r="AT681" s="280"/>
      <c r="AU681" s="280"/>
      <c r="AV681" s="280"/>
      <c r="AW681" s="280"/>
      <c r="AX681" s="280"/>
      <c r="AY681" s="280"/>
      <c r="AZ681" s="280"/>
      <c r="BA681" s="280"/>
      <c r="BB681" s="280"/>
      <c r="BC681" s="280"/>
      <c r="BD681" s="280"/>
      <c r="BE681" s="280"/>
      <c r="BF681" s="280"/>
      <c r="BG681" s="280"/>
      <c r="BH681" s="280"/>
      <c r="BI681" s="280"/>
      <c r="BJ681" s="280"/>
      <c r="BK681" s="280"/>
    </row>
    <row r="682" spans="1:63" ht="52.5" customHeight="1" hidden="1">
      <c r="A682" s="454" t="s">
        <v>394</v>
      </c>
      <c r="B682" s="454" t="s">
        <v>290</v>
      </c>
      <c r="C682" s="424" t="s">
        <v>293</v>
      </c>
      <c r="D682" s="41"/>
      <c r="E682" s="277" t="s">
        <v>21</v>
      </c>
      <c r="F682" s="180"/>
      <c r="G682" s="280"/>
      <c r="H682" s="286"/>
      <c r="I682" s="318"/>
      <c r="J682" s="318"/>
      <c r="K682" s="318"/>
      <c r="L682" s="318"/>
      <c r="M682" s="318"/>
      <c r="N682" s="318"/>
      <c r="O682" s="318"/>
      <c r="P682" s="318"/>
      <c r="Q682" s="318"/>
      <c r="R682" s="318"/>
      <c r="S682" s="318"/>
      <c r="T682" s="318"/>
      <c r="U682" s="318"/>
      <c r="V682" s="318"/>
      <c r="W682" s="318"/>
      <c r="X682" s="318"/>
      <c r="Y682" s="318"/>
      <c r="Z682" s="280"/>
      <c r="AA682" s="280"/>
      <c r="AB682" s="7"/>
      <c r="AC682" s="318"/>
      <c r="AD682" s="280"/>
      <c r="AE682" s="318"/>
      <c r="AF682" s="280"/>
      <c r="AG682" s="318"/>
      <c r="AH682" s="318"/>
      <c r="AI682" s="318"/>
      <c r="AJ682" s="318"/>
      <c r="AK682" s="318"/>
      <c r="AL682" s="318"/>
      <c r="AM682" s="318"/>
      <c r="AN682" s="318"/>
      <c r="AO682" s="318"/>
      <c r="AP682" s="280"/>
      <c r="AQ682" s="280"/>
      <c r="AR682" s="280"/>
      <c r="AS682" s="280"/>
      <c r="AT682" s="280"/>
      <c r="AU682" s="280"/>
      <c r="AV682" s="280"/>
      <c r="AW682" s="280"/>
      <c r="AX682" s="280"/>
      <c r="AY682" s="280"/>
      <c r="AZ682" s="280"/>
      <c r="BA682" s="280"/>
      <c r="BB682" s="280"/>
      <c r="BC682" s="280"/>
      <c r="BD682" s="280"/>
      <c r="BE682" s="280"/>
      <c r="BF682" s="280"/>
      <c r="BG682" s="280"/>
      <c r="BH682" s="280"/>
      <c r="BI682" s="280"/>
      <c r="BJ682" s="280"/>
      <c r="BK682" s="280"/>
    </row>
    <row r="683" spans="1:63" ht="24.75" customHeight="1" hidden="1">
      <c r="A683" s="454"/>
      <c r="B683" s="454"/>
      <c r="C683" s="425"/>
      <c r="D683" s="41"/>
      <c r="E683" s="4" t="s">
        <v>14</v>
      </c>
      <c r="F683" s="180"/>
      <c r="G683" s="280"/>
      <c r="H683" s="286"/>
      <c r="I683" s="318"/>
      <c r="J683" s="318"/>
      <c r="K683" s="318"/>
      <c r="L683" s="318"/>
      <c r="M683" s="318"/>
      <c r="N683" s="318"/>
      <c r="O683" s="318"/>
      <c r="P683" s="318"/>
      <c r="Q683" s="318"/>
      <c r="R683" s="318"/>
      <c r="S683" s="318"/>
      <c r="T683" s="318"/>
      <c r="U683" s="318"/>
      <c r="V683" s="318"/>
      <c r="W683" s="318"/>
      <c r="X683" s="318"/>
      <c r="Y683" s="318"/>
      <c r="Z683" s="280"/>
      <c r="AA683" s="280"/>
      <c r="AB683" s="7"/>
      <c r="AC683" s="318"/>
      <c r="AD683" s="280"/>
      <c r="AE683" s="318"/>
      <c r="AF683" s="280"/>
      <c r="AG683" s="318"/>
      <c r="AH683" s="318"/>
      <c r="AI683" s="318"/>
      <c r="AJ683" s="318"/>
      <c r="AK683" s="318"/>
      <c r="AL683" s="318"/>
      <c r="AM683" s="318"/>
      <c r="AN683" s="318"/>
      <c r="AO683" s="318"/>
      <c r="AP683" s="280"/>
      <c r="AQ683" s="280"/>
      <c r="AR683" s="280"/>
      <c r="AS683" s="280"/>
      <c r="AT683" s="280"/>
      <c r="AU683" s="280"/>
      <c r="AV683" s="280"/>
      <c r="AW683" s="280"/>
      <c r="AX683" s="280"/>
      <c r="AY683" s="280"/>
      <c r="AZ683" s="280"/>
      <c r="BA683" s="280"/>
      <c r="BB683" s="280"/>
      <c r="BC683" s="280"/>
      <c r="BD683" s="280"/>
      <c r="BE683" s="280"/>
      <c r="BF683" s="280"/>
      <c r="BG683" s="280"/>
      <c r="BH683" s="280"/>
      <c r="BI683" s="280"/>
      <c r="BJ683" s="280"/>
      <c r="BK683" s="280"/>
    </row>
    <row r="684" spans="1:63" ht="25.5" customHeight="1" hidden="1">
      <c r="A684" s="454"/>
      <c r="B684" s="454"/>
      <c r="C684" s="425"/>
      <c r="D684" s="273" t="s">
        <v>405</v>
      </c>
      <c r="E684" s="4" t="s">
        <v>15</v>
      </c>
      <c r="F684" s="180"/>
      <c r="G684" s="280"/>
      <c r="H684" s="286"/>
      <c r="I684" s="318"/>
      <c r="J684" s="318"/>
      <c r="K684" s="318"/>
      <c r="L684" s="318"/>
      <c r="M684" s="318"/>
      <c r="N684" s="318"/>
      <c r="O684" s="318"/>
      <c r="P684" s="318"/>
      <c r="Q684" s="318"/>
      <c r="R684" s="318"/>
      <c r="S684" s="318"/>
      <c r="T684" s="318"/>
      <c r="U684" s="318"/>
      <c r="V684" s="318"/>
      <c r="W684" s="318"/>
      <c r="X684" s="318"/>
      <c r="Y684" s="318"/>
      <c r="Z684" s="280"/>
      <c r="AA684" s="280"/>
      <c r="AB684" s="7"/>
      <c r="AC684" s="318"/>
      <c r="AD684" s="280"/>
      <c r="AE684" s="318"/>
      <c r="AF684" s="280"/>
      <c r="AG684" s="318"/>
      <c r="AH684" s="318"/>
      <c r="AI684" s="318"/>
      <c r="AJ684" s="318"/>
      <c r="AK684" s="318"/>
      <c r="AL684" s="318"/>
      <c r="AM684" s="318"/>
      <c r="AN684" s="318"/>
      <c r="AO684" s="318"/>
      <c r="AP684" s="280"/>
      <c r="AQ684" s="280"/>
      <c r="AR684" s="280"/>
      <c r="AS684" s="280"/>
      <c r="AT684" s="280"/>
      <c r="AU684" s="280"/>
      <c r="AV684" s="280"/>
      <c r="AW684" s="280"/>
      <c r="AX684" s="280"/>
      <c r="AY684" s="280"/>
      <c r="AZ684" s="280"/>
      <c r="BA684" s="280"/>
      <c r="BB684" s="280"/>
      <c r="BC684" s="280"/>
      <c r="BD684" s="280"/>
      <c r="BE684" s="280"/>
      <c r="BF684" s="280"/>
      <c r="BG684" s="280"/>
      <c r="BH684" s="280"/>
      <c r="BI684" s="280"/>
      <c r="BJ684" s="280"/>
      <c r="BK684" s="280"/>
    </row>
    <row r="685" spans="1:63" ht="54.75" customHeight="1" hidden="1">
      <c r="A685" s="454"/>
      <c r="B685" s="454"/>
      <c r="C685" s="425"/>
      <c r="D685" s="41"/>
      <c r="E685" s="4" t="s">
        <v>16</v>
      </c>
      <c r="F685" s="180"/>
      <c r="G685" s="280"/>
      <c r="H685" s="286"/>
      <c r="I685" s="318"/>
      <c r="J685" s="318"/>
      <c r="K685" s="318"/>
      <c r="L685" s="318"/>
      <c r="M685" s="318"/>
      <c r="N685" s="318"/>
      <c r="O685" s="318"/>
      <c r="P685" s="318"/>
      <c r="Q685" s="318"/>
      <c r="R685" s="318"/>
      <c r="S685" s="318"/>
      <c r="T685" s="318"/>
      <c r="U685" s="318"/>
      <c r="V685" s="318"/>
      <c r="W685" s="318"/>
      <c r="X685" s="318"/>
      <c r="Y685" s="318"/>
      <c r="Z685" s="280"/>
      <c r="AA685" s="280"/>
      <c r="AB685" s="7"/>
      <c r="AC685" s="318"/>
      <c r="AD685" s="280"/>
      <c r="AE685" s="318"/>
      <c r="AF685" s="280"/>
      <c r="AG685" s="318"/>
      <c r="AH685" s="318"/>
      <c r="AI685" s="318"/>
      <c r="AJ685" s="318"/>
      <c r="AK685" s="318"/>
      <c r="AL685" s="318"/>
      <c r="AM685" s="318"/>
      <c r="AN685" s="318"/>
      <c r="AO685" s="318"/>
      <c r="AP685" s="280"/>
      <c r="AQ685" s="280"/>
      <c r="AR685" s="280"/>
      <c r="AS685" s="280"/>
      <c r="AT685" s="280"/>
      <c r="AU685" s="280"/>
      <c r="AV685" s="280"/>
      <c r="AW685" s="280"/>
      <c r="AX685" s="280"/>
      <c r="AY685" s="280"/>
      <c r="AZ685" s="280"/>
      <c r="BA685" s="280"/>
      <c r="BB685" s="280"/>
      <c r="BC685" s="280"/>
      <c r="BD685" s="280"/>
      <c r="BE685" s="280"/>
      <c r="BF685" s="280"/>
      <c r="BG685" s="280"/>
      <c r="BH685" s="280"/>
      <c r="BI685" s="280"/>
      <c r="BJ685" s="280"/>
      <c r="BK685" s="280"/>
    </row>
    <row r="686" spans="1:63" ht="15.75" customHeight="1" hidden="1">
      <c r="A686" s="454"/>
      <c r="B686" s="454"/>
      <c r="C686" s="425"/>
      <c r="D686" s="41"/>
      <c r="E686" s="4" t="s">
        <v>17</v>
      </c>
      <c r="F686" s="180"/>
      <c r="G686" s="280"/>
      <c r="H686" s="286"/>
      <c r="I686" s="318"/>
      <c r="J686" s="318"/>
      <c r="K686" s="318"/>
      <c r="L686" s="318"/>
      <c r="M686" s="318"/>
      <c r="N686" s="318"/>
      <c r="O686" s="318"/>
      <c r="P686" s="318"/>
      <c r="Q686" s="318"/>
      <c r="R686" s="318"/>
      <c r="S686" s="318"/>
      <c r="T686" s="318"/>
      <c r="U686" s="318"/>
      <c r="V686" s="318"/>
      <c r="W686" s="318"/>
      <c r="X686" s="318"/>
      <c r="Y686" s="318"/>
      <c r="Z686" s="280"/>
      <c r="AA686" s="280"/>
      <c r="AB686" s="7"/>
      <c r="AC686" s="318"/>
      <c r="AD686" s="280"/>
      <c r="AE686" s="318"/>
      <c r="AF686" s="280"/>
      <c r="AG686" s="318"/>
      <c r="AH686" s="318"/>
      <c r="AI686" s="318"/>
      <c r="AJ686" s="318"/>
      <c r="AK686" s="318"/>
      <c r="AL686" s="318"/>
      <c r="AM686" s="318"/>
      <c r="AN686" s="318"/>
      <c r="AO686" s="318"/>
      <c r="AP686" s="280"/>
      <c r="AQ686" s="280"/>
      <c r="AR686" s="280"/>
      <c r="AS686" s="280"/>
      <c r="AT686" s="280"/>
      <c r="AU686" s="280"/>
      <c r="AV686" s="280"/>
      <c r="AW686" s="280"/>
      <c r="AX686" s="280"/>
      <c r="AY686" s="280"/>
      <c r="AZ686" s="280"/>
      <c r="BA686" s="280"/>
      <c r="BB686" s="280"/>
      <c r="BC686" s="280"/>
      <c r="BD686" s="280"/>
      <c r="BE686" s="280"/>
      <c r="BF686" s="280"/>
      <c r="BG686" s="280"/>
      <c r="BH686" s="280"/>
      <c r="BI686" s="280"/>
      <c r="BJ686" s="280"/>
      <c r="BK686" s="280"/>
    </row>
    <row r="687" spans="1:63" ht="30.75" hidden="1">
      <c r="A687" s="454"/>
      <c r="B687" s="454"/>
      <c r="C687" s="426"/>
      <c r="D687" s="41"/>
      <c r="E687" s="4" t="s">
        <v>18</v>
      </c>
      <c r="F687" s="180"/>
      <c r="G687" s="280"/>
      <c r="H687" s="286"/>
      <c r="I687" s="318"/>
      <c r="J687" s="318"/>
      <c r="K687" s="318"/>
      <c r="L687" s="318"/>
      <c r="M687" s="318"/>
      <c r="N687" s="318"/>
      <c r="O687" s="318"/>
      <c r="P687" s="318"/>
      <c r="Q687" s="318"/>
      <c r="R687" s="318"/>
      <c r="S687" s="318"/>
      <c r="T687" s="318"/>
      <c r="U687" s="318"/>
      <c r="V687" s="318"/>
      <c r="W687" s="318"/>
      <c r="X687" s="318"/>
      <c r="Y687" s="318"/>
      <c r="Z687" s="280"/>
      <c r="AA687" s="280"/>
      <c r="AB687" s="7"/>
      <c r="AC687" s="318"/>
      <c r="AD687" s="280"/>
      <c r="AE687" s="318"/>
      <c r="AF687" s="280"/>
      <c r="AG687" s="318"/>
      <c r="AH687" s="318"/>
      <c r="AI687" s="318"/>
      <c r="AJ687" s="318"/>
      <c r="AK687" s="318"/>
      <c r="AL687" s="318"/>
      <c r="AM687" s="318"/>
      <c r="AN687" s="318"/>
      <c r="AO687" s="318"/>
      <c r="AP687" s="280"/>
      <c r="AQ687" s="280"/>
      <c r="AR687" s="280"/>
      <c r="AS687" s="280"/>
      <c r="AT687" s="280"/>
      <c r="AU687" s="280"/>
      <c r="AV687" s="280"/>
      <c r="AW687" s="280"/>
      <c r="AX687" s="280"/>
      <c r="AY687" s="280"/>
      <c r="AZ687" s="280"/>
      <c r="BA687" s="280"/>
      <c r="BB687" s="280"/>
      <c r="BC687" s="280"/>
      <c r="BD687" s="280"/>
      <c r="BE687" s="280"/>
      <c r="BF687" s="280"/>
      <c r="BG687" s="280"/>
      <c r="BH687" s="280"/>
      <c r="BI687" s="280"/>
      <c r="BJ687" s="280"/>
      <c r="BK687" s="280"/>
    </row>
    <row r="688" spans="1:63" ht="15" hidden="1">
      <c r="A688" s="775">
        <v>42737</v>
      </c>
      <c r="B688" s="429" t="s">
        <v>552</v>
      </c>
      <c r="C688" s="424" t="s">
        <v>26</v>
      </c>
      <c r="D688" s="33"/>
      <c r="E688" s="277" t="s">
        <v>21</v>
      </c>
      <c r="F688" s="279"/>
      <c r="G688" s="310"/>
      <c r="H688" s="309"/>
      <c r="I688" s="326"/>
      <c r="J688" s="326"/>
      <c r="K688" s="318"/>
      <c r="L688" s="326"/>
      <c r="M688" s="326"/>
      <c r="N688" s="318"/>
      <c r="O688" s="326"/>
      <c r="P688" s="326"/>
      <c r="Q688" s="318"/>
      <c r="R688" s="326"/>
      <c r="S688" s="326"/>
      <c r="T688" s="318"/>
      <c r="U688" s="326"/>
      <c r="V688" s="318"/>
      <c r="W688" s="318"/>
      <c r="X688" s="326"/>
      <c r="Y688" s="318"/>
      <c r="Z688" s="280"/>
      <c r="AA688" s="286"/>
      <c r="AB688" s="7"/>
      <c r="AC688" s="318"/>
      <c r="AD688" s="286"/>
      <c r="AE688" s="318"/>
      <c r="AF688" s="280"/>
      <c r="AG688" s="326"/>
      <c r="AH688" s="318"/>
      <c r="AI688" s="318"/>
      <c r="AJ688" s="326"/>
      <c r="AK688" s="318"/>
      <c r="AL688" s="318"/>
      <c r="AM688" s="326"/>
      <c r="AN688" s="318"/>
      <c r="AO688" s="318"/>
      <c r="AP688" s="180"/>
      <c r="AQ688" s="280"/>
      <c r="AR688" s="343"/>
      <c r="AS688" s="280"/>
      <c r="AT688" s="280"/>
      <c r="AU688" s="280"/>
      <c r="AV688" s="280"/>
      <c r="AW688" s="280"/>
      <c r="AX688" s="280"/>
      <c r="AY688" s="280"/>
      <c r="AZ688" s="280"/>
      <c r="BA688" s="280"/>
      <c r="BB688" s="280"/>
      <c r="BC688" s="280"/>
      <c r="BD688" s="280"/>
      <c r="BE688" s="280"/>
      <c r="BF688" s="280"/>
      <c r="BG688" s="280"/>
      <c r="BH688" s="280"/>
      <c r="BI688" s="280"/>
      <c r="BJ688" s="280"/>
      <c r="BK688" s="280"/>
    </row>
    <row r="689" spans="1:63" ht="30.75" hidden="1">
      <c r="A689" s="430"/>
      <c r="B689" s="430"/>
      <c r="C689" s="425"/>
      <c r="D689" s="33"/>
      <c r="E689" s="4" t="s">
        <v>14</v>
      </c>
      <c r="F689" s="180"/>
      <c r="G689" s="286"/>
      <c r="H689" s="286"/>
      <c r="I689" s="326"/>
      <c r="J689" s="326"/>
      <c r="K689" s="318"/>
      <c r="L689" s="326"/>
      <c r="M689" s="326"/>
      <c r="N689" s="318"/>
      <c r="O689" s="326"/>
      <c r="P689" s="326"/>
      <c r="Q689" s="318"/>
      <c r="R689" s="326"/>
      <c r="S689" s="326"/>
      <c r="T689" s="318"/>
      <c r="U689" s="326"/>
      <c r="V689" s="318"/>
      <c r="W689" s="318"/>
      <c r="X689" s="326"/>
      <c r="Y689" s="318"/>
      <c r="Z689" s="280"/>
      <c r="AA689" s="286"/>
      <c r="AB689" s="7"/>
      <c r="AC689" s="318"/>
      <c r="AD689" s="286"/>
      <c r="AE689" s="318"/>
      <c r="AF689" s="280"/>
      <c r="AG689" s="326"/>
      <c r="AH689" s="318"/>
      <c r="AI689" s="318"/>
      <c r="AJ689" s="326"/>
      <c r="AK689" s="318"/>
      <c r="AL689" s="318"/>
      <c r="AM689" s="326"/>
      <c r="AN689" s="318"/>
      <c r="AO689" s="318"/>
      <c r="AP689" s="180"/>
      <c r="AQ689" s="280"/>
      <c r="AR689" s="280"/>
      <c r="AS689" s="280"/>
      <c r="AT689" s="280"/>
      <c r="AU689" s="280"/>
      <c r="AV689" s="280"/>
      <c r="AW689" s="280"/>
      <c r="AX689" s="280"/>
      <c r="AY689" s="280"/>
      <c r="AZ689" s="280"/>
      <c r="BA689" s="280"/>
      <c r="BB689" s="280"/>
      <c r="BC689" s="280"/>
      <c r="BD689" s="280"/>
      <c r="BE689" s="280"/>
      <c r="BF689" s="280"/>
      <c r="BG689" s="280"/>
      <c r="BH689" s="280"/>
      <c r="BI689" s="280"/>
      <c r="BJ689" s="280"/>
      <c r="BK689" s="280"/>
    </row>
    <row r="690" spans="1:63" ht="30.75" hidden="1">
      <c r="A690" s="430"/>
      <c r="B690" s="430"/>
      <c r="C690" s="425"/>
      <c r="D690" s="33"/>
      <c r="E690" s="4" t="s">
        <v>15</v>
      </c>
      <c r="F690" s="279"/>
      <c r="G690" s="310"/>
      <c r="H690" s="309"/>
      <c r="I690" s="326"/>
      <c r="J690" s="326"/>
      <c r="K690" s="318"/>
      <c r="L690" s="326"/>
      <c r="M690" s="326"/>
      <c r="N690" s="318"/>
      <c r="O690" s="326"/>
      <c r="P690" s="326"/>
      <c r="Q690" s="318"/>
      <c r="R690" s="326"/>
      <c r="S690" s="326"/>
      <c r="T690" s="318"/>
      <c r="U690" s="326"/>
      <c r="V690" s="318"/>
      <c r="W690" s="318"/>
      <c r="X690" s="326"/>
      <c r="Y690" s="318"/>
      <c r="Z690" s="280"/>
      <c r="AA690" s="286"/>
      <c r="AB690" s="7"/>
      <c r="AC690" s="318"/>
      <c r="AD690" s="286"/>
      <c r="AE690" s="318"/>
      <c r="AF690" s="280"/>
      <c r="AG690" s="326"/>
      <c r="AH690" s="318"/>
      <c r="AI690" s="318"/>
      <c r="AJ690" s="326"/>
      <c r="AK690" s="318"/>
      <c r="AL690" s="318"/>
      <c r="AM690" s="326"/>
      <c r="AN690" s="318"/>
      <c r="AO690" s="318"/>
      <c r="AP690" s="180"/>
      <c r="AQ690" s="280"/>
      <c r="AR690" s="343"/>
      <c r="AS690" s="280"/>
      <c r="AT690" s="280"/>
      <c r="AU690" s="280"/>
      <c r="AV690" s="280"/>
      <c r="AW690" s="280"/>
      <c r="AX690" s="280"/>
      <c r="AY690" s="280"/>
      <c r="AZ690" s="280"/>
      <c r="BA690" s="280"/>
      <c r="BB690" s="280"/>
      <c r="BC690" s="280"/>
      <c r="BD690" s="280"/>
      <c r="BE690" s="280"/>
      <c r="BF690" s="280"/>
      <c r="BG690" s="280"/>
      <c r="BH690" s="280"/>
      <c r="BI690" s="280"/>
      <c r="BJ690" s="280"/>
      <c r="BK690" s="280"/>
    </row>
    <row r="691" spans="1:63" ht="15" hidden="1">
      <c r="A691" s="430"/>
      <c r="B691" s="430"/>
      <c r="C691" s="425"/>
      <c r="D691" s="33"/>
      <c r="E691" s="4" t="s">
        <v>16</v>
      </c>
      <c r="F691" s="180"/>
      <c r="G691" s="286"/>
      <c r="H691" s="286"/>
      <c r="I691" s="326"/>
      <c r="J691" s="326"/>
      <c r="K691" s="318"/>
      <c r="L691" s="339"/>
      <c r="M691" s="326"/>
      <c r="N691" s="318"/>
      <c r="O691" s="326"/>
      <c r="P691" s="326"/>
      <c r="Q691" s="318"/>
      <c r="R691" s="326"/>
      <c r="S691" s="326"/>
      <c r="T691" s="318"/>
      <c r="U691" s="326"/>
      <c r="V691" s="318"/>
      <c r="W691" s="318"/>
      <c r="X691" s="326"/>
      <c r="Y691" s="318"/>
      <c r="Z691" s="280"/>
      <c r="AA691" s="286"/>
      <c r="AB691" s="7"/>
      <c r="AC691" s="318"/>
      <c r="AD691" s="286"/>
      <c r="AE691" s="318"/>
      <c r="AF691" s="280"/>
      <c r="AG691" s="326"/>
      <c r="AH691" s="318"/>
      <c r="AI691" s="318"/>
      <c r="AJ691" s="326"/>
      <c r="AK691" s="318"/>
      <c r="AL691" s="318"/>
      <c r="AM691" s="326"/>
      <c r="AN691" s="318"/>
      <c r="AO691" s="318"/>
      <c r="AP691" s="286"/>
      <c r="AQ691" s="280"/>
      <c r="AR691" s="280"/>
      <c r="AS691" s="280"/>
      <c r="AT691" s="280"/>
      <c r="AU691" s="280"/>
      <c r="AV691" s="280"/>
      <c r="AW691" s="280"/>
      <c r="AX691" s="280"/>
      <c r="AY691" s="280"/>
      <c r="AZ691" s="280"/>
      <c r="BA691" s="280"/>
      <c r="BB691" s="280"/>
      <c r="BC691" s="280"/>
      <c r="BD691" s="280"/>
      <c r="BE691" s="280"/>
      <c r="BF691" s="280"/>
      <c r="BG691" s="280"/>
      <c r="BH691" s="280"/>
      <c r="BI691" s="280"/>
      <c r="BJ691" s="280"/>
      <c r="BK691" s="280"/>
    </row>
    <row r="692" spans="1:63" ht="15" hidden="1">
      <c r="A692" s="430"/>
      <c r="B692" s="430"/>
      <c r="C692" s="425"/>
      <c r="D692" s="33"/>
      <c r="E692" s="4" t="s">
        <v>17</v>
      </c>
      <c r="F692" s="180"/>
      <c r="G692" s="286"/>
      <c r="H692" s="286"/>
      <c r="I692" s="326"/>
      <c r="J692" s="326"/>
      <c r="K692" s="318"/>
      <c r="L692" s="326"/>
      <c r="M692" s="326"/>
      <c r="N692" s="318"/>
      <c r="O692" s="326"/>
      <c r="P692" s="326"/>
      <c r="Q692" s="318"/>
      <c r="R692" s="326"/>
      <c r="S692" s="326"/>
      <c r="T692" s="318"/>
      <c r="U692" s="326"/>
      <c r="V692" s="318"/>
      <c r="W692" s="318"/>
      <c r="X692" s="326"/>
      <c r="Y692" s="318"/>
      <c r="Z692" s="280"/>
      <c r="AA692" s="286"/>
      <c r="AB692" s="7"/>
      <c r="AC692" s="318"/>
      <c r="AD692" s="286"/>
      <c r="AE692" s="318"/>
      <c r="AF692" s="280"/>
      <c r="AG692" s="326"/>
      <c r="AH692" s="318"/>
      <c r="AI692" s="318"/>
      <c r="AJ692" s="326"/>
      <c r="AK692" s="318"/>
      <c r="AL692" s="318"/>
      <c r="AM692" s="326"/>
      <c r="AN692" s="318"/>
      <c r="AO692" s="318"/>
      <c r="AP692" s="286"/>
      <c r="AQ692" s="280"/>
      <c r="AR692" s="280"/>
      <c r="AS692" s="280"/>
      <c r="AT692" s="280"/>
      <c r="AU692" s="280"/>
      <c r="AV692" s="280"/>
      <c r="AW692" s="280"/>
      <c r="AX692" s="280"/>
      <c r="AY692" s="280"/>
      <c r="AZ692" s="280"/>
      <c r="BA692" s="280"/>
      <c r="BB692" s="280"/>
      <c r="BC692" s="280"/>
      <c r="BD692" s="280"/>
      <c r="BE692" s="280"/>
      <c r="BF692" s="280"/>
      <c r="BG692" s="280"/>
      <c r="BH692" s="280"/>
      <c r="BI692" s="280"/>
      <c r="BJ692" s="280"/>
      <c r="BK692" s="280"/>
    </row>
    <row r="693" spans="1:63" ht="30.75" hidden="1">
      <c r="A693" s="431"/>
      <c r="B693" s="431"/>
      <c r="C693" s="426"/>
      <c r="D693" s="33"/>
      <c r="E693" s="4" t="s">
        <v>18</v>
      </c>
      <c r="F693" s="180"/>
      <c r="G693" s="286"/>
      <c r="H693" s="286"/>
      <c r="I693" s="326"/>
      <c r="J693" s="326"/>
      <c r="K693" s="318"/>
      <c r="L693" s="326"/>
      <c r="M693" s="326"/>
      <c r="N693" s="318"/>
      <c r="O693" s="326"/>
      <c r="P693" s="326"/>
      <c r="Q693" s="318"/>
      <c r="R693" s="326"/>
      <c r="S693" s="326"/>
      <c r="T693" s="318"/>
      <c r="U693" s="326"/>
      <c r="V693" s="318"/>
      <c r="W693" s="318"/>
      <c r="X693" s="326"/>
      <c r="Y693" s="318"/>
      <c r="Z693" s="280"/>
      <c r="AA693" s="286"/>
      <c r="AB693" s="7"/>
      <c r="AC693" s="318"/>
      <c r="AD693" s="286"/>
      <c r="AE693" s="318"/>
      <c r="AF693" s="280"/>
      <c r="AG693" s="326"/>
      <c r="AH693" s="318"/>
      <c r="AI693" s="318"/>
      <c r="AJ693" s="326"/>
      <c r="AK693" s="318"/>
      <c r="AL693" s="318"/>
      <c r="AM693" s="326"/>
      <c r="AN693" s="318"/>
      <c r="AO693" s="318"/>
      <c r="AP693" s="286"/>
      <c r="AQ693" s="280"/>
      <c r="AR693" s="280"/>
      <c r="AS693" s="280"/>
      <c r="AT693" s="280"/>
      <c r="AU693" s="280"/>
      <c r="AV693" s="280"/>
      <c r="AW693" s="280"/>
      <c r="AX693" s="280"/>
      <c r="AY693" s="280"/>
      <c r="AZ693" s="280"/>
      <c r="BA693" s="280"/>
      <c r="BB693" s="280"/>
      <c r="BC693" s="280"/>
      <c r="BD693" s="280"/>
      <c r="BE693" s="280"/>
      <c r="BF693" s="280"/>
      <c r="BG693" s="280"/>
      <c r="BH693" s="280"/>
      <c r="BI693" s="280"/>
      <c r="BJ693" s="280"/>
      <c r="BK693" s="280"/>
    </row>
    <row r="694" spans="1:63" ht="15">
      <c r="A694" s="720" t="s">
        <v>417</v>
      </c>
      <c r="B694" s="721"/>
      <c r="C694" s="424" t="s">
        <v>82</v>
      </c>
      <c r="D694" s="33"/>
      <c r="E694" s="277" t="s">
        <v>21</v>
      </c>
      <c r="F694" s="279">
        <f>F585</f>
        <v>216636.1</v>
      </c>
      <c r="G694" s="279">
        <f aca="true" t="shared" si="86" ref="G694:AS694">G585</f>
        <v>5807.9000000000015</v>
      </c>
      <c r="H694" s="279">
        <f t="shared" si="86"/>
        <v>2.680947450586491</v>
      </c>
      <c r="I694" s="279">
        <f t="shared" si="86"/>
        <v>5808.100000000002</v>
      </c>
      <c r="J694" s="279">
        <f t="shared" si="86"/>
        <v>5807.9000000000015</v>
      </c>
      <c r="K694" s="279">
        <f t="shared" si="86"/>
        <v>99.99655653311753</v>
      </c>
      <c r="L694" s="279">
        <f t="shared" si="86"/>
        <v>19533.5</v>
      </c>
      <c r="M694" s="279">
        <f t="shared" si="86"/>
        <v>0</v>
      </c>
      <c r="N694" s="279">
        <f t="shared" si="86"/>
        <v>0</v>
      </c>
      <c r="O694" s="279">
        <f t="shared" si="86"/>
        <v>19830.000000000004</v>
      </c>
      <c r="P694" s="279">
        <f t="shared" si="86"/>
        <v>0</v>
      </c>
      <c r="Q694" s="279">
        <f t="shared" si="86"/>
        <v>0</v>
      </c>
      <c r="R694" s="279">
        <f t="shared" si="86"/>
        <v>25628.799999999996</v>
      </c>
      <c r="S694" s="279">
        <f t="shared" si="86"/>
        <v>0</v>
      </c>
      <c r="T694" s="279">
        <f t="shared" si="86"/>
        <v>0</v>
      </c>
      <c r="U694" s="279">
        <f t="shared" si="86"/>
        <v>25512.8</v>
      </c>
      <c r="V694" s="279">
        <f t="shared" si="86"/>
        <v>0</v>
      </c>
      <c r="W694" s="279">
        <f t="shared" si="86"/>
        <v>0</v>
      </c>
      <c r="X694" s="279">
        <f t="shared" si="86"/>
        <v>26046.149999999998</v>
      </c>
      <c r="Y694" s="279">
        <f t="shared" si="86"/>
        <v>0</v>
      </c>
      <c r="Z694" s="279">
        <f t="shared" si="86"/>
        <v>0</v>
      </c>
      <c r="AA694" s="279">
        <f t="shared" si="86"/>
        <v>13364</v>
      </c>
      <c r="AB694" s="279">
        <f t="shared" si="86"/>
        <v>0</v>
      </c>
      <c r="AC694" s="279">
        <f t="shared" si="86"/>
        <v>0</v>
      </c>
      <c r="AD694" s="279">
        <f t="shared" si="86"/>
        <v>13366</v>
      </c>
      <c r="AE694" s="279">
        <f t="shared" si="86"/>
        <v>0</v>
      </c>
      <c r="AF694" s="279">
        <f t="shared" si="86"/>
        <v>0</v>
      </c>
      <c r="AG694" s="279">
        <f t="shared" si="86"/>
        <v>13961.7</v>
      </c>
      <c r="AH694" s="279">
        <f t="shared" si="86"/>
        <v>0</v>
      </c>
      <c r="AI694" s="279">
        <f t="shared" si="86"/>
        <v>0</v>
      </c>
      <c r="AJ694" s="279">
        <f t="shared" si="86"/>
        <v>17689.899999999998</v>
      </c>
      <c r="AK694" s="279">
        <f t="shared" si="86"/>
        <v>0</v>
      </c>
      <c r="AL694" s="279">
        <f t="shared" si="86"/>
        <v>0</v>
      </c>
      <c r="AM694" s="279">
        <f t="shared" si="86"/>
        <v>17653.800000000003</v>
      </c>
      <c r="AN694" s="279">
        <f t="shared" si="86"/>
        <v>0</v>
      </c>
      <c r="AO694" s="279">
        <f t="shared" si="86"/>
        <v>0</v>
      </c>
      <c r="AP694" s="279">
        <f t="shared" si="86"/>
        <v>18241.35</v>
      </c>
      <c r="AQ694" s="279">
        <f t="shared" si="86"/>
        <v>0</v>
      </c>
      <c r="AR694" s="279">
        <f t="shared" si="86"/>
        <v>0</v>
      </c>
      <c r="AS694" s="279">
        <f t="shared" si="86"/>
        <v>0</v>
      </c>
      <c r="AT694" s="280"/>
      <c r="AU694" s="280"/>
      <c r="AV694" s="280"/>
      <c r="AW694" s="280"/>
      <c r="AX694" s="280"/>
      <c r="AY694" s="280"/>
      <c r="AZ694" s="280"/>
      <c r="BA694" s="280"/>
      <c r="BB694" s="280"/>
      <c r="BC694" s="280"/>
      <c r="BD694" s="280"/>
      <c r="BE694" s="280"/>
      <c r="BF694" s="280"/>
      <c r="BG694" s="280"/>
      <c r="BH694" s="280"/>
      <c r="BI694" s="280"/>
      <c r="BJ694" s="280"/>
      <c r="BK694" s="280"/>
    </row>
    <row r="695" spans="1:72" ht="30.75">
      <c r="A695" s="722"/>
      <c r="B695" s="723"/>
      <c r="C695" s="425"/>
      <c r="D695" s="34"/>
      <c r="E695" s="4" t="s">
        <v>14</v>
      </c>
      <c r="F695" s="180">
        <f>F586</f>
        <v>0</v>
      </c>
      <c r="G695" s="180">
        <f aca="true" t="shared" si="87" ref="G695:BR695">G586</f>
        <v>0</v>
      </c>
      <c r="H695" s="180" t="e">
        <f t="shared" si="87"/>
        <v>#DIV/0!</v>
      </c>
      <c r="I695" s="180">
        <f t="shared" si="87"/>
        <v>0</v>
      </c>
      <c r="J695" s="180">
        <f t="shared" si="87"/>
        <v>0</v>
      </c>
      <c r="K695" s="180" t="e">
        <f t="shared" si="87"/>
        <v>#DIV/0!</v>
      </c>
      <c r="L695" s="180">
        <f t="shared" si="87"/>
        <v>0</v>
      </c>
      <c r="M695" s="180">
        <f t="shared" si="87"/>
        <v>0</v>
      </c>
      <c r="N695" s="180" t="e">
        <f t="shared" si="87"/>
        <v>#DIV/0!</v>
      </c>
      <c r="O695" s="180">
        <f t="shared" si="87"/>
        <v>0</v>
      </c>
      <c r="P695" s="180">
        <f t="shared" si="87"/>
        <v>0</v>
      </c>
      <c r="Q695" s="180" t="e">
        <f t="shared" si="87"/>
        <v>#DIV/0!</v>
      </c>
      <c r="R695" s="180">
        <f t="shared" si="87"/>
        <v>0</v>
      </c>
      <c r="S695" s="180">
        <f t="shared" si="87"/>
        <v>0</v>
      </c>
      <c r="T695" s="180" t="e">
        <f t="shared" si="87"/>
        <v>#DIV/0!</v>
      </c>
      <c r="U695" s="180">
        <f t="shared" si="87"/>
        <v>0</v>
      </c>
      <c r="V695" s="180">
        <f t="shared" si="87"/>
        <v>0</v>
      </c>
      <c r="W695" s="180" t="e">
        <f t="shared" si="87"/>
        <v>#DIV/0!</v>
      </c>
      <c r="X695" s="180">
        <f t="shared" si="87"/>
        <v>0</v>
      </c>
      <c r="Y695" s="180">
        <f t="shared" si="87"/>
        <v>0</v>
      </c>
      <c r="Z695" s="180" t="e">
        <f t="shared" si="87"/>
        <v>#DIV/0!</v>
      </c>
      <c r="AA695" s="180">
        <f t="shared" si="87"/>
        <v>0</v>
      </c>
      <c r="AB695" s="180">
        <f t="shared" si="87"/>
        <v>0</v>
      </c>
      <c r="AC695" s="180" t="e">
        <f t="shared" si="87"/>
        <v>#DIV/0!</v>
      </c>
      <c r="AD695" s="180">
        <f t="shared" si="87"/>
        <v>0</v>
      </c>
      <c r="AE695" s="180">
        <f t="shared" si="87"/>
        <v>0</v>
      </c>
      <c r="AF695" s="180" t="e">
        <f t="shared" si="87"/>
        <v>#DIV/0!</v>
      </c>
      <c r="AG695" s="180">
        <f t="shared" si="87"/>
        <v>0</v>
      </c>
      <c r="AH695" s="180">
        <f t="shared" si="87"/>
        <v>0</v>
      </c>
      <c r="AI695" s="180" t="e">
        <f t="shared" si="87"/>
        <v>#DIV/0!</v>
      </c>
      <c r="AJ695" s="180">
        <f t="shared" si="87"/>
        <v>0</v>
      </c>
      <c r="AK695" s="180">
        <f t="shared" si="87"/>
        <v>0</v>
      </c>
      <c r="AL695" s="180" t="e">
        <f t="shared" si="87"/>
        <v>#DIV/0!</v>
      </c>
      <c r="AM695" s="180">
        <f t="shared" si="87"/>
        <v>0</v>
      </c>
      <c r="AN695" s="180">
        <f t="shared" si="87"/>
        <v>0</v>
      </c>
      <c r="AO695" s="180" t="e">
        <f t="shared" si="87"/>
        <v>#DIV/0!</v>
      </c>
      <c r="AP695" s="180">
        <f t="shared" si="87"/>
        <v>0</v>
      </c>
      <c r="AQ695" s="180">
        <f t="shared" si="87"/>
        <v>0</v>
      </c>
      <c r="AR695" s="180" t="e">
        <f t="shared" si="87"/>
        <v>#DIV/0!</v>
      </c>
      <c r="AS695" s="180">
        <f t="shared" si="87"/>
        <v>0</v>
      </c>
      <c r="AT695" s="180">
        <f t="shared" si="87"/>
        <v>0</v>
      </c>
      <c r="AU695" s="180">
        <f t="shared" si="87"/>
        <v>0</v>
      </c>
      <c r="AV695" s="180">
        <f t="shared" si="87"/>
        <v>0</v>
      </c>
      <c r="AW695" s="180">
        <f t="shared" si="87"/>
        <v>0</v>
      </c>
      <c r="AX695" s="180">
        <f t="shared" si="87"/>
        <v>0</v>
      </c>
      <c r="AY695" s="180">
        <f t="shared" si="87"/>
        <v>0</v>
      </c>
      <c r="AZ695" s="180">
        <f t="shared" si="87"/>
        <v>0</v>
      </c>
      <c r="BA695" s="180">
        <f t="shared" si="87"/>
        <v>0</v>
      </c>
      <c r="BB695" s="180">
        <f t="shared" si="87"/>
        <v>0</v>
      </c>
      <c r="BC695" s="180">
        <f t="shared" si="87"/>
        <v>0</v>
      </c>
      <c r="BD695" s="180">
        <f t="shared" si="87"/>
        <v>0</v>
      </c>
      <c r="BE695" s="180">
        <f t="shared" si="87"/>
        <v>0</v>
      </c>
      <c r="BF695" s="180">
        <f t="shared" si="87"/>
        <v>0</v>
      </c>
      <c r="BG695" s="180">
        <f t="shared" si="87"/>
        <v>0</v>
      </c>
      <c r="BH695" s="180">
        <f t="shared" si="87"/>
        <v>0</v>
      </c>
      <c r="BI695" s="180">
        <f t="shared" si="87"/>
        <v>0</v>
      </c>
      <c r="BJ695" s="180">
        <f t="shared" si="87"/>
        <v>0</v>
      </c>
      <c r="BK695" s="180">
        <f t="shared" si="87"/>
        <v>0</v>
      </c>
      <c r="BL695" s="180">
        <f t="shared" si="87"/>
        <v>0</v>
      </c>
      <c r="BM695" s="180">
        <f t="shared" si="87"/>
        <v>0</v>
      </c>
      <c r="BN695" s="180">
        <f t="shared" si="87"/>
        <v>0</v>
      </c>
      <c r="BO695" s="180">
        <f t="shared" si="87"/>
        <v>0</v>
      </c>
      <c r="BP695" s="180">
        <f t="shared" si="87"/>
        <v>0</v>
      </c>
      <c r="BQ695" s="180">
        <f t="shared" si="87"/>
        <v>0</v>
      </c>
      <c r="BR695" s="180">
        <f t="shared" si="87"/>
        <v>0</v>
      </c>
      <c r="BS695" s="180">
        <f>BS586</f>
        <v>0</v>
      </c>
      <c r="BT695" s="180">
        <f>BT586</f>
        <v>0</v>
      </c>
    </row>
    <row r="696" spans="1:63" ht="30.75">
      <c r="A696" s="722"/>
      <c r="B696" s="723"/>
      <c r="C696" s="425"/>
      <c r="D696" s="34"/>
      <c r="E696" s="4" t="s">
        <v>15</v>
      </c>
      <c r="F696" s="279">
        <f>F587</f>
        <v>22967.1</v>
      </c>
      <c r="G696" s="279">
        <f aca="true" t="shared" si="88" ref="G696:AS696">G587</f>
        <v>0</v>
      </c>
      <c r="H696" s="279">
        <f t="shared" si="88"/>
        <v>0</v>
      </c>
      <c r="I696" s="279">
        <f t="shared" si="88"/>
        <v>0</v>
      </c>
      <c r="J696" s="279">
        <f t="shared" si="88"/>
        <v>0</v>
      </c>
      <c r="K696" s="279" t="e">
        <f t="shared" si="88"/>
        <v>#DIV/0!</v>
      </c>
      <c r="L696" s="279">
        <f t="shared" si="88"/>
        <v>1831.85</v>
      </c>
      <c r="M696" s="279">
        <f t="shared" si="88"/>
        <v>0</v>
      </c>
      <c r="N696" s="279">
        <f t="shared" si="88"/>
        <v>0</v>
      </c>
      <c r="O696" s="279">
        <f t="shared" si="88"/>
        <v>1750.65</v>
      </c>
      <c r="P696" s="279">
        <f t="shared" si="88"/>
        <v>0</v>
      </c>
      <c r="Q696" s="279">
        <f t="shared" si="88"/>
        <v>0</v>
      </c>
      <c r="R696" s="279">
        <f t="shared" si="88"/>
        <v>2327.3999999999996</v>
      </c>
      <c r="S696" s="279">
        <f t="shared" si="88"/>
        <v>0</v>
      </c>
      <c r="T696" s="279">
        <f t="shared" si="88"/>
        <v>0</v>
      </c>
      <c r="U696" s="279">
        <f t="shared" si="88"/>
        <v>2326.7999999999997</v>
      </c>
      <c r="V696" s="279">
        <f t="shared" si="88"/>
        <v>0</v>
      </c>
      <c r="W696" s="279">
        <f t="shared" si="88"/>
        <v>0</v>
      </c>
      <c r="X696" s="279">
        <f t="shared" si="88"/>
        <v>2326.2999999999997</v>
      </c>
      <c r="Y696" s="279">
        <f t="shared" si="88"/>
        <v>0</v>
      </c>
      <c r="Z696" s="279">
        <f t="shared" si="88"/>
        <v>0</v>
      </c>
      <c r="AA696" s="279">
        <f t="shared" si="88"/>
        <v>1534.8</v>
      </c>
      <c r="AB696" s="279">
        <f t="shared" si="88"/>
        <v>0</v>
      </c>
      <c r="AC696" s="279">
        <f t="shared" si="88"/>
        <v>0</v>
      </c>
      <c r="AD696" s="279">
        <f t="shared" si="88"/>
        <v>1534.8</v>
      </c>
      <c r="AE696" s="279">
        <f t="shared" si="88"/>
        <v>0</v>
      </c>
      <c r="AF696" s="279">
        <f t="shared" si="88"/>
        <v>0</v>
      </c>
      <c r="AG696" s="279">
        <f t="shared" si="88"/>
        <v>1814.8</v>
      </c>
      <c r="AH696" s="279">
        <f t="shared" si="88"/>
        <v>0</v>
      </c>
      <c r="AI696" s="279">
        <f t="shared" si="88"/>
        <v>0</v>
      </c>
      <c r="AJ696" s="279">
        <f t="shared" si="88"/>
        <v>2506.6</v>
      </c>
      <c r="AK696" s="279">
        <f t="shared" si="88"/>
        <v>0</v>
      </c>
      <c r="AL696" s="279">
        <f t="shared" si="88"/>
        <v>0</v>
      </c>
      <c r="AM696" s="279">
        <f t="shared" si="88"/>
        <v>2506.5</v>
      </c>
      <c r="AN696" s="279">
        <f t="shared" si="88"/>
        <v>0</v>
      </c>
      <c r="AO696" s="279">
        <f t="shared" si="88"/>
        <v>0</v>
      </c>
      <c r="AP696" s="279">
        <f t="shared" si="88"/>
        <v>2506.6</v>
      </c>
      <c r="AQ696" s="279">
        <f t="shared" si="88"/>
        <v>0</v>
      </c>
      <c r="AR696" s="279">
        <f t="shared" si="88"/>
        <v>0</v>
      </c>
      <c r="AS696" s="279">
        <f t="shared" si="88"/>
        <v>0</v>
      </c>
      <c r="AT696" s="280"/>
      <c r="AU696" s="280"/>
      <c r="AV696" s="280"/>
      <c r="AW696" s="280"/>
      <c r="AX696" s="280"/>
      <c r="AY696" s="280"/>
      <c r="AZ696" s="280"/>
      <c r="BA696" s="280"/>
      <c r="BB696" s="280"/>
      <c r="BC696" s="280"/>
      <c r="BD696" s="280"/>
      <c r="BE696" s="280"/>
      <c r="BF696" s="280"/>
      <c r="BG696" s="280"/>
      <c r="BH696" s="280"/>
      <c r="BI696" s="280"/>
      <c r="BJ696" s="280"/>
      <c r="BK696" s="280"/>
    </row>
    <row r="697" spans="1:63" ht="30" customHeight="1">
      <c r="A697" s="722"/>
      <c r="B697" s="723"/>
      <c r="C697" s="425"/>
      <c r="D697" s="34"/>
      <c r="E697" s="4" t="s">
        <v>16</v>
      </c>
      <c r="F697" s="279">
        <f>F588</f>
        <v>190737</v>
      </c>
      <c r="G697" s="279">
        <f aca="true" t="shared" si="89" ref="G697:AS697">G588</f>
        <v>5767.100000000001</v>
      </c>
      <c r="H697" s="279">
        <f t="shared" si="89"/>
        <v>3.0235874528801445</v>
      </c>
      <c r="I697" s="279">
        <f t="shared" si="89"/>
        <v>5767.300000000002</v>
      </c>
      <c r="J697" s="279">
        <f t="shared" si="89"/>
        <v>5767.100000000001</v>
      </c>
      <c r="K697" s="279">
        <f t="shared" si="89"/>
        <v>99.99653217276713</v>
      </c>
      <c r="L697" s="279">
        <f t="shared" si="89"/>
        <v>17509.850000000002</v>
      </c>
      <c r="M697" s="279">
        <f t="shared" si="89"/>
        <v>0</v>
      </c>
      <c r="N697" s="279">
        <f t="shared" si="89"/>
        <v>0</v>
      </c>
      <c r="O697" s="279">
        <f t="shared" si="89"/>
        <v>17502.050000000003</v>
      </c>
      <c r="P697" s="279">
        <f t="shared" si="89"/>
        <v>0</v>
      </c>
      <c r="Q697" s="279">
        <f t="shared" si="89"/>
        <v>0</v>
      </c>
      <c r="R697" s="279">
        <f t="shared" si="89"/>
        <v>23161.399999999998</v>
      </c>
      <c r="S697" s="279">
        <f t="shared" si="89"/>
        <v>0</v>
      </c>
      <c r="T697" s="279">
        <f t="shared" si="89"/>
        <v>0</v>
      </c>
      <c r="U697" s="279">
        <f t="shared" si="89"/>
        <v>23117.6</v>
      </c>
      <c r="V697" s="279">
        <f t="shared" si="89"/>
        <v>0</v>
      </c>
      <c r="W697" s="279">
        <f t="shared" si="89"/>
        <v>0</v>
      </c>
      <c r="X697" s="279">
        <f t="shared" si="89"/>
        <v>23146.699999999997</v>
      </c>
      <c r="Y697" s="279">
        <f t="shared" si="89"/>
        <v>0</v>
      </c>
      <c r="Z697" s="279">
        <f t="shared" si="89"/>
        <v>0</v>
      </c>
      <c r="AA697" s="279">
        <f t="shared" si="89"/>
        <v>11750.800000000001</v>
      </c>
      <c r="AB697" s="279">
        <f t="shared" si="89"/>
        <v>0</v>
      </c>
      <c r="AC697" s="279">
        <f t="shared" si="89"/>
        <v>0</v>
      </c>
      <c r="AD697" s="279">
        <f t="shared" si="89"/>
        <v>11686.2</v>
      </c>
      <c r="AE697" s="279">
        <f t="shared" si="89"/>
        <v>0</v>
      </c>
      <c r="AF697" s="279">
        <f t="shared" si="89"/>
        <v>0</v>
      </c>
      <c r="AG697" s="279">
        <f t="shared" si="89"/>
        <v>11717.300000000001</v>
      </c>
      <c r="AH697" s="279">
        <f t="shared" si="89"/>
        <v>0</v>
      </c>
      <c r="AI697" s="279">
        <f t="shared" si="89"/>
        <v>0</v>
      </c>
      <c r="AJ697" s="279">
        <f t="shared" si="89"/>
        <v>15143.3</v>
      </c>
      <c r="AK697" s="279">
        <f t="shared" si="89"/>
        <v>0</v>
      </c>
      <c r="AL697" s="279">
        <f t="shared" si="89"/>
        <v>0</v>
      </c>
      <c r="AM697" s="279">
        <f t="shared" si="89"/>
        <v>15107.300000000001</v>
      </c>
      <c r="AN697" s="279">
        <f t="shared" si="89"/>
        <v>0</v>
      </c>
      <c r="AO697" s="279">
        <f t="shared" si="89"/>
        <v>0</v>
      </c>
      <c r="AP697" s="279">
        <f t="shared" si="89"/>
        <v>15127.2</v>
      </c>
      <c r="AQ697" s="279">
        <f t="shared" si="89"/>
        <v>0</v>
      </c>
      <c r="AR697" s="279">
        <f t="shared" si="89"/>
        <v>0</v>
      </c>
      <c r="AS697" s="279">
        <f t="shared" si="89"/>
        <v>0</v>
      </c>
      <c r="AT697" s="280"/>
      <c r="AU697" s="280"/>
      <c r="AV697" s="280"/>
      <c r="AW697" s="280"/>
      <c r="AX697" s="280"/>
      <c r="AY697" s="280"/>
      <c r="AZ697" s="280"/>
      <c r="BA697" s="280"/>
      <c r="BB697" s="280"/>
      <c r="BC697" s="280"/>
      <c r="BD697" s="280"/>
      <c r="BE697" s="280"/>
      <c r="BF697" s="280"/>
      <c r="BG697" s="280"/>
      <c r="BH697" s="280"/>
      <c r="BI697" s="280"/>
      <c r="BJ697" s="280"/>
      <c r="BK697" s="280"/>
    </row>
    <row r="698" spans="1:63" ht="24.75" customHeight="1">
      <c r="A698" s="722"/>
      <c r="B698" s="723"/>
      <c r="C698" s="425"/>
      <c r="D698" s="34"/>
      <c r="E698" s="4" t="s">
        <v>17</v>
      </c>
      <c r="F698" s="180">
        <f>F590</f>
        <v>0</v>
      </c>
      <c r="G698" s="180">
        <f aca="true" t="shared" si="90" ref="G698:AS698">G590</f>
        <v>0</v>
      </c>
      <c r="H698" s="180" t="e">
        <f t="shared" si="90"/>
        <v>#DIV/0!</v>
      </c>
      <c r="I698" s="180">
        <f t="shared" si="90"/>
        <v>0</v>
      </c>
      <c r="J698" s="180">
        <f t="shared" si="90"/>
        <v>0</v>
      </c>
      <c r="K698" s="180" t="e">
        <f t="shared" si="90"/>
        <v>#DIV/0!</v>
      </c>
      <c r="L698" s="180">
        <f t="shared" si="90"/>
        <v>0</v>
      </c>
      <c r="M698" s="180">
        <f t="shared" si="90"/>
        <v>0</v>
      </c>
      <c r="N698" s="180" t="e">
        <f t="shared" si="90"/>
        <v>#DIV/0!</v>
      </c>
      <c r="O698" s="180">
        <f t="shared" si="90"/>
        <v>0</v>
      </c>
      <c r="P698" s="180">
        <f t="shared" si="90"/>
        <v>0</v>
      </c>
      <c r="Q698" s="180" t="e">
        <f t="shared" si="90"/>
        <v>#DIV/0!</v>
      </c>
      <c r="R698" s="180">
        <f t="shared" si="90"/>
        <v>0</v>
      </c>
      <c r="S698" s="180">
        <f t="shared" si="90"/>
        <v>0</v>
      </c>
      <c r="T698" s="180" t="e">
        <f t="shared" si="90"/>
        <v>#DIV/0!</v>
      </c>
      <c r="U698" s="180">
        <f t="shared" si="90"/>
        <v>0</v>
      </c>
      <c r="V698" s="180">
        <f t="shared" si="90"/>
        <v>0</v>
      </c>
      <c r="W698" s="180" t="e">
        <f t="shared" si="90"/>
        <v>#DIV/0!</v>
      </c>
      <c r="X698" s="180">
        <f t="shared" si="90"/>
        <v>0</v>
      </c>
      <c r="Y698" s="180">
        <f t="shared" si="90"/>
        <v>0</v>
      </c>
      <c r="Z698" s="180" t="e">
        <f t="shared" si="90"/>
        <v>#DIV/0!</v>
      </c>
      <c r="AA698" s="180">
        <f t="shared" si="90"/>
        <v>0</v>
      </c>
      <c r="AB698" s="180">
        <f t="shared" si="90"/>
        <v>0</v>
      </c>
      <c r="AC698" s="180" t="e">
        <f t="shared" si="90"/>
        <v>#DIV/0!</v>
      </c>
      <c r="AD698" s="180">
        <f t="shared" si="90"/>
        <v>0</v>
      </c>
      <c r="AE698" s="180">
        <f t="shared" si="90"/>
        <v>0</v>
      </c>
      <c r="AF698" s="180" t="e">
        <f t="shared" si="90"/>
        <v>#DIV/0!</v>
      </c>
      <c r="AG698" s="180">
        <f t="shared" si="90"/>
        <v>0</v>
      </c>
      <c r="AH698" s="180">
        <f t="shared" si="90"/>
        <v>0</v>
      </c>
      <c r="AI698" s="180" t="e">
        <f t="shared" si="90"/>
        <v>#DIV/0!</v>
      </c>
      <c r="AJ698" s="180">
        <f t="shared" si="90"/>
        <v>0</v>
      </c>
      <c r="AK698" s="180">
        <f t="shared" si="90"/>
        <v>0</v>
      </c>
      <c r="AL698" s="180" t="e">
        <f t="shared" si="90"/>
        <v>#DIV/0!</v>
      </c>
      <c r="AM698" s="180">
        <f t="shared" si="90"/>
        <v>0</v>
      </c>
      <c r="AN698" s="180">
        <f t="shared" si="90"/>
        <v>0</v>
      </c>
      <c r="AO698" s="180" t="e">
        <f t="shared" si="90"/>
        <v>#DIV/0!</v>
      </c>
      <c r="AP698" s="180">
        <f t="shared" si="90"/>
        <v>0</v>
      </c>
      <c r="AQ698" s="180">
        <f t="shared" si="90"/>
        <v>0</v>
      </c>
      <c r="AR698" s="180" t="e">
        <f t="shared" si="90"/>
        <v>#DIV/0!</v>
      </c>
      <c r="AS698" s="180">
        <f t="shared" si="90"/>
        <v>0</v>
      </c>
      <c r="AT698" s="365"/>
      <c r="AU698" s="365"/>
      <c r="AV698" s="365"/>
      <c r="AW698" s="365"/>
      <c r="AX698" s="365"/>
      <c r="AY698" s="365"/>
      <c r="AZ698" s="365"/>
      <c r="BA698" s="365"/>
      <c r="BB698" s="365"/>
      <c r="BC698" s="365"/>
      <c r="BD698" s="365"/>
      <c r="BE698" s="365"/>
      <c r="BF698" s="365"/>
      <c r="BG698" s="365"/>
      <c r="BH698" s="365"/>
      <c r="BI698" s="365"/>
      <c r="BJ698" s="365"/>
      <c r="BK698" s="366"/>
    </row>
    <row r="699" spans="1:63" ht="36.75" customHeight="1">
      <c r="A699" s="724"/>
      <c r="B699" s="725"/>
      <c r="C699" s="426"/>
      <c r="D699" s="258"/>
      <c r="E699" s="4" t="s">
        <v>18</v>
      </c>
      <c r="F699" s="180">
        <f>F591</f>
        <v>2932</v>
      </c>
      <c r="G699" s="180">
        <f aca="true" t="shared" si="91" ref="G699:AS699">G591</f>
        <v>40.8</v>
      </c>
      <c r="H699" s="180">
        <f t="shared" si="91"/>
        <v>1.3915416098226465</v>
      </c>
      <c r="I699" s="180">
        <f t="shared" si="91"/>
        <v>40.8</v>
      </c>
      <c r="J699" s="180">
        <f t="shared" si="91"/>
        <v>40.8</v>
      </c>
      <c r="K699" s="180">
        <f t="shared" si="91"/>
        <v>100</v>
      </c>
      <c r="L699" s="180">
        <f t="shared" si="91"/>
        <v>191.8</v>
      </c>
      <c r="M699" s="180">
        <f t="shared" si="91"/>
        <v>0</v>
      </c>
      <c r="N699" s="180">
        <f t="shared" si="91"/>
        <v>0</v>
      </c>
      <c r="O699" s="180">
        <f t="shared" si="91"/>
        <v>577.3000000000001</v>
      </c>
      <c r="P699" s="180">
        <f t="shared" si="91"/>
        <v>0</v>
      </c>
      <c r="Q699" s="180">
        <f t="shared" si="91"/>
        <v>0</v>
      </c>
      <c r="R699" s="180">
        <f t="shared" si="91"/>
        <v>140</v>
      </c>
      <c r="S699" s="180">
        <f t="shared" si="91"/>
        <v>0</v>
      </c>
      <c r="T699" s="180">
        <f t="shared" si="91"/>
        <v>0</v>
      </c>
      <c r="U699" s="180">
        <f t="shared" si="91"/>
        <v>68.4</v>
      </c>
      <c r="V699" s="180">
        <f t="shared" si="91"/>
        <v>0</v>
      </c>
      <c r="W699" s="180">
        <f t="shared" si="91"/>
        <v>0</v>
      </c>
      <c r="X699" s="180">
        <f t="shared" si="91"/>
        <v>573.15</v>
      </c>
      <c r="Y699" s="180">
        <f t="shared" si="91"/>
        <v>0</v>
      </c>
      <c r="Z699" s="180">
        <f t="shared" si="91"/>
        <v>0</v>
      </c>
      <c r="AA699" s="180">
        <f t="shared" si="91"/>
        <v>78.4</v>
      </c>
      <c r="AB699" s="180">
        <f t="shared" si="91"/>
        <v>0</v>
      </c>
      <c r="AC699" s="180">
        <f t="shared" si="91"/>
        <v>0</v>
      </c>
      <c r="AD699" s="180">
        <f t="shared" si="91"/>
        <v>145</v>
      </c>
      <c r="AE699" s="180">
        <f t="shared" si="91"/>
        <v>0</v>
      </c>
      <c r="AF699" s="180">
        <f t="shared" si="91"/>
        <v>0</v>
      </c>
      <c r="AG699" s="180">
        <f t="shared" si="91"/>
        <v>429.6</v>
      </c>
      <c r="AH699" s="180">
        <f t="shared" si="91"/>
        <v>0</v>
      </c>
      <c r="AI699" s="180">
        <f t="shared" si="91"/>
        <v>0</v>
      </c>
      <c r="AJ699" s="180">
        <f t="shared" si="91"/>
        <v>40</v>
      </c>
      <c r="AK699" s="180">
        <f t="shared" si="91"/>
        <v>0</v>
      </c>
      <c r="AL699" s="180">
        <f t="shared" si="91"/>
        <v>0</v>
      </c>
      <c r="AM699" s="180">
        <f t="shared" si="91"/>
        <v>40</v>
      </c>
      <c r="AN699" s="180">
        <f t="shared" si="91"/>
        <v>0</v>
      </c>
      <c r="AO699" s="180">
        <f t="shared" si="91"/>
        <v>0</v>
      </c>
      <c r="AP699" s="180">
        <f t="shared" si="91"/>
        <v>607.55</v>
      </c>
      <c r="AQ699" s="180">
        <f t="shared" si="91"/>
        <v>0</v>
      </c>
      <c r="AR699" s="180">
        <f t="shared" si="91"/>
        <v>0</v>
      </c>
      <c r="AS699" s="180">
        <f t="shared" si="91"/>
        <v>0</v>
      </c>
      <c r="AT699" s="368"/>
      <c r="AU699" s="368"/>
      <c r="AV699" s="368"/>
      <c r="AW699" s="368"/>
      <c r="AX699" s="368"/>
      <c r="AY699" s="368"/>
      <c r="AZ699" s="368"/>
      <c r="BA699" s="368"/>
      <c r="BB699" s="368"/>
      <c r="BC699" s="368"/>
      <c r="BD699" s="368"/>
      <c r="BE699" s="368"/>
      <c r="BF699" s="368"/>
      <c r="BG699" s="368"/>
      <c r="BH699" s="368"/>
      <c r="BI699" s="368"/>
      <c r="BJ699" s="368"/>
      <c r="BK699" s="369"/>
    </row>
    <row r="700" spans="1:63" ht="15">
      <c r="A700" s="720" t="s">
        <v>426</v>
      </c>
      <c r="B700" s="721"/>
      <c r="C700" s="424" t="s">
        <v>82</v>
      </c>
      <c r="D700" s="33"/>
      <c r="E700" s="277" t="s">
        <v>21</v>
      </c>
      <c r="F700" s="180">
        <f aca="true" t="shared" si="92" ref="F700:F705">F694</f>
        <v>216636.1</v>
      </c>
      <c r="G700" s="180">
        <f aca="true" t="shared" si="93" ref="G700:AS705">G694</f>
        <v>5807.9000000000015</v>
      </c>
      <c r="H700" s="180">
        <f t="shared" si="93"/>
        <v>2.680947450586491</v>
      </c>
      <c r="I700" s="180">
        <f t="shared" si="93"/>
        <v>5808.100000000002</v>
      </c>
      <c r="J700" s="180">
        <f t="shared" si="93"/>
        <v>5807.9000000000015</v>
      </c>
      <c r="K700" s="180">
        <f t="shared" si="93"/>
        <v>99.99655653311753</v>
      </c>
      <c r="L700" s="180">
        <f t="shared" si="93"/>
        <v>19533.5</v>
      </c>
      <c r="M700" s="180">
        <f t="shared" si="93"/>
        <v>0</v>
      </c>
      <c r="N700" s="180">
        <f t="shared" si="93"/>
        <v>0</v>
      </c>
      <c r="O700" s="180">
        <f t="shared" si="93"/>
        <v>19830.000000000004</v>
      </c>
      <c r="P700" s="180">
        <f t="shared" si="93"/>
        <v>0</v>
      </c>
      <c r="Q700" s="180">
        <f t="shared" si="93"/>
        <v>0</v>
      </c>
      <c r="R700" s="180">
        <f t="shared" si="93"/>
        <v>25628.799999999996</v>
      </c>
      <c r="S700" s="180">
        <f t="shared" si="93"/>
        <v>0</v>
      </c>
      <c r="T700" s="180">
        <f t="shared" si="93"/>
        <v>0</v>
      </c>
      <c r="U700" s="180">
        <f t="shared" si="93"/>
        <v>25512.8</v>
      </c>
      <c r="V700" s="180">
        <f t="shared" si="93"/>
        <v>0</v>
      </c>
      <c r="W700" s="180">
        <f t="shared" si="93"/>
        <v>0</v>
      </c>
      <c r="X700" s="180">
        <f t="shared" si="93"/>
        <v>26046.149999999998</v>
      </c>
      <c r="Y700" s="180">
        <f t="shared" si="93"/>
        <v>0</v>
      </c>
      <c r="Z700" s="180">
        <f t="shared" si="93"/>
        <v>0</v>
      </c>
      <c r="AA700" s="180">
        <f t="shared" si="93"/>
        <v>13364</v>
      </c>
      <c r="AB700" s="180">
        <f t="shared" si="93"/>
        <v>0</v>
      </c>
      <c r="AC700" s="180">
        <f t="shared" si="93"/>
        <v>0</v>
      </c>
      <c r="AD700" s="180">
        <f t="shared" si="93"/>
        <v>13366</v>
      </c>
      <c r="AE700" s="180">
        <f t="shared" si="93"/>
        <v>0</v>
      </c>
      <c r="AF700" s="180">
        <f t="shared" si="93"/>
        <v>0</v>
      </c>
      <c r="AG700" s="180">
        <f t="shared" si="93"/>
        <v>13961.7</v>
      </c>
      <c r="AH700" s="180">
        <f t="shared" si="93"/>
        <v>0</v>
      </c>
      <c r="AI700" s="180">
        <f t="shared" si="93"/>
        <v>0</v>
      </c>
      <c r="AJ700" s="180">
        <f t="shared" si="93"/>
        <v>17689.899999999998</v>
      </c>
      <c r="AK700" s="180">
        <f t="shared" si="93"/>
        <v>0</v>
      </c>
      <c r="AL700" s="180">
        <f t="shared" si="93"/>
        <v>0</v>
      </c>
      <c r="AM700" s="180">
        <f t="shared" si="93"/>
        <v>17653.800000000003</v>
      </c>
      <c r="AN700" s="180">
        <f t="shared" si="93"/>
        <v>0</v>
      </c>
      <c r="AO700" s="180">
        <f t="shared" si="93"/>
        <v>0</v>
      </c>
      <c r="AP700" s="180">
        <f t="shared" si="93"/>
        <v>18241.35</v>
      </c>
      <c r="AQ700" s="180">
        <f t="shared" si="93"/>
        <v>0</v>
      </c>
      <c r="AR700" s="180">
        <f t="shared" si="93"/>
        <v>0</v>
      </c>
      <c r="AS700" s="180">
        <f t="shared" si="93"/>
        <v>0</v>
      </c>
      <c r="AT700" s="280"/>
      <c r="AU700" s="280"/>
      <c r="AV700" s="280"/>
      <c r="AW700" s="280"/>
      <c r="AX700" s="280"/>
      <c r="AY700" s="280"/>
      <c r="AZ700" s="280"/>
      <c r="BA700" s="280"/>
      <c r="BB700" s="280"/>
      <c r="BC700" s="280"/>
      <c r="BD700" s="280"/>
      <c r="BE700" s="280"/>
      <c r="BF700" s="280"/>
      <c r="BG700" s="280"/>
      <c r="BH700" s="280"/>
      <c r="BI700" s="280"/>
      <c r="BJ700" s="280"/>
      <c r="BK700" s="280"/>
    </row>
    <row r="701" spans="1:63" ht="30.75">
      <c r="A701" s="722"/>
      <c r="B701" s="723"/>
      <c r="C701" s="425"/>
      <c r="D701" s="34"/>
      <c r="E701" s="4" t="s">
        <v>14</v>
      </c>
      <c r="F701" s="180">
        <f t="shared" si="92"/>
        <v>0</v>
      </c>
      <c r="G701" s="180">
        <f aca="true" t="shared" si="94" ref="G701:U701">G695</f>
        <v>0</v>
      </c>
      <c r="H701" s="180" t="e">
        <f t="shared" si="94"/>
        <v>#DIV/0!</v>
      </c>
      <c r="I701" s="180">
        <f t="shared" si="94"/>
        <v>0</v>
      </c>
      <c r="J701" s="180">
        <f t="shared" si="94"/>
        <v>0</v>
      </c>
      <c r="K701" s="180" t="e">
        <f t="shared" si="94"/>
        <v>#DIV/0!</v>
      </c>
      <c r="L701" s="180">
        <f t="shared" si="94"/>
        <v>0</v>
      </c>
      <c r="M701" s="180">
        <f t="shared" si="94"/>
        <v>0</v>
      </c>
      <c r="N701" s="180" t="e">
        <f t="shared" si="94"/>
        <v>#DIV/0!</v>
      </c>
      <c r="O701" s="180">
        <f t="shared" si="94"/>
        <v>0</v>
      </c>
      <c r="P701" s="180">
        <f t="shared" si="94"/>
        <v>0</v>
      </c>
      <c r="Q701" s="180" t="e">
        <f t="shared" si="94"/>
        <v>#DIV/0!</v>
      </c>
      <c r="R701" s="180">
        <f t="shared" si="94"/>
        <v>0</v>
      </c>
      <c r="S701" s="180">
        <f t="shared" si="94"/>
        <v>0</v>
      </c>
      <c r="T701" s="180" t="e">
        <f t="shared" si="94"/>
        <v>#DIV/0!</v>
      </c>
      <c r="U701" s="180">
        <f t="shared" si="94"/>
        <v>0</v>
      </c>
      <c r="V701" s="180">
        <f t="shared" si="93"/>
        <v>0</v>
      </c>
      <c r="W701" s="180" t="e">
        <f t="shared" si="93"/>
        <v>#DIV/0!</v>
      </c>
      <c r="X701" s="180">
        <f t="shared" si="93"/>
        <v>0</v>
      </c>
      <c r="Y701" s="180">
        <f t="shared" si="93"/>
        <v>0</v>
      </c>
      <c r="Z701" s="180" t="e">
        <f t="shared" si="93"/>
        <v>#DIV/0!</v>
      </c>
      <c r="AA701" s="180">
        <f t="shared" si="93"/>
        <v>0</v>
      </c>
      <c r="AB701" s="180">
        <f t="shared" si="93"/>
        <v>0</v>
      </c>
      <c r="AC701" s="180" t="e">
        <f t="shared" si="93"/>
        <v>#DIV/0!</v>
      </c>
      <c r="AD701" s="180">
        <f t="shared" si="93"/>
        <v>0</v>
      </c>
      <c r="AE701" s="180">
        <f t="shared" si="93"/>
        <v>0</v>
      </c>
      <c r="AF701" s="180" t="e">
        <f t="shared" si="93"/>
        <v>#DIV/0!</v>
      </c>
      <c r="AG701" s="180">
        <f t="shared" si="93"/>
        <v>0</v>
      </c>
      <c r="AH701" s="180">
        <f t="shared" si="93"/>
        <v>0</v>
      </c>
      <c r="AI701" s="180" t="e">
        <f t="shared" si="93"/>
        <v>#DIV/0!</v>
      </c>
      <c r="AJ701" s="180">
        <f t="shared" si="93"/>
        <v>0</v>
      </c>
      <c r="AK701" s="180">
        <f t="shared" si="93"/>
        <v>0</v>
      </c>
      <c r="AL701" s="180" t="e">
        <f t="shared" si="93"/>
        <v>#DIV/0!</v>
      </c>
      <c r="AM701" s="180">
        <f t="shared" si="93"/>
        <v>0</v>
      </c>
      <c r="AN701" s="180">
        <f t="shared" si="93"/>
        <v>0</v>
      </c>
      <c r="AO701" s="180" t="e">
        <f t="shared" si="93"/>
        <v>#DIV/0!</v>
      </c>
      <c r="AP701" s="180">
        <f t="shared" si="93"/>
        <v>0</v>
      </c>
      <c r="AQ701" s="180">
        <f t="shared" si="93"/>
        <v>0</v>
      </c>
      <c r="AR701" s="180" t="e">
        <f t="shared" si="93"/>
        <v>#DIV/0!</v>
      </c>
      <c r="AS701" s="180">
        <f t="shared" si="93"/>
        <v>0</v>
      </c>
      <c r="AT701" s="280"/>
      <c r="AU701" s="280"/>
      <c r="AV701" s="280"/>
      <c r="AW701" s="280"/>
      <c r="AX701" s="280"/>
      <c r="AY701" s="280"/>
      <c r="AZ701" s="280"/>
      <c r="BA701" s="280"/>
      <c r="BB701" s="280"/>
      <c r="BC701" s="280"/>
      <c r="BD701" s="280"/>
      <c r="BE701" s="280"/>
      <c r="BF701" s="280"/>
      <c r="BG701" s="280"/>
      <c r="BH701" s="280"/>
      <c r="BI701" s="280"/>
      <c r="BJ701" s="280"/>
      <c r="BK701" s="280"/>
    </row>
    <row r="702" spans="1:63" ht="30.75">
      <c r="A702" s="722"/>
      <c r="B702" s="723"/>
      <c r="C702" s="425"/>
      <c r="D702" s="34"/>
      <c r="E702" s="4" t="s">
        <v>15</v>
      </c>
      <c r="F702" s="180">
        <f t="shared" si="92"/>
        <v>22967.1</v>
      </c>
      <c r="G702" s="180">
        <f t="shared" si="93"/>
        <v>0</v>
      </c>
      <c r="H702" s="180">
        <f t="shared" si="93"/>
        <v>0</v>
      </c>
      <c r="I702" s="180">
        <f t="shared" si="93"/>
        <v>0</v>
      </c>
      <c r="J702" s="180">
        <f t="shared" si="93"/>
        <v>0</v>
      </c>
      <c r="K702" s="180" t="e">
        <f t="shared" si="93"/>
        <v>#DIV/0!</v>
      </c>
      <c r="L702" s="180">
        <f t="shared" si="93"/>
        <v>1831.85</v>
      </c>
      <c r="M702" s="180">
        <f t="shared" si="93"/>
        <v>0</v>
      </c>
      <c r="N702" s="180">
        <f t="shared" si="93"/>
        <v>0</v>
      </c>
      <c r="O702" s="180">
        <f t="shared" si="93"/>
        <v>1750.65</v>
      </c>
      <c r="P702" s="180">
        <f t="shared" si="93"/>
        <v>0</v>
      </c>
      <c r="Q702" s="180">
        <f t="shared" si="93"/>
        <v>0</v>
      </c>
      <c r="R702" s="180">
        <f t="shared" si="93"/>
        <v>2327.3999999999996</v>
      </c>
      <c r="S702" s="180">
        <f t="shared" si="93"/>
        <v>0</v>
      </c>
      <c r="T702" s="180">
        <f t="shared" si="93"/>
        <v>0</v>
      </c>
      <c r="U702" s="180">
        <f t="shared" si="93"/>
        <v>2326.7999999999997</v>
      </c>
      <c r="V702" s="180">
        <f t="shared" si="93"/>
        <v>0</v>
      </c>
      <c r="W702" s="180">
        <f t="shared" si="93"/>
        <v>0</v>
      </c>
      <c r="X702" s="180">
        <f t="shared" si="93"/>
        <v>2326.2999999999997</v>
      </c>
      <c r="Y702" s="180">
        <f t="shared" si="93"/>
        <v>0</v>
      </c>
      <c r="Z702" s="180">
        <f t="shared" si="93"/>
        <v>0</v>
      </c>
      <c r="AA702" s="180">
        <f t="shared" si="93"/>
        <v>1534.8</v>
      </c>
      <c r="AB702" s="180">
        <f t="shared" si="93"/>
        <v>0</v>
      </c>
      <c r="AC702" s="180">
        <f t="shared" si="93"/>
        <v>0</v>
      </c>
      <c r="AD702" s="180">
        <f t="shared" si="93"/>
        <v>1534.8</v>
      </c>
      <c r="AE702" s="180">
        <f t="shared" si="93"/>
        <v>0</v>
      </c>
      <c r="AF702" s="180">
        <f t="shared" si="93"/>
        <v>0</v>
      </c>
      <c r="AG702" s="180">
        <f t="shared" si="93"/>
        <v>1814.8</v>
      </c>
      <c r="AH702" s="180">
        <f t="shared" si="93"/>
        <v>0</v>
      </c>
      <c r="AI702" s="180">
        <f t="shared" si="93"/>
        <v>0</v>
      </c>
      <c r="AJ702" s="180">
        <f t="shared" si="93"/>
        <v>2506.6</v>
      </c>
      <c r="AK702" s="180">
        <f t="shared" si="93"/>
        <v>0</v>
      </c>
      <c r="AL702" s="180">
        <f t="shared" si="93"/>
        <v>0</v>
      </c>
      <c r="AM702" s="180">
        <f t="shared" si="93"/>
        <v>2506.5</v>
      </c>
      <c r="AN702" s="180">
        <f t="shared" si="93"/>
        <v>0</v>
      </c>
      <c r="AO702" s="180">
        <f t="shared" si="93"/>
        <v>0</v>
      </c>
      <c r="AP702" s="180">
        <f t="shared" si="93"/>
        <v>2506.6</v>
      </c>
      <c r="AQ702" s="180">
        <f t="shared" si="93"/>
        <v>0</v>
      </c>
      <c r="AR702" s="180">
        <f t="shared" si="93"/>
        <v>0</v>
      </c>
      <c r="AS702" s="180">
        <f t="shared" si="93"/>
        <v>0</v>
      </c>
      <c r="AT702" s="280"/>
      <c r="AU702" s="280"/>
      <c r="AV702" s="280"/>
      <c r="AW702" s="280"/>
      <c r="AX702" s="280"/>
      <c r="AY702" s="280"/>
      <c r="AZ702" s="280"/>
      <c r="BA702" s="280"/>
      <c r="BB702" s="280"/>
      <c r="BC702" s="280"/>
      <c r="BD702" s="280"/>
      <c r="BE702" s="280"/>
      <c r="BF702" s="280"/>
      <c r="BG702" s="280"/>
      <c r="BH702" s="280"/>
      <c r="BI702" s="280"/>
      <c r="BJ702" s="280"/>
      <c r="BK702" s="280"/>
    </row>
    <row r="703" spans="1:63" ht="15">
      <c r="A703" s="722"/>
      <c r="B703" s="723"/>
      <c r="C703" s="425"/>
      <c r="D703" s="34"/>
      <c r="E703" s="4" t="s">
        <v>16</v>
      </c>
      <c r="F703" s="180">
        <f t="shared" si="92"/>
        <v>190737</v>
      </c>
      <c r="G703" s="180">
        <f t="shared" si="93"/>
        <v>5767.100000000001</v>
      </c>
      <c r="H703" s="180">
        <f t="shared" si="93"/>
        <v>3.0235874528801445</v>
      </c>
      <c r="I703" s="180">
        <f t="shared" si="93"/>
        <v>5767.300000000002</v>
      </c>
      <c r="J703" s="180">
        <f t="shared" si="93"/>
        <v>5767.100000000001</v>
      </c>
      <c r="K703" s="180">
        <f t="shared" si="93"/>
        <v>99.99653217276713</v>
      </c>
      <c r="L703" s="180">
        <f t="shared" si="93"/>
        <v>17509.850000000002</v>
      </c>
      <c r="M703" s="180">
        <f t="shared" si="93"/>
        <v>0</v>
      </c>
      <c r="N703" s="180">
        <f t="shared" si="93"/>
        <v>0</v>
      </c>
      <c r="O703" s="180">
        <f t="shared" si="93"/>
        <v>17502.050000000003</v>
      </c>
      <c r="P703" s="180">
        <f t="shared" si="93"/>
        <v>0</v>
      </c>
      <c r="Q703" s="180">
        <f t="shared" si="93"/>
        <v>0</v>
      </c>
      <c r="R703" s="180">
        <f t="shared" si="93"/>
        <v>23161.399999999998</v>
      </c>
      <c r="S703" s="180">
        <f t="shared" si="93"/>
        <v>0</v>
      </c>
      <c r="T703" s="180">
        <f t="shared" si="93"/>
        <v>0</v>
      </c>
      <c r="U703" s="180">
        <f t="shared" si="93"/>
        <v>23117.6</v>
      </c>
      <c r="V703" s="180">
        <f t="shared" si="93"/>
        <v>0</v>
      </c>
      <c r="W703" s="180">
        <f t="shared" si="93"/>
        <v>0</v>
      </c>
      <c r="X703" s="180">
        <f t="shared" si="93"/>
        <v>23146.699999999997</v>
      </c>
      <c r="Y703" s="180">
        <f t="shared" si="93"/>
        <v>0</v>
      </c>
      <c r="Z703" s="180">
        <f t="shared" si="93"/>
        <v>0</v>
      </c>
      <c r="AA703" s="180">
        <f t="shared" si="93"/>
        <v>11750.800000000001</v>
      </c>
      <c r="AB703" s="180">
        <f t="shared" si="93"/>
        <v>0</v>
      </c>
      <c r="AC703" s="180">
        <f t="shared" si="93"/>
        <v>0</v>
      </c>
      <c r="AD703" s="180">
        <f t="shared" si="93"/>
        <v>11686.2</v>
      </c>
      <c r="AE703" s="180">
        <f t="shared" si="93"/>
        <v>0</v>
      </c>
      <c r="AF703" s="180">
        <f t="shared" si="93"/>
        <v>0</v>
      </c>
      <c r="AG703" s="180">
        <f t="shared" si="93"/>
        <v>11717.300000000001</v>
      </c>
      <c r="AH703" s="180">
        <f t="shared" si="93"/>
        <v>0</v>
      </c>
      <c r="AI703" s="180">
        <f t="shared" si="93"/>
        <v>0</v>
      </c>
      <c r="AJ703" s="180">
        <f t="shared" si="93"/>
        <v>15143.3</v>
      </c>
      <c r="AK703" s="180">
        <f t="shared" si="93"/>
        <v>0</v>
      </c>
      <c r="AL703" s="180">
        <f t="shared" si="93"/>
        <v>0</v>
      </c>
      <c r="AM703" s="180">
        <f t="shared" si="93"/>
        <v>15107.300000000001</v>
      </c>
      <c r="AN703" s="180">
        <f t="shared" si="93"/>
        <v>0</v>
      </c>
      <c r="AO703" s="180">
        <f t="shared" si="93"/>
        <v>0</v>
      </c>
      <c r="AP703" s="180">
        <f t="shared" si="93"/>
        <v>15127.2</v>
      </c>
      <c r="AQ703" s="180">
        <f t="shared" si="93"/>
        <v>0</v>
      </c>
      <c r="AR703" s="180">
        <f t="shared" si="93"/>
        <v>0</v>
      </c>
      <c r="AS703" s="180">
        <f t="shared" si="93"/>
        <v>0</v>
      </c>
      <c r="AT703" s="280"/>
      <c r="AU703" s="280"/>
      <c r="AV703" s="280"/>
      <c r="AW703" s="280"/>
      <c r="AX703" s="280"/>
      <c r="AY703" s="280"/>
      <c r="AZ703" s="280"/>
      <c r="BA703" s="280"/>
      <c r="BB703" s="280"/>
      <c r="BC703" s="280"/>
      <c r="BD703" s="280"/>
      <c r="BE703" s="280"/>
      <c r="BF703" s="280"/>
      <c r="BG703" s="280"/>
      <c r="BH703" s="280"/>
      <c r="BI703" s="280"/>
      <c r="BJ703" s="280"/>
      <c r="BK703" s="280"/>
    </row>
    <row r="704" spans="1:63" ht="15">
      <c r="A704" s="722"/>
      <c r="B704" s="723"/>
      <c r="C704" s="425"/>
      <c r="D704" s="34"/>
      <c r="E704" s="4" t="s">
        <v>17</v>
      </c>
      <c r="F704" s="180">
        <f t="shared" si="92"/>
        <v>0</v>
      </c>
      <c r="G704" s="180">
        <f t="shared" si="93"/>
        <v>0</v>
      </c>
      <c r="H704" s="180" t="e">
        <f t="shared" si="93"/>
        <v>#DIV/0!</v>
      </c>
      <c r="I704" s="180">
        <f t="shared" si="93"/>
        <v>0</v>
      </c>
      <c r="J704" s="180">
        <f t="shared" si="93"/>
        <v>0</v>
      </c>
      <c r="K704" s="180" t="e">
        <f t="shared" si="93"/>
        <v>#DIV/0!</v>
      </c>
      <c r="L704" s="180">
        <f t="shared" si="93"/>
        <v>0</v>
      </c>
      <c r="M704" s="180">
        <f t="shared" si="93"/>
        <v>0</v>
      </c>
      <c r="N704" s="180" t="e">
        <f t="shared" si="93"/>
        <v>#DIV/0!</v>
      </c>
      <c r="O704" s="180">
        <f t="shared" si="93"/>
        <v>0</v>
      </c>
      <c r="P704" s="180">
        <f t="shared" si="93"/>
        <v>0</v>
      </c>
      <c r="Q704" s="180" t="e">
        <f t="shared" si="93"/>
        <v>#DIV/0!</v>
      </c>
      <c r="R704" s="180">
        <f t="shared" si="93"/>
        <v>0</v>
      </c>
      <c r="S704" s="180">
        <f t="shared" si="93"/>
        <v>0</v>
      </c>
      <c r="T704" s="180" t="e">
        <f t="shared" si="93"/>
        <v>#DIV/0!</v>
      </c>
      <c r="U704" s="180">
        <f t="shared" si="93"/>
        <v>0</v>
      </c>
      <c r="V704" s="180">
        <f t="shared" si="93"/>
        <v>0</v>
      </c>
      <c r="W704" s="180" t="e">
        <f t="shared" si="93"/>
        <v>#DIV/0!</v>
      </c>
      <c r="X704" s="180">
        <f t="shared" si="93"/>
        <v>0</v>
      </c>
      <c r="Y704" s="180">
        <f t="shared" si="93"/>
        <v>0</v>
      </c>
      <c r="Z704" s="180" t="e">
        <f t="shared" si="93"/>
        <v>#DIV/0!</v>
      </c>
      <c r="AA704" s="180">
        <f t="shared" si="93"/>
        <v>0</v>
      </c>
      <c r="AB704" s="180">
        <f t="shared" si="93"/>
        <v>0</v>
      </c>
      <c r="AC704" s="180" t="e">
        <f t="shared" si="93"/>
        <v>#DIV/0!</v>
      </c>
      <c r="AD704" s="180">
        <f t="shared" si="93"/>
        <v>0</v>
      </c>
      <c r="AE704" s="180">
        <f t="shared" si="93"/>
        <v>0</v>
      </c>
      <c r="AF704" s="180" t="e">
        <f t="shared" si="93"/>
        <v>#DIV/0!</v>
      </c>
      <c r="AG704" s="180">
        <f t="shared" si="93"/>
        <v>0</v>
      </c>
      <c r="AH704" s="180">
        <f t="shared" si="93"/>
        <v>0</v>
      </c>
      <c r="AI704" s="180" t="e">
        <f t="shared" si="93"/>
        <v>#DIV/0!</v>
      </c>
      <c r="AJ704" s="180">
        <f t="shared" si="93"/>
        <v>0</v>
      </c>
      <c r="AK704" s="180">
        <f t="shared" si="93"/>
        <v>0</v>
      </c>
      <c r="AL704" s="180" t="e">
        <f t="shared" si="93"/>
        <v>#DIV/0!</v>
      </c>
      <c r="AM704" s="180">
        <f t="shared" si="93"/>
        <v>0</v>
      </c>
      <c r="AN704" s="180">
        <f t="shared" si="93"/>
        <v>0</v>
      </c>
      <c r="AO704" s="180" t="e">
        <f t="shared" si="93"/>
        <v>#DIV/0!</v>
      </c>
      <c r="AP704" s="180">
        <f t="shared" si="93"/>
        <v>0</v>
      </c>
      <c r="AQ704" s="180">
        <f t="shared" si="93"/>
        <v>0</v>
      </c>
      <c r="AR704" s="180" t="e">
        <f t="shared" si="93"/>
        <v>#DIV/0!</v>
      </c>
      <c r="AS704" s="180">
        <f t="shared" si="93"/>
        <v>0</v>
      </c>
      <c r="AT704" s="280"/>
      <c r="AU704" s="280"/>
      <c r="AV704" s="280"/>
      <c r="AW704" s="280"/>
      <c r="AX704" s="280"/>
      <c r="AY704" s="280"/>
      <c r="AZ704" s="280"/>
      <c r="BA704" s="280"/>
      <c r="BB704" s="280"/>
      <c r="BC704" s="280"/>
      <c r="BD704" s="280"/>
      <c r="BE704" s="280"/>
      <c r="BF704" s="280"/>
      <c r="BG704" s="280"/>
      <c r="BH704" s="280"/>
      <c r="BI704" s="280"/>
      <c r="BJ704" s="280"/>
      <c r="BK704" s="280"/>
    </row>
    <row r="705" spans="1:63" ht="30.75">
      <c r="A705" s="724"/>
      <c r="B705" s="725"/>
      <c r="C705" s="426"/>
      <c r="D705" s="258"/>
      <c r="E705" s="4" t="s">
        <v>18</v>
      </c>
      <c r="F705" s="180">
        <f t="shared" si="92"/>
        <v>2932</v>
      </c>
      <c r="G705" s="180">
        <f t="shared" si="93"/>
        <v>40.8</v>
      </c>
      <c r="H705" s="180">
        <f t="shared" si="93"/>
        <v>1.3915416098226465</v>
      </c>
      <c r="I705" s="180">
        <f t="shared" si="93"/>
        <v>40.8</v>
      </c>
      <c r="J705" s="180">
        <f t="shared" si="93"/>
        <v>40.8</v>
      </c>
      <c r="K705" s="180">
        <f t="shared" si="93"/>
        <v>100</v>
      </c>
      <c r="L705" s="180">
        <f t="shared" si="93"/>
        <v>191.8</v>
      </c>
      <c r="M705" s="180">
        <f t="shared" si="93"/>
        <v>0</v>
      </c>
      <c r="N705" s="180">
        <f t="shared" si="93"/>
        <v>0</v>
      </c>
      <c r="O705" s="180">
        <f t="shared" si="93"/>
        <v>577.3000000000001</v>
      </c>
      <c r="P705" s="180">
        <f t="shared" si="93"/>
        <v>0</v>
      </c>
      <c r="Q705" s="180">
        <f t="shared" si="93"/>
        <v>0</v>
      </c>
      <c r="R705" s="180">
        <f t="shared" si="93"/>
        <v>140</v>
      </c>
      <c r="S705" s="180">
        <f t="shared" si="93"/>
        <v>0</v>
      </c>
      <c r="T705" s="180">
        <f t="shared" si="93"/>
        <v>0</v>
      </c>
      <c r="U705" s="180">
        <f t="shared" si="93"/>
        <v>68.4</v>
      </c>
      <c r="V705" s="180">
        <f t="shared" si="93"/>
        <v>0</v>
      </c>
      <c r="W705" s="180">
        <f t="shared" si="93"/>
        <v>0</v>
      </c>
      <c r="X705" s="180">
        <f t="shared" si="93"/>
        <v>573.15</v>
      </c>
      <c r="Y705" s="180">
        <f t="shared" si="93"/>
        <v>0</v>
      </c>
      <c r="Z705" s="180">
        <f t="shared" si="93"/>
        <v>0</v>
      </c>
      <c r="AA705" s="180">
        <f t="shared" si="93"/>
        <v>78.4</v>
      </c>
      <c r="AB705" s="180">
        <f t="shared" si="93"/>
        <v>0</v>
      </c>
      <c r="AC705" s="180">
        <f t="shared" si="93"/>
        <v>0</v>
      </c>
      <c r="AD705" s="180">
        <f t="shared" si="93"/>
        <v>145</v>
      </c>
      <c r="AE705" s="180">
        <f t="shared" si="93"/>
        <v>0</v>
      </c>
      <c r="AF705" s="180">
        <f t="shared" si="93"/>
        <v>0</v>
      </c>
      <c r="AG705" s="180">
        <f t="shared" si="93"/>
        <v>429.6</v>
      </c>
      <c r="AH705" s="180">
        <f t="shared" si="93"/>
        <v>0</v>
      </c>
      <c r="AI705" s="180">
        <f t="shared" si="93"/>
        <v>0</v>
      </c>
      <c r="AJ705" s="180">
        <f t="shared" si="93"/>
        <v>40</v>
      </c>
      <c r="AK705" s="180">
        <f t="shared" si="93"/>
        <v>0</v>
      </c>
      <c r="AL705" s="180">
        <f t="shared" si="93"/>
        <v>0</v>
      </c>
      <c r="AM705" s="180">
        <f t="shared" si="93"/>
        <v>40</v>
      </c>
      <c r="AN705" s="180">
        <f t="shared" si="93"/>
        <v>0</v>
      </c>
      <c r="AO705" s="180">
        <f t="shared" si="93"/>
        <v>0</v>
      </c>
      <c r="AP705" s="180">
        <f t="shared" si="93"/>
        <v>607.55</v>
      </c>
      <c r="AQ705" s="180">
        <f t="shared" si="93"/>
        <v>0</v>
      </c>
      <c r="AR705" s="180">
        <f t="shared" si="93"/>
        <v>0</v>
      </c>
      <c r="AS705" s="180">
        <f t="shared" si="93"/>
        <v>0</v>
      </c>
      <c r="AT705" s="280"/>
      <c r="AU705" s="280"/>
      <c r="AV705" s="280"/>
      <c r="AW705" s="280"/>
      <c r="AX705" s="280"/>
      <c r="AY705" s="280"/>
      <c r="AZ705" s="280"/>
      <c r="BA705" s="280"/>
      <c r="BB705" s="280"/>
      <c r="BC705" s="280"/>
      <c r="BD705" s="280"/>
      <c r="BE705" s="280"/>
      <c r="BF705" s="280"/>
      <c r="BG705" s="280"/>
      <c r="BH705" s="280"/>
      <c r="BI705" s="280"/>
      <c r="BJ705" s="280"/>
      <c r="BK705" s="280"/>
    </row>
    <row r="706" spans="1:63" ht="58.5" customHeight="1">
      <c r="A706" s="770" t="s">
        <v>70</v>
      </c>
      <c r="B706" s="771"/>
      <c r="C706" s="771"/>
      <c r="D706" s="771"/>
      <c r="E706" s="771"/>
      <c r="F706" s="771"/>
      <c r="G706" s="771"/>
      <c r="H706" s="771"/>
      <c r="I706" s="771"/>
      <c r="J706" s="771"/>
      <c r="K706" s="771"/>
      <c r="L706" s="771"/>
      <c r="M706" s="771"/>
      <c r="N706" s="771"/>
      <c r="O706" s="771"/>
      <c r="P706" s="771"/>
      <c r="Q706" s="771"/>
      <c r="R706" s="771"/>
      <c r="S706" s="771"/>
      <c r="T706" s="771"/>
      <c r="U706" s="771"/>
      <c r="V706" s="771"/>
      <c r="W706" s="771"/>
      <c r="X706" s="771"/>
      <c r="Y706" s="771"/>
      <c r="Z706" s="771"/>
      <c r="AA706" s="771"/>
      <c r="AB706" s="771"/>
      <c r="AC706" s="771"/>
      <c r="AD706" s="771"/>
      <c r="AE706" s="771"/>
      <c r="AF706" s="771"/>
      <c r="AG706" s="771"/>
      <c r="AH706" s="771"/>
      <c r="AI706" s="771"/>
      <c r="AJ706" s="771"/>
      <c r="AK706" s="771"/>
      <c r="AL706" s="771"/>
      <c r="AM706" s="771"/>
      <c r="AN706" s="771"/>
      <c r="AO706" s="771"/>
      <c r="AP706" s="771"/>
      <c r="AQ706" s="771"/>
      <c r="AR706" s="771"/>
      <c r="AS706" s="772"/>
      <c r="AT706" s="280"/>
      <c r="AU706" s="280"/>
      <c r="AV706" s="280"/>
      <c r="AW706" s="280"/>
      <c r="AX706" s="280"/>
      <c r="AY706" s="280"/>
      <c r="AZ706" s="280"/>
      <c r="BA706" s="280"/>
      <c r="BB706" s="280"/>
      <c r="BC706" s="280"/>
      <c r="BD706" s="280"/>
      <c r="BE706" s="280"/>
      <c r="BF706" s="280"/>
      <c r="BG706" s="280"/>
      <c r="BH706" s="280"/>
      <c r="BI706" s="280"/>
      <c r="BJ706" s="280"/>
      <c r="BK706" s="280"/>
    </row>
    <row r="707" spans="1:63" ht="15">
      <c r="A707" s="367"/>
      <c r="B707" s="368"/>
      <c r="C707" s="368"/>
      <c r="D707" s="368"/>
      <c r="E707" s="368"/>
      <c r="F707" s="368"/>
      <c r="G707" s="368"/>
      <c r="H707" s="368"/>
      <c r="I707" s="368"/>
      <c r="J707" s="368"/>
      <c r="K707" s="368"/>
      <c r="L707" s="368"/>
      <c r="M707" s="368"/>
      <c r="N707" s="368"/>
      <c r="O707" s="368"/>
      <c r="P707" s="368"/>
      <c r="Q707" s="368"/>
      <c r="R707" s="368"/>
      <c r="S707" s="368"/>
      <c r="T707" s="368"/>
      <c r="U707" s="368"/>
      <c r="V707" s="368"/>
      <c r="W707" s="368"/>
      <c r="X707" s="368"/>
      <c r="Y707" s="368"/>
      <c r="Z707" s="368"/>
      <c r="AA707" s="368"/>
      <c r="AB707" s="368"/>
      <c r="AC707" s="368"/>
      <c r="AD707" s="368"/>
      <c r="AE707" s="368"/>
      <c r="AF707" s="368"/>
      <c r="AG707" s="368"/>
      <c r="AH707" s="368"/>
      <c r="AI707" s="368"/>
      <c r="AJ707" s="368"/>
      <c r="AK707" s="368"/>
      <c r="AL707" s="368"/>
      <c r="AM707" s="368"/>
      <c r="AN707" s="368"/>
      <c r="AO707" s="368"/>
      <c r="AP707" s="368"/>
      <c r="AQ707" s="368"/>
      <c r="AR707" s="368"/>
      <c r="AS707" s="368"/>
      <c r="AT707" s="280"/>
      <c r="AU707" s="280"/>
      <c r="AV707" s="280"/>
      <c r="AW707" s="280"/>
      <c r="AX707" s="280"/>
      <c r="AY707" s="280"/>
      <c r="AZ707" s="280"/>
      <c r="BA707" s="280"/>
      <c r="BB707" s="280"/>
      <c r="BC707" s="280"/>
      <c r="BD707" s="280"/>
      <c r="BE707" s="280"/>
      <c r="BF707" s="280"/>
      <c r="BG707" s="280"/>
      <c r="BH707" s="280"/>
      <c r="BI707" s="280"/>
      <c r="BJ707" s="280"/>
      <c r="BK707" s="280"/>
    </row>
    <row r="708" spans="1:63" ht="15">
      <c r="A708" s="767" t="s">
        <v>408</v>
      </c>
      <c r="B708" s="790" t="s">
        <v>418</v>
      </c>
      <c r="C708" s="790" t="s">
        <v>82</v>
      </c>
      <c r="D708" s="790" t="s">
        <v>424</v>
      </c>
      <c r="E708" s="271" t="s">
        <v>433</v>
      </c>
      <c r="F708" s="180">
        <f>F709+F710+F711+F712+F713</f>
        <v>200</v>
      </c>
      <c r="G708" s="180">
        <f>G709+G710+G711+G712+G713</f>
        <v>0</v>
      </c>
      <c r="H708" s="180">
        <f>G708/F708*100</f>
        <v>0</v>
      </c>
      <c r="I708" s="180">
        <f>I709+I710+I711+I712+I713</f>
        <v>0</v>
      </c>
      <c r="J708" s="180">
        <f>J709+J710+J711+J712+J713</f>
        <v>0</v>
      </c>
      <c r="K708" s="180" t="e">
        <f>J708/I708*100</f>
        <v>#DIV/0!</v>
      </c>
      <c r="L708" s="180">
        <f>L709+L710+L711+L712+L713</f>
        <v>0</v>
      </c>
      <c r="M708" s="180">
        <f>M709+M710+M711+M712+M713</f>
        <v>0</v>
      </c>
      <c r="N708" s="180" t="e">
        <f>M708/L708*100</f>
        <v>#DIV/0!</v>
      </c>
      <c r="O708" s="180">
        <f>O709+O710+O711+O712+O713</f>
        <v>0</v>
      </c>
      <c r="P708" s="180">
        <f>P709+P710+P711+P712+P713</f>
        <v>0</v>
      </c>
      <c r="Q708" s="180" t="e">
        <f>P708/O708*100</f>
        <v>#DIV/0!</v>
      </c>
      <c r="R708" s="180">
        <f>R709+R710+R711+R712+R713</f>
        <v>0</v>
      </c>
      <c r="S708" s="180">
        <f>S709+S710+S711+S712+S713</f>
        <v>0</v>
      </c>
      <c r="T708" s="180" t="e">
        <f>S708/R708*100</f>
        <v>#DIV/0!</v>
      </c>
      <c r="U708" s="180">
        <f>U709+U710+U711+U712+U713</f>
        <v>0</v>
      </c>
      <c r="V708" s="180">
        <f>V709+V710+V711+V712+V713</f>
        <v>0</v>
      </c>
      <c r="W708" s="180" t="e">
        <f>V708/U708*100</f>
        <v>#DIV/0!</v>
      </c>
      <c r="X708" s="180">
        <f>X709+X710+X711+X712+X713</f>
        <v>200</v>
      </c>
      <c r="Y708" s="180">
        <f>Y709+Y710+Y711+Y712+Y713</f>
        <v>0</v>
      </c>
      <c r="Z708" s="180">
        <f>Y708/X708*100</f>
        <v>0</v>
      </c>
      <c r="AA708" s="180">
        <f>AA709+AA710+AA711+AA712+AA713</f>
        <v>0</v>
      </c>
      <c r="AB708" s="180">
        <f>AB709+AB710+AB711+AB712+AB713</f>
        <v>0</v>
      </c>
      <c r="AC708" s="180" t="e">
        <f>AB708/AA708*100</f>
        <v>#DIV/0!</v>
      </c>
      <c r="AD708" s="180">
        <f>AD709+AD710+AD711+AD712+AD713</f>
        <v>0</v>
      </c>
      <c r="AE708" s="180">
        <f>AE709+AE710+AE711+AE712+AE713</f>
        <v>0</v>
      </c>
      <c r="AF708" s="180" t="e">
        <f>AE708/AD708*100</f>
        <v>#DIV/0!</v>
      </c>
      <c r="AG708" s="180">
        <f>AG709+AG710+AG711+AG712+AG713</f>
        <v>0</v>
      </c>
      <c r="AH708" s="180">
        <f>AH709+AH710+AH711+AH712+AH713</f>
        <v>0</v>
      </c>
      <c r="AI708" s="180" t="e">
        <f>AH708/AG708*100</f>
        <v>#DIV/0!</v>
      </c>
      <c r="AJ708" s="180">
        <f>AJ709+AJ710+AJ711+AJ712+AJ713</f>
        <v>0</v>
      </c>
      <c r="AK708" s="180">
        <f>AK709+AK710+AK711+AK712+AK713</f>
        <v>0</v>
      </c>
      <c r="AL708" s="180" t="e">
        <f>AK708/AJ708*100</f>
        <v>#DIV/0!</v>
      </c>
      <c r="AM708" s="180">
        <f>AM709+AM710+AM711+AM712+AM713</f>
        <v>0</v>
      </c>
      <c r="AN708" s="180">
        <f>AN709+AN710+AN711+AN712+AN713</f>
        <v>0</v>
      </c>
      <c r="AO708" s="180" t="e">
        <f>AN708/AM708*100</f>
        <v>#DIV/0!</v>
      </c>
      <c r="AP708" s="180">
        <f>AP709+AP710+AP711+AP712+AP713</f>
        <v>0</v>
      </c>
      <c r="AQ708" s="180">
        <f>AQ709+AQ710+AQ711+AQ712+AQ713</f>
        <v>0</v>
      </c>
      <c r="AR708" s="180" t="e">
        <f>AQ708/AP708*100</f>
        <v>#DIV/0!</v>
      </c>
      <c r="AS708" s="180">
        <f>AS709+AS710+AS711+AS712+AS713</f>
        <v>0</v>
      </c>
      <c r="AT708" s="280"/>
      <c r="AU708" s="280"/>
      <c r="AV708" s="280"/>
      <c r="AW708" s="280"/>
      <c r="AX708" s="280"/>
      <c r="AY708" s="280"/>
      <c r="AZ708" s="280"/>
      <c r="BA708" s="280"/>
      <c r="BB708" s="280"/>
      <c r="BC708" s="280"/>
      <c r="BD708" s="280"/>
      <c r="BE708" s="280"/>
      <c r="BF708" s="280"/>
      <c r="BG708" s="280"/>
      <c r="BH708" s="280"/>
      <c r="BI708" s="280"/>
      <c r="BJ708" s="280"/>
      <c r="BK708" s="280"/>
    </row>
    <row r="709" spans="1:63" ht="30.75">
      <c r="A709" s="768"/>
      <c r="B709" s="791"/>
      <c r="C709" s="791"/>
      <c r="D709" s="791"/>
      <c r="E709" s="4" t="s">
        <v>563</v>
      </c>
      <c r="F709" s="180"/>
      <c r="G709" s="280"/>
      <c r="H709" s="180"/>
      <c r="I709" s="318"/>
      <c r="J709" s="318"/>
      <c r="K709" s="180"/>
      <c r="L709" s="318"/>
      <c r="M709" s="318"/>
      <c r="N709" s="180"/>
      <c r="O709" s="318"/>
      <c r="P709" s="318"/>
      <c r="Q709" s="180"/>
      <c r="R709" s="318"/>
      <c r="S709" s="318"/>
      <c r="T709" s="180"/>
      <c r="U709" s="318"/>
      <c r="V709" s="318"/>
      <c r="W709" s="180"/>
      <c r="X709" s="318"/>
      <c r="Y709" s="318"/>
      <c r="Z709" s="180"/>
      <c r="AA709" s="280"/>
      <c r="AB709" s="7"/>
      <c r="AC709" s="180"/>
      <c r="AD709" s="280"/>
      <c r="AE709" s="318"/>
      <c r="AF709" s="180"/>
      <c r="AG709" s="318"/>
      <c r="AH709" s="318"/>
      <c r="AI709" s="180"/>
      <c r="AJ709" s="318"/>
      <c r="AK709" s="318"/>
      <c r="AL709" s="180"/>
      <c r="AM709" s="318"/>
      <c r="AN709" s="318"/>
      <c r="AO709" s="180"/>
      <c r="AP709" s="280"/>
      <c r="AQ709" s="280"/>
      <c r="AR709" s="180"/>
      <c r="AS709" s="280"/>
      <c r="AT709" s="280"/>
      <c r="AU709" s="280"/>
      <c r="AV709" s="280"/>
      <c r="AW709" s="280"/>
      <c r="AX709" s="280"/>
      <c r="AY709" s="280"/>
      <c r="AZ709" s="280"/>
      <c r="BA709" s="280"/>
      <c r="BB709" s="280"/>
      <c r="BC709" s="280"/>
      <c r="BD709" s="280"/>
      <c r="BE709" s="280"/>
      <c r="BF709" s="280"/>
      <c r="BG709" s="280"/>
      <c r="BH709" s="280"/>
      <c r="BI709" s="280"/>
      <c r="BJ709" s="280"/>
      <c r="BK709" s="280"/>
    </row>
    <row r="710" spans="1:63" ht="30.75">
      <c r="A710" s="768"/>
      <c r="B710" s="791"/>
      <c r="C710" s="791"/>
      <c r="D710" s="791"/>
      <c r="E710" s="4" t="s">
        <v>564</v>
      </c>
      <c r="F710" s="406"/>
      <c r="G710" s="292"/>
      <c r="H710" s="180"/>
      <c r="I710" s="320"/>
      <c r="J710" s="320"/>
      <c r="K710" s="180"/>
      <c r="L710" s="320"/>
      <c r="M710" s="320"/>
      <c r="N710" s="180"/>
      <c r="O710" s="320"/>
      <c r="P710" s="320"/>
      <c r="Q710" s="180"/>
      <c r="R710" s="320"/>
      <c r="S710" s="320"/>
      <c r="T710" s="180"/>
      <c r="U710" s="320"/>
      <c r="V710" s="320"/>
      <c r="W710" s="180"/>
      <c r="X710" s="320"/>
      <c r="Y710" s="320"/>
      <c r="Z710" s="180"/>
      <c r="AA710" s="292"/>
      <c r="AB710" s="334"/>
      <c r="AC710" s="180"/>
      <c r="AD710" s="292"/>
      <c r="AE710" s="320"/>
      <c r="AF710" s="180"/>
      <c r="AG710" s="320"/>
      <c r="AH710" s="320"/>
      <c r="AI710" s="180"/>
      <c r="AJ710" s="320"/>
      <c r="AK710" s="320"/>
      <c r="AL710" s="180"/>
      <c r="AM710" s="320"/>
      <c r="AN710" s="320"/>
      <c r="AO710" s="180"/>
      <c r="AP710" s="292"/>
      <c r="AQ710" s="292"/>
      <c r="AR710" s="180"/>
      <c r="AS710" s="280"/>
      <c r="AT710" s="280"/>
      <c r="AU710" s="280"/>
      <c r="AV710" s="280"/>
      <c r="AW710" s="280"/>
      <c r="AX710" s="280"/>
      <c r="AY710" s="280"/>
      <c r="AZ710" s="280"/>
      <c r="BA710" s="280"/>
      <c r="BB710" s="280"/>
      <c r="BC710" s="280"/>
      <c r="BD710" s="280"/>
      <c r="BE710" s="280"/>
      <c r="BF710" s="280"/>
      <c r="BG710" s="280"/>
      <c r="BH710" s="280"/>
      <c r="BI710" s="280"/>
      <c r="BJ710" s="280"/>
      <c r="BK710" s="280"/>
    </row>
    <row r="711" spans="1:63" ht="15">
      <c r="A711" s="768"/>
      <c r="B711" s="791"/>
      <c r="C711" s="791"/>
      <c r="D711" s="791"/>
      <c r="E711" s="4" t="s">
        <v>322</v>
      </c>
      <c r="F711" s="406">
        <f>I711+L711+O711+R711+U711+X711+AA711+AD711+AG711+AJ711+AP711+AM711</f>
        <v>200</v>
      </c>
      <c r="G711" s="292">
        <f>J711</f>
        <v>0</v>
      </c>
      <c r="H711" s="180">
        <f>G711/F711*100</f>
        <v>0</v>
      </c>
      <c r="I711" s="320">
        <v>0</v>
      </c>
      <c r="J711" s="320">
        <v>0</v>
      </c>
      <c r="K711" s="180" t="e">
        <f>J711/I711*100</f>
        <v>#DIV/0!</v>
      </c>
      <c r="L711" s="320">
        <v>0</v>
      </c>
      <c r="M711" s="320"/>
      <c r="N711" s="180" t="e">
        <f>M711/L711*100</f>
        <v>#DIV/0!</v>
      </c>
      <c r="O711" s="320">
        <v>0</v>
      </c>
      <c r="P711" s="320"/>
      <c r="Q711" s="180">
        <v>0</v>
      </c>
      <c r="R711" s="320">
        <v>0</v>
      </c>
      <c r="S711" s="320"/>
      <c r="T711" s="180" t="e">
        <f>S711/R711*100</f>
        <v>#DIV/0!</v>
      </c>
      <c r="U711" s="320">
        <v>0</v>
      </c>
      <c r="V711" s="320"/>
      <c r="W711" s="180" t="e">
        <f>V711/U711*100</f>
        <v>#DIV/0!</v>
      </c>
      <c r="X711" s="320">
        <v>200</v>
      </c>
      <c r="Y711" s="320"/>
      <c r="Z711" s="180">
        <f>Y711/X711*100</f>
        <v>0</v>
      </c>
      <c r="AA711" s="292">
        <v>0</v>
      </c>
      <c r="AB711" s="334"/>
      <c r="AC711" s="180" t="e">
        <f>AB711/AA711*100</f>
        <v>#DIV/0!</v>
      </c>
      <c r="AD711" s="292">
        <v>0</v>
      </c>
      <c r="AE711" s="320"/>
      <c r="AF711" s="180" t="e">
        <f>AE711/AD711*100</f>
        <v>#DIV/0!</v>
      </c>
      <c r="AG711" s="320"/>
      <c r="AH711" s="320"/>
      <c r="AI711" s="180" t="e">
        <f>AH711/AG711*100</f>
        <v>#DIV/0!</v>
      </c>
      <c r="AJ711" s="320">
        <v>0</v>
      </c>
      <c r="AK711" s="320"/>
      <c r="AL711" s="180" t="e">
        <f>AK711/AJ711*100</f>
        <v>#DIV/0!</v>
      </c>
      <c r="AM711" s="320">
        <v>0</v>
      </c>
      <c r="AN711" s="320"/>
      <c r="AO711" s="180" t="e">
        <f>AN711/AM711*100</f>
        <v>#DIV/0!</v>
      </c>
      <c r="AP711" s="292"/>
      <c r="AQ711" s="292"/>
      <c r="AR711" s="180" t="e">
        <f>AQ711/AP711*100</f>
        <v>#DIV/0!</v>
      </c>
      <c r="AS711" s="280"/>
      <c r="AT711" s="280"/>
      <c r="AU711" s="280"/>
      <c r="AV711" s="280"/>
      <c r="AW711" s="280"/>
      <c r="AX711" s="280"/>
      <c r="AY711" s="280"/>
      <c r="AZ711" s="280"/>
      <c r="BA711" s="280"/>
      <c r="BB711" s="280"/>
      <c r="BC711" s="280"/>
      <c r="BD711" s="280"/>
      <c r="BE711" s="280"/>
      <c r="BF711" s="280"/>
      <c r="BG711" s="280"/>
      <c r="BH711" s="280"/>
      <c r="BI711" s="280"/>
      <c r="BJ711" s="280"/>
      <c r="BK711" s="280"/>
    </row>
    <row r="712" spans="1:63" ht="78">
      <c r="A712" s="768"/>
      <c r="B712" s="791"/>
      <c r="C712" s="791"/>
      <c r="D712" s="791"/>
      <c r="E712" s="4" t="s">
        <v>314</v>
      </c>
      <c r="F712" s="180">
        <v>0</v>
      </c>
      <c r="G712" s="180"/>
      <c r="H712" s="286"/>
      <c r="I712" s="318"/>
      <c r="J712" s="318"/>
      <c r="K712" s="318"/>
      <c r="L712" s="318"/>
      <c r="M712" s="318"/>
      <c r="N712" s="318"/>
      <c r="O712" s="318"/>
      <c r="P712" s="318"/>
      <c r="Q712" s="318"/>
      <c r="R712" s="318"/>
      <c r="S712" s="318"/>
      <c r="T712" s="318"/>
      <c r="U712" s="318"/>
      <c r="V712" s="318"/>
      <c r="W712" s="318"/>
      <c r="X712" s="318"/>
      <c r="Y712" s="318"/>
      <c r="Z712" s="280"/>
      <c r="AA712" s="280"/>
      <c r="AB712" s="7"/>
      <c r="AC712" s="318"/>
      <c r="AD712" s="280"/>
      <c r="AE712" s="180"/>
      <c r="AF712" s="280"/>
      <c r="AG712" s="318"/>
      <c r="AH712" s="318"/>
      <c r="AI712" s="318"/>
      <c r="AJ712" s="318"/>
      <c r="AK712" s="318"/>
      <c r="AL712" s="318"/>
      <c r="AM712" s="318"/>
      <c r="AN712" s="318"/>
      <c r="AO712" s="318"/>
      <c r="AP712" s="280"/>
      <c r="AQ712" s="280"/>
      <c r="AR712" s="280"/>
      <c r="AS712" s="280"/>
      <c r="AT712" s="280"/>
      <c r="AU712" s="280"/>
      <c r="AV712" s="280"/>
      <c r="AW712" s="280"/>
      <c r="AX712" s="280"/>
      <c r="AY712" s="280"/>
      <c r="AZ712" s="280"/>
      <c r="BA712" s="280"/>
      <c r="BB712" s="280"/>
      <c r="BC712" s="280"/>
      <c r="BD712" s="280"/>
      <c r="BE712" s="280"/>
      <c r="BF712" s="280"/>
      <c r="BG712" s="280"/>
      <c r="BH712" s="280"/>
      <c r="BI712" s="280"/>
      <c r="BJ712" s="280"/>
      <c r="BK712" s="280"/>
    </row>
    <row r="713" spans="1:63" ht="15">
      <c r="A713" s="768"/>
      <c r="B713" s="791"/>
      <c r="C713" s="791"/>
      <c r="D713" s="791"/>
      <c r="E713" s="4" t="s">
        <v>565</v>
      </c>
      <c r="F713" s="180">
        <v>0</v>
      </c>
      <c r="G713" s="180"/>
      <c r="H713" s="286"/>
      <c r="I713" s="318"/>
      <c r="J713" s="318"/>
      <c r="K713" s="318"/>
      <c r="L713" s="318"/>
      <c r="M713" s="318"/>
      <c r="N713" s="318"/>
      <c r="O713" s="318"/>
      <c r="P713" s="318"/>
      <c r="Q713" s="318"/>
      <c r="R713" s="318"/>
      <c r="S713" s="318"/>
      <c r="T713" s="318"/>
      <c r="U713" s="318"/>
      <c r="V713" s="318"/>
      <c r="W713" s="318"/>
      <c r="X713" s="318"/>
      <c r="Y713" s="318"/>
      <c r="Z713" s="280"/>
      <c r="AA713" s="280"/>
      <c r="AB713" s="7"/>
      <c r="AC713" s="318"/>
      <c r="AD713" s="280"/>
      <c r="AE713" s="180"/>
      <c r="AF713" s="280"/>
      <c r="AG713" s="318"/>
      <c r="AH713" s="318"/>
      <c r="AI713" s="318"/>
      <c r="AJ713" s="318"/>
      <c r="AK713" s="318"/>
      <c r="AL713" s="318"/>
      <c r="AM713" s="318"/>
      <c r="AN713" s="318"/>
      <c r="AO713" s="318"/>
      <c r="AP713" s="280"/>
      <c r="AQ713" s="280"/>
      <c r="AR713" s="280"/>
      <c r="AS713" s="280"/>
      <c r="AT713" s="280"/>
      <c r="AU713" s="280"/>
      <c r="AV713" s="280"/>
      <c r="AW713" s="280"/>
      <c r="AX713" s="280"/>
      <c r="AY713" s="280"/>
      <c r="AZ713" s="280"/>
      <c r="BA713" s="280"/>
      <c r="BB713" s="280"/>
      <c r="BC713" s="280"/>
      <c r="BD713" s="280"/>
      <c r="BE713" s="280"/>
      <c r="BF713" s="280"/>
      <c r="BG713" s="280"/>
      <c r="BH713" s="280"/>
      <c r="BI713" s="280"/>
      <c r="BJ713" s="280"/>
      <c r="BK713" s="280"/>
    </row>
    <row r="714" spans="1:63" ht="30.75">
      <c r="A714" s="769"/>
      <c r="B714" s="792"/>
      <c r="C714" s="792"/>
      <c r="D714" s="792"/>
      <c r="E714" s="4" t="s">
        <v>562</v>
      </c>
      <c r="F714" s="180">
        <v>0</v>
      </c>
      <c r="G714" s="180"/>
      <c r="H714" s="286"/>
      <c r="I714" s="318"/>
      <c r="J714" s="318"/>
      <c r="K714" s="318"/>
      <c r="L714" s="318"/>
      <c r="M714" s="318"/>
      <c r="N714" s="318"/>
      <c r="O714" s="318"/>
      <c r="P714" s="318"/>
      <c r="Q714" s="318"/>
      <c r="R714" s="318"/>
      <c r="S714" s="318"/>
      <c r="T714" s="318"/>
      <c r="U714" s="318"/>
      <c r="V714" s="318"/>
      <c r="W714" s="318"/>
      <c r="X714" s="318"/>
      <c r="Y714" s="318"/>
      <c r="Z714" s="280"/>
      <c r="AA714" s="280"/>
      <c r="AB714" s="7"/>
      <c r="AC714" s="318"/>
      <c r="AD714" s="280"/>
      <c r="AE714" s="180"/>
      <c r="AF714" s="280"/>
      <c r="AG714" s="318"/>
      <c r="AH714" s="318"/>
      <c r="AI714" s="318"/>
      <c r="AJ714" s="318"/>
      <c r="AK714" s="318"/>
      <c r="AL714" s="318"/>
      <c r="AM714" s="318"/>
      <c r="AN714" s="318"/>
      <c r="AO714" s="318"/>
      <c r="AP714" s="280"/>
      <c r="AQ714" s="280"/>
      <c r="AR714" s="280"/>
      <c r="AS714" s="280"/>
      <c r="AT714" s="280"/>
      <c r="AU714" s="280"/>
      <c r="AV714" s="280"/>
      <c r="AW714" s="280"/>
      <c r="AX714" s="280"/>
      <c r="AY714" s="280"/>
      <c r="AZ714" s="280"/>
      <c r="BA714" s="280"/>
      <c r="BB714" s="280"/>
      <c r="BC714" s="280"/>
      <c r="BD714" s="280"/>
      <c r="BE714" s="280"/>
      <c r="BF714" s="280"/>
      <c r="BG714" s="280"/>
      <c r="BH714" s="280"/>
      <c r="BI714" s="280"/>
      <c r="BJ714" s="280"/>
      <c r="BK714" s="280"/>
    </row>
    <row r="715" spans="1:63" ht="15">
      <c r="A715" s="714" t="s">
        <v>198</v>
      </c>
      <c r="B715" s="424" t="s">
        <v>310</v>
      </c>
      <c r="C715" s="424" t="s">
        <v>26</v>
      </c>
      <c r="D715" s="33"/>
      <c r="E715" s="271" t="s">
        <v>433</v>
      </c>
      <c r="F715" s="180">
        <f>F716+F717+F718+F719+F720</f>
        <v>200</v>
      </c>
      <c r="G715" s="180">
        <f>G716+G717+G718+G719+G720</f>
        <v>0</v>
      </c>
      <c r="H715" s="180">
        <f>G715/F715*100</f>
        <v>0</v>
      </c>
      <c r="I715" s="180">
        <f>I716+I717+I718+I719+I720</f>
        <v>0</v>
      </c>
      <c r="J715" s="180">
        <f>J716+J717+J718+J719+J720</f>
        <v>0</v>
      </c>
      <c r="K715" s="180" t="e">
        <f>J715/I715*100</f>
        <v>#DIV/0!</v>
      </c>
      <c r="L715" s="180">
        <f>L716+L717+L718+L719+L720</f>
        <v>0</v>
      </c>
      <c r="M715" s="180">
        <f>M716+M717+M718+M719+M720</f>
        <v>0</v>
      </c>
      <c r="N715" s="180" t="e">
        <f>M715/L715*100</f>
        <v>#DIV/0!</v>
      </c>
      <c r="O715" s="180">
        <f>O716+O717+O718+O719+O720</f>
        <v>0</v>
      </c>
      <c r="P715" s="180">
        <f>P716+P717+P718+P719+P720</f>
        <v>0</v>
      </c>
      <c r="Q715" s="180" t="e">
        <f>P715/O715*100</f>
        <v>#DIV/0!</v>
      </c>
      <c r="R715" s="180">
        <f>R716+R717+R718+R719+R720</f>
        <v>0</v>
      </c>
      <c r="S715" s="180">
        <f>S716+S717+S718+S719+S720</f>
        <v>0</v>
      </c>
      <c r="T715" s="180" t="e">
        <f>S715/R715*100</f>
        <v>#DIV/0!</v>
      </c>
      <c r="U715" s="180">
        <f>U716+U717+U718+U719+U720</f>
        <v>0</v>
      </c>
      <c r="V715" s="180">
        <f>V716+V717+V718+V719+V720</f>
        <v>0</v>
      </c>
      <c r="W715" s="180" t="e">
        <f>V715/U715*100</f>
        <v>#DIV/0!</v>
      </c>
      <c r="X715" s="180">
        <f>X716+X717+X718+X719+X720</f>
        <v>200</v>
      </c>
      <c r="Y715" s="180">
        <f>Y716+Y717+Y718+Y719+Y720</f>
        <v>0</v>
      </c>
      <c r="Z715" s="180">
        <f>Y715/X715*100</f>
        <v>0</v>
      </c>
      <c r="AA715" s="180">
        <f>AA716+AA717+AA718+AA719+AA720</f>
        <v>0</v>
      </c>
      <c r="AB715" s="180">
        <f>AB716+AB717+AB718+AB719+AB720</f>
        <v>0</v>
      </c>
      <c r="AC715" s="180" t="e">
        <f>AB715/AA715*100</f>
        <v>#DIV/0!</v>
      </c>
      <c r="AD715" s="180">
        <f>AD716+AD717+AD718+AD719+AD720</f>
        <v>0</v>
      </c>
      <c r="AE715" s="180">
        <f>AE716+AE717+AE718+AE719+AE720</f>
        <v>0</v>
      </c>
      <c r="AF715" s="180" t="e">
        <f>AE715/AD715*100</f>
        <v>#DIV/0!</v>
      </c>
      <c r="AG715" s="180">
        <f>AG716+AG717+AG718+AG719+AG720</f>
        <v>0</v>
      </c>
      <c r="AH715" s="180">
        <f>AH716+AH717+AH718+AH719+AH720</f>
        <v>0</v>
      </c>
      <c r="AI715" s="180" t="e">
        <f>AH715/AG715*100</f>
        <v>#DIV/0!</v>
      </c>
      <c r="AJ715" s="180">
        <f>AJ716+AJ717+AJ718+AJ719+AJ720</f>
        <v>0</v>
      </c>
      <c r="AK715" s="180">
        <f>AK716+AK717+AK718+AK719+AK720</f>
        <v>0</v>
      </c>
      <c r="AL715" s="180" t="e">
        <f>AK715/AJ715*100</f>
        <v>#DIV/0!</v>
      </c>
      <c r="AM715" s="180">
        <f>AM716+AM717+AM718+AM719+AM720</f>
        <v>0</v>
      </c>
      <c r="AN715" s="180">
        <f>AN716+AN717+AN718+AN719+AN720</f>
        <v>0</v>
      </c>
      <c r="AO715" s="180" t="e">
        <f>AN715/AM715*100</f>
        <v>#DIV/0!</v>
      </c>
      <c r="AP715" s="180">
        <f>AP716+AP717+AP718+AP719+AP720</f>
        <v>0</v>
      </c>
      <c r="AQ715" s="180">
        <f>AQ716+AQ717+AQ718+AQ719+AQ720</f>
        <v>0</v>
      </c>
      <c r="AR715" s="180" t="e">
        <f>AQ715/AP715*100</f>
        <v>#DIV/0!</v>
      </c>
      <c r="AS715" s="180">
        <f>AS716+AS717+AS718+AS719+AS720</f>
        <v>0</v>
      </c>
      <c r="AT715" s="280"/>
      <c r="AU715" s="280"/>
      <c r="AV715" s="280"/>
      <c r="AW715" s="280"/>
      <c r="AX715" s="280"/>
      <c r="AY715" s="280"/>
      <c r="AZ715" s="280"/>
      <c r="BA715" s="280"/>
      <c r="BB715" s="280"/>
      <c r="BC715" s="280"/>
      <c r="BD715" s="280"/>
      <c r="BE715" s="280"/>
      <c r="BF715" s="280"/>
      <c r="BG715" s="280"/>
      <c r="BH715" s="280"/>
      <c r="BI715" s="280"/>
      <c r="BJ715" s="280"/>
      <c r="BK715" s="280"/>
    </row>
    <row r="716" spans="1:63" ht="30.75">
      <c r="A716" s="715"/>
      <c r="B716" s="425"/>
      <c r="C716" s="425"/>
      <c r="D716" s="34"/>
      <c r="E716" s="4" t="s">
        <v>563</v>
      </c>
      <c r="F716" s="180"/>
      <c r="G716" s="280"/>
      <c r="H716" s="180"/>
      <c r="I716" s="318"/>
      <c r="J716" s="318"/>
      <c r="K716" s="180"/>
      <c r="L716" s="318"/>
      <c r="M716" s="318"/>
      <c r="N716" s="180"/>
      <c r="O716" s="318"/>
      <c r="P716" s="318"/>
      <c r="Q716" s="180"/>
      <c r="R716" s="318"/>
      <c r="S716" s="318"/>
      <c r="T716" s="180"/>
      <c r="U716" s="318"/>
      <c r="V716" s="318"/>
      <c r="W716" s="180"/>
      <c r="X716" s="318"/>
      <c r="Y716" s="318"/>
      <c r="Z716" s="180"/>
      <c r="AA716" s="280"/>
      <c r="AB716" s="7"/>
      <c r="AC716" s="180"/>
      <c r="AD716" s="280"/>
      <c r="AE716" s="318"/>
      <c r="AF716" s="180"/>
      <c r="AG716" s="318"/>
      <c r="AH716" s="318"/>
      <c r="AI716" s="180"/>
      <c r="AJ716" s="318"/>
      <c r="AK716" s="318"/>
      <c r="AL716" s="180"/>
      <c r="AM716" s="318"/>
      <c r="AN716" s="318"/>
      <c r="AO716" s="180"/>
      <c r="AP716" s="280"/>
      <c r="AQ716" s="280"/>
      <c r="AR716" s="180"/>
      <c r="AS716" s="280"/>
      <c r="AT716" s="280"/>
      <c r="AU716" s="280"/>
      <c r="AV716" s="280"/>
      <c r="AW716" s="280"/>
      <c r="AX716" s="280"/>
      <c r="AY716" s="280"/>
      <c r="AZ716" s="280"/>
      <c r="BA716" s="280"/>
      <c r="BB716" s="280"/>
      <c r="BC716" s="280"/>
      <c r="BD716" s="280"/>
      <c r="BE716" s="280"/>
      <c r="BF716" s="280"/>
      <c r="BG716" s="280"/>
      <c r="BH716" s="280"/>
      <c r="BI716" s="280"/>
      <c r="BJ716" s="280"/>
      <c r="BK716" s="280"/>
    </row>
    <row r="717" spans="1:63" ht="30.75">
      <c r="A717" s="715"/>
      <c r="B717" s="425"/>
      <c r="C717" s="425"/>
      <c r="D717" s="273" t="s">
        <v>405</v>
      </c>
      <c r="E717" s="4" t="s">
        <v>564</v>
      </c>
      <c r="F717" s="406"/>
      <c r="G717" s="292"/>
      <c r="H717" s="180"/>
      <c r="I717" s="320"/>
      <c r="J717" s="320"/>
      <c r="K717" s="180"/>
      <c r="L717" s="320"/>
      <c r="M717" s="320"/>
      <c r="N717" s="180"/>
      <c r="O717" s="320"/>
      <c r="P717" s="320"/>
      <c r="Q717" s="180"/>
      <c r="R717" s="320"/>
      <c r="S717" s="320"/>
      <c r="T717" s="180"/>
      <c r="U717" s="320"/>
      <c r="V717" s="320"/>
      <c r="W717" s="180"/>
      <c r="X717" s="320"/>
      <c r="Y717" s="320"/>
      <c r="Z717" s="180"/>
      <c r="AA717" s="292"/>
      <c r="AB717" s="334"/>
      <c r="AC717" s="180"/>
      <c r="AD717" s="292"/>
      <c r="AE717" s="320"/>
      <c r="AF717" s="180"/>
      <c r="AG717" s="320"/>
      <c r="AH717" s="320"/>
      <c r="AI717" s="180"/>
      <c r="AJ717" s="320"/>
      <c r="AK717" s="320"/>
      <c r="AL717" s="180"/>
      <c r="AM717" s="320"/>
      <c r="AN717" s="320"/>
      <c r="AO717" s="180"/>
      <c r="AP717" s="292"/>
      <c r="AQ717" s="292"/>
      <c r="AR717" s="180"/>
      <c r="AS717" s="280"/>
      <c r="AT717" s="280"/>
      <c r="AU717" s="280"/>
      <c r="AV717" s="280"/>
      <c r="AW717" s="280"/>
      <c r="AX717" s="280"/>
      <c r="AY717" s="280"/>
      <c r="AZ717" s="280"/>
      <c r="BA717" s="280"/>
      <c r="BB717" s="280"/>
      <c r="BC717" s="280"/>
      <c r="BD717" s="280"/>
      <c r="BE717" s="280"/>
      <c r="BF717" s="280"/>
      <c r="BG717" s="280"/>
      <c r="BH717" s="280"/>
      <c r="BI717" s="280"/>
      <c r="BJ717" s="280"/>
      <c r="BK717" s="280"/>
    </row>
    <row r="718" spans="1:63" ht="15">
      <c r="A718" s="715"/>
      <c r="B718" s="425"/>
      <c r="C718" s="425"/>
      <c r="D718" s="34"/>
      <c r="E718" s="4" t="s">
        <v>322</v>
      </c>
      <c r="F718" s="406">
        <f>I718+L718+O718+R718+U718+X718+AA718+AD718+AG718+AJ718+AP718+AM718</f>
        <v>200</v>
      </c>
      <c r="G718" s="292">
        <f>J718</f>
        <v>0</v>
      </c>
      <c r="H718" s="180">
        <f>G718/F718*100</f>
        <v>0</v>
      </c>
      <c r="I718" s="320">
        <v>0</v>
      </c>
      <c r="J718" s="320">
        <v>0</v>
      </c>
      <c r="K718" s="180" t="e">
        <f>J718/I718*100</f>
        <v>#DIV/0!</v>
      </c>
      <c r="L718" s="320">
        <v>0</v>
      </c>
      <c r="M718" s="320"/>
      <c r="N718" s="180" t="e">
        <f>M718/L718*100</f>
        <v>#DIV/0!</v>
      </c>
      <c r="O718" s="320">
        <v>0</v>
      </c>
      <c r="P718" s="320"/>
      <c r="Q718" s="180">
        <v>0</v>
      </c>
      <c r="R718" s="320">
        <v>0</v>
      </c>
      <c r="S718" s="320"/>
      <c r="T718" s="180" t="e">
        <f>S718/R718*100</f>
        <v>#DIV/0!</v>
      </c>
      <c r="U718" s="320">
        <v>0</v>
      </c>
      <c r="V718" s="320"/>
      <c r="W718" s="180" t="e">
        <f>V718/U718*100</f>
        <v>#DIV/0!</v>
      </c>
      <c r="X718" s="320">
        <v>200</v>
      </c>
      <c r="Y718" s="320"/>
      <c r="Z718" s="180">
        <f>Y718/X718*100</f>
        <v>0</v>
      </c>
      <c r="AA718" s="292">
        <v>0</v>
      </c>
      <c r="AB718" s="334"/>
      <c r="AC718" s="180" t="e">
        <f>AB718/AA718*100</f>
        <v>#DIV/0!</v>
      </c>
      <c r="AD718" s="292">
        <v>0</v>
      </c>
      <c r="AE718" s="320"/>
      <c r="AF718" s="180" t="e">
        <f>AE718/AD718*100</f>
        <v>#DIV/0!</v>
      </c>
      <c r="AG718" s="320"/>
      <c r="AH718" s="320"/>
      <c r="AI718" s="180" t="e">
        <f>AH718/AG718*100</f>
        <v>#DIV/0!</v>
      </c>
      <c r="AJ718" s="320">
        <v>0</v>
      </c>
      <c r="AK718" s="320"/>
      <c r="AL718" s="180" t="e">
        <f>AK718/AJ718*100</f>
        <v>#DIV/0!</v>
      </c>
      <c r="AM718" s="320">
        <v>0</v>
      </c>
      <c r="AN718" s="320"/>
      <c r="AO718" s="180" t="e">
        <f>AN718/AM718*100</f>
        <v>#DIV/0!</v>
      </c>
      <c r="AP718" s="292"/>
      <c r="AQ718" s="292"/>
      <c r="AR718" s="180" t="e">
        <f>AQ718/AP718*100</f>
        <v>#DIV/0!</v>
      </c>
      <c r="AS718" s="280"/>
      <c r="AT718" s="280"/>
      <c r="AU718" s="280"/>
      <c r="AV718" s="280"/>
      <c r="AW718" s="280"/>
      <c r="AX718" s="280"/>
      <c r="AY718" s="280"/>
      <c r="AZ718" s="280"/>
      <c r="BA718" s="280"/>
      <c r="BB718" s="280"/>
      <c r="BC718" s="280"/>
      <c r="BD718" s="280"/>
      <c r="BE718" s="280"/>
      <c r="BF718" s="280"/>
      <c r="BG718" s="280"/>
      <c r="BH718" s="280"/>
      <c r="BI718" s="280"/>
      <c r="BJ718" s="280"/>
      <c r="BK718" s="280"/>
    </row>
    <row r="719" spans="1:63" ht="78">
      <c r="A719" s="715"/>
      <c r="B719" s="425"/>
      <c r="C719" s="425"/>
      <c r="D719" s="273" t="s">
        <v>405</v>
      </c>
      <c r="E719" s="4" t="s">
        <v>314</v>
      </c>
      <c r="F719" s="180">
        <v>0</v>
      </c>
      <c r="G719" s="180"/>
      <c r="H719" s="286"/>
      <c r="I719" s="318"/>
      <c r="J719" s="318"/>
      <c r="K719" s="318"/>
      <c r="L719" s="318"/>
      <c r="M719" s="318"/>
      <c r="N719" s="318"/>
      <c r="O719" s="318"/>
      <c r="P719" s="318"/>
      <c r="Q719" s="318"/>
      <c r="R719" s="318"/>
      <c r="S719" s="318"/>
      <c r="T719" s="318"/>
      <c r="U719" s="318"/>
      <c r="V719" s="318"/>
      <c r="W719" s="318"/>
      <c r="X719" s="318"/>
      <c r="Y719" s="318"/>
      <c r="Z719" s="280"/>
      <c r="AA719" s="280"/>
      <c r="AB719" s="7"/>
      <c r="AC719" s="318"/>
      <c r="AD719" s="280"/>
      <c r="AE719" s="180"/>
      <c r="AF719" s="280"/>
      <c r="AG719" s="318"/>
      <c r="AH719" s="318"/>
      <c r="AI719" s="318"/>
      <c r="AJ719" s="318"/>
      <c r="AK719" s="318"/>
      <c r="AL719" s="318"/>
      <c r="AM719" s="318"/>
      <c r="AN719" s="318"/>
      <c r="AO719" s="318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</row>
    <row r="720" spans="1:63" ht="15">
      <c r="A720" s="715"/>
      <c r="B720" s="425"/>
      <c r="C720" s="425"/>
      <c r="D720" s="34"/>
      <c r="E720" s="4" t="s">
        <v>565</v>
      </c>
      <c r="F720" s="180">
        <v>0</v>
      </c>
      <c r="G720" s="180"/>
      <c r="H720" s="286"/>
      <c r="I720" s="318"/>
      <c r="J720" s="318"/>
      <c r="K720" s="318"/>
      <c r="L720" s="318"/>
      <c r="M720" s="318"/>
      <c r="N720" s="318"/>
      <c r="O720" s="318"/>
      <c r="P720" s="318"/>
      <c r="Q720" s="318"/>
      <c r="R720" s="318"/>
      <c r="S720" s="318"/>
      <c r="T720" s="318"/>
      <c r="U720" s="318"/>
      <c r="V720" s="318"/>
      <c r="W720" s="318"/>
      <c r="X720" s="318"/>
      <c r="Y720" s="318"/>
      <c r="Z720" s="280"/>
      <c r="AA720" s="280"/>
      <c r="AB720" s="7"/>
      <c r="AC720" s="318"/>
      <c r="AD720" s="280"/>
      <c r="AE720" s="180"/>
      <c r="AF720" s="280"/>
      <c r="AG720" s="318"/>
      <c r="AH720" s="318"/>
      <c r="AI720" s="318"/>
      <c r="AJ720" s="318"/>
      <c r="AK720" s="318"/>
      <c r="AL720" s="318"/>
      <c r="AM720" s="318"/>
      <c r="AN720" s="318"/>
      <c r="AO720" s="318"/>
      <c r="AP720" s="280"/>
      <c r="AQ720" s="280"/>
      <c r="AR720" s="280"/>
      <c r="AS720" s="280"/>
      <c r="AT720" s="280"/>
      <c r="AU720" s="280"/>
      <c r="AV720" s="280"/>
      <c r="AW720" s="280"/>
      <c r="AX720" s="280"/>
      <c r="AY720" s="280"/>
      <c r="AZ720" s="280"/>
      <c r="BA720" s="280"/>
      <c r="BB720" s="280"/>
      <c r="BC720" s="280"/>
      <c r="BD720" s="280"/>
      <c r="BE720" s="280"/>
      <c r="BF720" s="280"/>
      <c r="BG720" s="280"/>
      <c r="BH720" s="280"/>
      <c r="BI720" s="280"/>
      <c r="BJ720" s="280"/>
      <c r="BK720" s="280"/>
    </row>
    <row r="721" spans="1:63" ht="30.75">
      <c r="A721" s="716"/>
      <c r="B721" s="426"/>
      <c r="C721" s="426"/>
      <c r="D721" s="258"/>
      <c r="E721" s="4" t="s">
        <v>562</v>
      </c>
      <c r="F721" s="180">
        <v>0</v>
      </c>
      <c r="G721" s="180"/>
      <c r="H721" s="286"/>
      <c r="I721" s="318"/>
      <c r="J721" s="318"/>
      <c r="K721" s="318"/>
      <c r="L721" s="318"/>
      <c r="M721" s="318"/>
      <c r="N721" s="318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8"/>
      <c r="Z721" s="280"/>
      <c r="AA721" s="280"/>
      <c r="AB721" s="7"/>
      <c r="AC721" s="318"/>
      <c r="AD721" s="280"/>
      <c r="AE721" s="180"/>
      <c r="AF721" s="280"/>
      <c r="AG721" s="318"/>
      <c r="AH721" s="318"/>
      <c r="AI721" s="318"/>
      <c r="AJ721" s="318"/>
      <c r="AK721" s="318"/>
      <c r="AL721" s="318"/>
      <c r="AM721" s="318"/>
      <c r="AN721" s="318"/>
      <c r="AO721" s="318"/>
      <c r="AP721" s="280"/>
      <c r="AQ721" s="280"/>
      <c r="AR721" s="280"/>
      <c r="AS721" s="280"/>
      <c r="AT721" s="280"/>
      <c r="AU721" s="280"/>
      <c r="AV721" s="280"/>
      <c r="AW721" s="280"/>
      <c r="AX721" s="280"/>
      <c r="AY721" s="280"/>
      <c r="AZ721" s="280"/>
      <c r="BA721" s="280"/>
      <c r="BB721" s="280"/>
      <c r="BC721" s="280"/>
      <c r="BD721" s="280"/>
      <c r="BE721" s="280"/>
      <c r="BF721" s="280"/>
      <c r="BG721" s="280"/>
      <c r="BH721" s="280"/>
      <c r="BI721" s="280"/>
      <c r="BJ721" s="280"/>
      <c r="BK721" s="280"/>
    </row>
    <row r="722" spans="1:63" ht="15" hidden="1">
      <c r="A722" s="714" t="s">
        <v>395</v>
      </c>
      <c r="B722" s="424" t="s">
        <v>74</v>
      </c>
      <c r="C722" s="424" t="s">
        <v>26</v>
      </c>
      <c r="D722" s="33"/>
      <c r="E722" s="277" t="s">
        <v>21</v>
      </c>
      <c r="F722" s="180">
        <f>SUM(F723:F727)</f>
        <v>0</v>
      </c>
      <c r="G722" s="180">
        <f>SUM(G723:G727)</f>
        <v>0</v>
      </c>
      <c r="H722" s="286"/>
      <c r="I722" s="318"/>
      <c r="J722" s="318"/>
      <c r="K722" s="318"/>
      <c r="L722" s="318"/>
      <c r="M722" s="318"/>
      <c r="N722" s="318"/>
      <c r="O722" s="318"/>
      <c r="P722" s="318"/>
      <c r="Q722" s="318"/>
      <c r="R722" s="318"/>
      <c r="S722" s="318"/>
      <c r="T722" s="318"/>
      <c r="U722" s="318"/>
      <c r="V722" s="318"/>
      <c r="W722" s="318"/>
      <c r="X722" s="318"/>
      <c r="Y722" s="318"/>
      <c r="Z722" s="280"/>
      <c r="AA722" s="280"/>
      <c r="AB722" s="7"/>
      <c r="AC722" s="318"/>
      <c r="AD722" s="280"/>
      <c r="AE722" s="180">
        <f>SUM(AE723:AE727)</f>
        <v>0</v>
      </c>
      <c r="AF722" s="280"/>
      <c r="AG722" s="318"/>
      <c r="AH722" s="318"/>
      <c r="AI722" s="318"/>
      <c r="AJ722" s="318"/>
      <c r="AK722" s="318"/>
      <c r="AL722" s="318"/>
      <c r="AM722" s="318"/>
      <c r="AN722" s="318"/>
      <c r="AO722" s="318"/>
      <c r="AP722" s="280"/>
      <c r="AQ722" s="280"/>
      <c r="AR722" s="280"/>
      <c r="AS722" s="280"/>
      <c r="AT722" s="280"/>
      <c r="AU722" s="280"/>
      <c r="AV722" s="280"/>
      <c r="AW722" s="280"/>
      <c r="AX722" s="280"/>
      <c r="AY722" s="280"/>
      <c r="AZ722" s="280"/>
      <c r="BA722" s="280"/>
      <c r="BB722" s="280"/>
      <c r="BC722" s="280"/>
      <c r="BD722" s="280"/>
      <c r="BE722" s="280"/>
      <c r="BF722" s="280"/>
      <c r="BG722" s="280"/>
      <c r="BH722" s="280"/>
      <c r="BI722" s="280"/>
      <c r="BJ722" s="280"/>
      <c r="BK722" s="280"/>
    </row>
    <row r="723" spans="1:63" ht="30.75" hidden="1">
      <c r="A723" s="715"/>
      <c r="B723" s="425"/>
      <c r="C723" s="425"/>
      <c r="D723" s="34"/>
      <c r="E723" s="4" t="s">
        <v>14</v>
      </c>
      <c r="F723" s="180"/>
      <c r="G723" s="180"/>
      <c r="H723" s="286"/>
      <c r="I723" s="318"/>
      <c r="J723" s="318"/>
      <c r="K723" s="318"/>
      <c r="L723" s="318"/>
      <c r="M723" s="318"/>
      <c r="N723" s="318"/>
      <c r="O723" s="318"/>
      <c r="P723" s="318"/>
      <c r="Q723" s="318"/>
      <c r="R723" s="318"/>
      <c r="S723" s="318"/>
      <c r="T723" s="318"/>
      <c r="U723" s="318"/>
      <c r="V723" s="318"/>
      <c r="W723" s="318"/>
      <c r="X723" s="318"/>
      <c r="Y723" s="318"/>
      <c r="Z723" s="280"/>
      <c r="AA723" s="280"/>
      <c r="AB723" s="7"/>
      <c r="AC723" s="318"/>
      <c r="AD723" s="280"/>
      <c r="AE723" s="180"/>
      <c r="AF723" s="280"/>
      <c r="AG723" s="318"/>
      <c r="AH723" s="318"/>
      <c r="AI723" s="318"/>
      <c r="AJ723" s="318"/>
      <c r="AK723" s="318"/>
      <c r="AL723" s="318"/>
      <c r="AM723" s="318"/>
      <c r="AN723" s="318"/>
      <c r="AO723" s="318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</row>
    <row r="724" spans="1:63" ht="30.75" hidden="1">
      <c r="A724" s="715"/>
      <c r="B724" s="425"/>
      <c r="C724" s="425"/>
      <c r="D724" s="34"/>
      <c r="E724" s="4" t="s">
        <v>15</v>
      </c>
      <c r="F724" s="180"/>
      <c r="G724" s="180"/>
      <c r="H724" s="286"/>
      <c r="I724" s="318"/>
      <c r="J724" s="318"/>
      <c r="K724" s="318"/>
      <c r="L724" s="318"/>
      <c r="M724" s="318"/>
      <c r="N724" s="318"/>
      <c r="O724" s="318"/>
      <c r="P724" s="318"/>
      <c r="Q724" s="318"/>
      <c r="R724" s="318"/>
      <c r="S724" s="318"/>
      <c r="T724" s="318"/>
      <c r="U724" s="318"/>
      <c r="V724" s="318"/>
      <c r="W724" s="318"/>
      <c r="X724" s="318"/>
      <c r="Y724" s="318"/>
      <c r="Z724" s="280"/>
      <c r="AA724" s="280"/>
      <c r="AB724" s="7"/>
      <c r="AC724" s="318"/>
      <c r="AD724" s="280"/>
      <c r="AE724" s="180"/>
      <c r="AF724" s="280"/>
      <c r="AG724" s="318"/>
      <c r="AH724" s="318"/>
      <c r="AI724" s="318"/>
      <c r="AJ724" s="318"/>
      <c r="AK724" s="318"/>
      <c r="AL724" s="318"/>
      <c r="AM724" s="318"/>
      <c r="AN724" s="318"/>
      <c r="AO724" s="318"/>
      <c r="AP724" s="280"/>
      <c r="AQ724" s="280"/>
      <c r="AR724" s="280"/>
      <c r="AS724" s="280"/>
      <c r="AT724" s="280"/>
      <c r="AU724" s="280"/>
      <c r="AV724" s="280"/>
      <c r="AW724" s="280"/>
      <c r="AX724" s="280"/>
      <c r="AY724" s="280"/>
      <c r="AZ724" s="280"/>
      <c r="BA724" s="280"/>
      <c r="BB724" s="280"/>
      <c r="BC724" s="280"/>
      <c r="BD724" s="280"/>
      <c r="BE724" s="280"/>
      <c r="BF724" s="280"/>
      <c r="BG724" s="280"/>
      <c r="BH724" s="280"/>
      <c r="BI724" s="280"/>
      <c r="BJ724" s="280"/>
      <c r="BK724" s="280"/>
    </row>
    <row r="725" spans="1:63" ht="21" hidden="1">
      <c r="A725" s="715"/>
      <c r="B725" s="425"/>
      <c r="C725" s="425"/>
      <c r="D725" s="273" t="s">
        <v>405</v>
      </c>
      <c r="E725" s="4" t="s">
        <v>16</v>
      </c>
      <c r="F725" s="180"/>
      <c r="G725" s="180"/>
      <c r="H725" s="286"/>
      <c r="I725" s="318"/>
      <c r="J725" s="318"/>
      <c r="K725" s="318"/>
      <c r="L725" s="318"/>
      <c r="M725" s="318"/>
      <c r="N725" s="318"/>
      <c r="O725" s="318"/>
      <c r="P725" s="318"/>
      <c r="Q725" s="318"/>
      <c r="R725" s="318"/>
      <c r="S725" s="318"/>
      <c r="T725" s="318"/>
      <c r="U725" s="318"/>
      <c r="V725" s="318"/>
      <c r="W725" s="318"/>
      <c r="X725" s="318"/>
      <c r="Y725" s="318"/>
      <c r="Z725" s="280"/>
      <c r="AA725" s="280"/>
      <c r="AB725" s="7"/>
      <c r="AC725" s="318"/>
      <c r="AD725" s="280"/>
      <c r="AE725" s="180"/>
      <c r="AF725" s="280"/>
      <c r="AG725" s="318"/>
      <c r="AH725" s="318"/>
      <c r="AI725" s="318"/>
      <c r="AJ725" s="318"/>
      <c r="AK725" s="318"/>
      <c r="AL725" s="318"/>
      <c r="AM725" s="318"/>
      <c r="AN725" s="318"/>
      <c r="AO725" s="318"/>
      <c r="AP725" s="280"/>
      <c r="AQ725" s="280"/>
      <c r="AR725" s="280"/>
      <c r="AS725" s="280"/>
      <c r="AT725" s="280"/>
      <c r="AU725" s="280"/>
      <c r="AV725" s="280"/>
      <c r="AW725" s="280"/>
      <c r="AX725" s="280"/>
      <c r="AY725" s="280"/>
      <c r="AZ725" s="280"/>
      <c r="BA725" s="280"/>
      <c r="BB725" s="280"/>
      <c r="BC725" s="280"/>
      <c r="BD725" s="280"/>
      <c r="BE725" s="280"/>
      <c r="BF725" s="280"/>
      <c r="BG725" s="280"/>
      <c r="BH725" s="280"/>
      <c r="BI725" s="280"/>
      <c r="BJ725" s="280"/>
      <c r="BK725" s="280"/>
    </row>
    <row r="726" spans="1:63" ht="15" hidden="1">
      <c r="A726" s="715"/>
      <c r="B726" s="425"/>
      <c r="C726" s="425"/>
      <c r="D726" s="34"/>
      <c r="E726" s="4" t="s">
        <v>17</v>
      </c>
      <c r="F726" s="180"/>
      <c r="G726" s="180"/>
      <c r="H726" s="286"/>
      <c r="I726" s="318"/>
      <c r="J726" s="318"/>
      <c r="K726" s="318"/>
      <c r="L726" s="318"/>
      <c r="M726" s="318"/>
      <c r="N726" s="318"/>
      <c r="O726" s="318"/>
      <c r="P726" s="318"/>
      <c r="Q726" s="318"/>
      <c r="R726" s="318"/>
      <c r="S726" s="318"/>
      <c r="T726" s="318"/>
      <c r="U726" s="318"/>
      <c r="V726" s="318"/>
      <c r="W726" s="318"/>
      <c r="X726" s="318"/>
      <c r="Y726" s="318"/>
      <c r="Z726" s="280"/>
      <c r="AA726" s="280"/>
      <c r="AB726" s="7"/>
      <c r="AC726" s="318"/>
      <c r="AD726" s="280"/>
      <c r="AE726" s="180"/>
      <c r="AF726" s="280"/>
      <c r="AG726" s="318"/>
      <c r="AH726" s="318"/>
      <c r="AI726" s="318"/>
      <c r="AJ726" s="318"/>
      <c r="AK726" s="318"/>
      <c r="AL726" s="318"/>
      <c r="AM726" s="318"/>
      <c r="AN726" s="318"/>
      <c r="AO726" s="318"/>
      <c r="AP726" s="280"/>
      <c r="AQ726" s="280"/>
      <c r="AR726" s="280"/>
      <c r="AS726" s="280"/>
      <c r="AT726" s="280"/>
      <c r="AU726" s="280"/>
      <c r="AV726" s="280"/>
      <c r="AW726" s="280"/>
      <c r="AX726" s="280"/>
      <c r="AY726" s="280"/>
      <c r="AZ726" s="280"/>
      <c r="BA726" s="280"/>
      <c r="BB726" s="280"/>
      <c r="BC726" s="280"/>
      <c r="BD726" s="280"/>
      <c r="BE726" s="280"/>
      <c r="BF726" s="280"/>
      <c r="BG726" s="280"/>
      <c r="BH726" s="280"/>
      <c r="BI726" s="280"/>
      <c r="BJ726" s="280"/>
      <c r="BK726" s="280"/>
    </row>
    <row r="727" spans="1:63" ht="30.75" hidden="1">
      <c r="A727" s="716"/>
      <c r="B727" s="426"/>
      <c r="C727" s="426"/>
      <c r="D727" s="258"/>
      <c r="E727" s="4" t="s">
        <v>18</v>
      </c>
      <c r="F727" s="180"/>
      <c r="G727" s="180"/>
      <c r="H727" s="286"/>
      <c r="I727" s="318"/>
      <c r="J727" s="318"/>
      <c r="K727" s="318"/>
      <c r="L727" s="318"/>
      <c r="M727" s="318"/>
      <c r="N727" s="318"/>
      <c r="O727" s="318"/>
      <c r="P727" s="318"/>
      <c r="Q727" s="318"/>
      <c r="R727" s="318"/>
      <c r="S727" s="318"/>
      <c r="T727" s="318"/>
      <c r="U727" s="318"/>
      <c r="V727" s="318"/>
      <c r="W727" s="318"/>
      <c r="X727" s="318"/>
      <c r="Y727" s="318"/>
      <c r="Z727" s="280"/>
      <c r="AA727" s="280"/>
      <c r="AB727" s="7"/>
      <c r="AC727" s="318"/>
      <c r="AD727" s="280"/>
      <c r="AE727" s="180"/>
      <c r="AF727" s="280"/>
      <c r="AG727" s="318"/>
      <c r="AH727" s="318"/>
      <c r="AI727" s="318"/>
      <c r="AJ727" s="318"/>
      <c r="AK727" s="318"/>
      <c r="AL727" s="318"/>
      <c r="AM727" s="318"/>
      <c r="AN727" s="318"/>
      <c r="AO727" s="318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</row>
    <row r="728" spans="1:63" ht="15" hidden="1">
      <c r="A728" s="714" t="s">
        <v>396</v>
      </c>
      <c r="B728" s="424" t="s">
        <v>77</v>
      </c>
      <c r="C728" s="424" t="s">
        <v>26</v>
      </c>
      <c r="D728" s="33"/>
      <c r="E728" s="277" t="s">
        <v>21</v>
      </c>
      <c r="F728" s="180">
        <f>SUM(F729:F733)</f>
        <v>0</v>
      </c>
      <c r="G728" s="180">
        <f>SUM(G729:G733)</f>
        <v>0</v>
      </c>
      <c r="H728" s="286"/>
      <c r="I728" s="318"/>
      <c r="J728" s="318"/>
      <c r="K728" s="318"/>
      <c r="L728" s="318"/>
      <c r="M728" s="318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8"/>
      <c r="Z728" s="280"/>
      <c r="AA728" s="280"/>
      <c r="AB728" s="7"/>
      <c r="AC728" s="318"/>
      <c r="AD728" s="280"/>
      <c r="AE728" s="180">
        <f>SUM(AE729:AE733)</f>
        <v>0</v>
      </c>
      <c r="AF728" s="280"/>
      <c r="AG728" s="318"/>
      <c r="AH728" s="318"/>
      <c r="AI728" s="318"/>
      <c r="AJ728" s="318"/>
      <c r="AK728" s="318"/>
      <c r="AL728" s="318"/>
      <c r="AM728" s="318"/>
      <c r="AN728" s="318"/>
      <c r="AO728" s="318"/>
      <c r="AP728" s="280"/>
      <c r="AQ728" s="280"/>
      <c r="AR728" s="280"/>
      <c r="AS728" s="280"/>
      <c r="AT728" s="280"/>
      <c r="AU728" s="280"/>
      <c r="AV728" s="280"/>
      <c r="AW728" s="280"/>
      <c r="AX728" s="280"/>
      <c r="AY728" s="280"/>
      <c r="AZ728" s="280"/>
      <c r="BA728" s="280"/>
      <c r="BB728" s="280"/>
      <c r="BC728" s="280"/>
      <c r="BD728" s="280"/>
      <c r="BE728" s="280"/>
      <c r="BF728" s="280"/>
      <c r="BG728" s="280"/>
      <c r="BH728" s="280"/>
      <c r="BI728" s="280"/>
      <c r="BJ728" s="280"/>
      <c r="BK728" s="280"/>
    </row>
    <row r="729" spans="1:63" ht="30.75" hidden="1">
      <c r="A729" s="715"/>
      <c r="B729" s="425"/>
      <c r="C729" s="425"/>
      <c r="D729" s="34"/>
      <c r="E729" s="4" t="s">
        <v>14</v>
      </c>
      <c r="F729" s="180"/>
      <c r="G729" s="180"/>
      <c r="H729" s="286"/>
      <c r="I729" s="318"/>
      <c r="J729" s="318"/>
      <c r="K729" s="318"/>
      <c r="L729" s="318"/>
      <c r="M729" s="318"/>
      <c r="N729" s="318"/>
      <c r="O729" s="318"/>
      <c r="P729" s="318"/>
      <c r="Q729" s="318"/>
      <c r="R729" s="318"/>
      <c r="S729" s="318"/>
      <c r="T729" s="318"/>
      <c r="U729" s="318"/>
      <c r="V729" s="318"/>
      <c r="W729" s="318"/>
      <c r="X729" s="318"/>
      <c r="Y729" s="318"/>
      <c r="Z729" s="280"/>
      <c r="AA729" s="280"/>
      <c r="AB729" s="7"/>
      <c r="AC729" s="318"/>
      <c r="AD729" s="280"/>
      <c r="AE729" s="180"/>
      <c r="AF729" s="280"/>
      <c r="AG729" s="318"/>
      <c r="AH729" s="318"/>
      <c r="AI729" s="318"/>
      <c r="AJ729" s="318"/>
      <c r="AK729" s="318"/>
      <c r="AL729" s="318"/>
      <c r="AM729" s="318"/>
      <c r="AN729" s="318"/>
      <c r="AO729" s="318"/>
      <c r="AP729" s="280"/>
      <c r="AQ729" s="280"/>
      <c r="AR729" s="280"/>
      <c r="AS729" s="280"/>
      <c r="AT729" s="280"/>
      <c r="AU729" s="280"/>
      <c r="AV729" s="280"/>
      <c r="AW729" s="280"/>
      <c r="AX729" s="280"/>
      <c r="AY729" s="280"/>
      <c r="AZ729" s="280"/>
      <c r="BA729" s="280"/>
      <c r="BB729" s="280"/>
      <c r="BC729" s="280"/>
      <c r="BD729" s="280"/>
      <c r="BE729" s="280"/>
      <c r="BF729" s="280"/>
      <c r="BG729" s="280"/>
      <c r="BH729" s="280"/>
      <c r="BI729" s="280"/>
      <c r="BJ729" s="280"/>
      <c r="BK729" s="280"/>
    </row>
    <row r="730" spans="1:63" ht="30.75" hidden="1">
      <c r="A730" s="715"/>
      <c r="B730" s="425"/>
      <c r="C730" s="425"/>
      <c r="D730" s="34"/>
      <c r="E730" s="4" t="s">
        <v>15</v>
      </c>
      <c r="F730" s="180"/>
      <c r="G730" s="180"/>
      <c r="H730" s="286"/>
      <c r="I730" s="318"/>
      <c r="J730" s="318"/>
      <c r="K730" s="318"/>
      <c r="L730" s="318"/>
      <c r="M730" s="318"/>
      <c r="N730" s="318"/>
      <c r="O730" s="318"/>
      <c r="P730" s="318"/>
      <c r="Q730" s="318"/>
      <c r="R730" s="318"/>
      <c r="S730" s="318"/>
      <c r="T730" s="318"/>
      <c r="U730" s="318"/>
      <c r="V730" s="318"/>
      <c r="W730" s="318"/>
      <c r="X730" s="318"/>
      <c r="Y730" s="318"/>
      <c r="Z730" s="280"/>
      <c r="AA730" s="280"/>
      <c r="AB730" s="7"/>
      <c r="AC730" s="318"/>
      <c r="AD730" s="280"/>
      <c r="AE730" s="180"/>
      <c r="AF730" s="280"/>
      <c r="AG730" s="318"/>
      <c r="AH730" s="318"/>
      <c r="AI730" s="318"/>
      <c r="AJ730" s="318"/>
      <c r="AK730" s="318"/>
      <c r="AL730" s="318"/>
      <c r="AM730" s="318"/>
      <c r="AN730" s="318"/>
      <c r="AO730" s="318"/>
      <c r="AP730" s="280"/>
      <c r="AQ730" s="280"/>
      <c r="AR730" s="280"/>
      <c r="AS730" s="280"/>
      <c r="AT730" s="280"/>
      <c r="AU730" s="280"/>
      <c r="AV730" s="280"/>
      <c r="AW730" s="280"/>
      <c r="AX730" s="280"/>
      <c r="AY730" s="280"/>
      <c r="AZ730" s="280"/>
      <c r="BA730" s="280"/>
      <c r="BB730" s="280"/>
      <c r="BC730" s="280"/>
      <c r="BD730" s="280"/>
      <c r="BE730" s="280"/>
      <c r="BF730" s="280"/>
      <c r="BG730" s="280"/>
      <c r="BH730" s="280"/>
      <c r="BI730" s="280"/>
      <c r="BJ730" s="280"/>
      <c r="BK730" s="280"/>
    </row>
    <row r="731" spans="1:63" ht="15" hidden="1">
      <c r="A731" s="715"/>
      <c r="B731" s="425"/>
      <c r="C731" s="425"/>
      <c r="D731" s="34"/>
      <c r="E731" s="4" t="s">
        <v>16</v>
      </c>
      <c r="F731" s="180">
        <v>0</v>
      </c>
      <c r="G731" s="180">
        <v>0</v>
      </c>
      <c r="H731" s="286"/>
      <c r="I731" s="318"/>
      <c r="J731" s="318"/>
      <c r="K731" s="318"/>
      <c r="L731" s="318"/>
      <c r="M731" s="318"/>
      <c r="N731" s="318"/>
      <c r="O731" s="318"/>
      <c r="P731" s="318"/>
      <c r="Q731" s="318"/>
      <c r="R731" s="318"/>
      <c r="S731" s="318"/>
      <c r="T731" s="318"/>
      <c r="U731" s="318"/>
      <c r="V731" s="318"/>
      <c r="W731" s="318"/>
      <c r="X731" s="318"/>
      <c r="Y731" s="318"/>
      <c r="Z731" s="280"/>
      <c r="AA731" s="280"/>
      <c r="AB731" s="7"/>
      <c r="AC731" s="318"/>
      <c r="AD731" s="280"/>
      <c r="AE731" s="180">
        <v>0</v>
      </c>
      <c r="AF731" s="280"/>
      <c r="AG731" s="318"/>
      <c r="AH731" s="318"/>
      <c r="AI731" s="318"/>
      <c r="AJ731" s="318"/>
      <c r="AK731" s="318"/>
      <c r="AL731" s="318"/>
      <c r="AM731" s="318"/>
      <c r="AN731" s="318"/>
      <c r="AO731" s="318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</row>
    <row r="732" spans="1:63" ht="15" hidden="1">
      <c r="A732" s="715"/>
      <c r="B732" s="425"/>
      <c r="C732" s="425"/>
      <c r="D732" s="34"/>
      <c r="E732" s="4" t="s">
        <v>17</v>
      </c>
      <c r="F732" s="180"/>
      <c r="G732" s="180"/>
      <c r="H732" s="286"/>
      <c r="I732" s="318"/>
      <c r="J732" s="318"/>
      <c r="K732" s="318"/>
      <c r="L732" s="318"/>
      <c r="M732" s="318"/>
      <c r="N732" s="318"/>
      <c r="O732" s="318"/>
      <c r="P732" s="318"/>
      <c r="Q732" s="318"/>
      <c r="R732" s="318"/>
      <c r="S732" s="318"/>
      <c r="T732" s="318"/>
      <c r="U732" s="318"/>
      <c r="V732" s="318"/>
      <c r="W732" s="318"/>
      <c r="X732" s="318"/>
      <c r="Y732" s="318"/>
      <c r="Z732" s="280"/>
      <c r="AA732" s="280"/>
      <c r="AB732" s="7"/>
      <c r="AC732" s="318"/>
      <c r="AD732" s="280"/>
      <c r="AE732" s="180"/>
      <c r="AF732" s="280"/>
      <c r="AG732" s="318"/>
      <c r="AH732" s="318"/>
      <c r="AI732" s="318"/>
      <c r="AJ732" s="318"/>
      <c r="AK732" s="318"/>
      <c r="AL732" s="318"/>
      <c r="AM732" s="318"/>
      <c r="AN732" s="318"/>
      <c r="AO732" s="318"/>
      <c r="AP732" s="280"/>
      <c r="AQ732" s="280"/>
      <c r="AR732" s="280"/>
      <c r="AS732" s="280"/>
      <c r="AT732" s="280"/>
      <c r="AU732" s="280"/>
      <c r="AV732" s="280"/>
      <c r="AW732" s="280"/>
      <c r="AX732" s="280"/>
      <c r="AY732" s="280"/>
      <c r="AZ732" s="280"/>
      <c r="BA732" s="280"/>
      <c r="BB732" s="280"/>
      <c r="BC732" s="280"/>
      <c r="BD732" s="280"/>
      <c r="BE732" s="280"/>
      <c r="BF732" s="280"/>
      <c r="BG732" s="280"/>
      <c r="BH732" s="280"/>
      <c r="BI732" s="280"/>
      <c r="BJ732" s="280"/>
      <c r="BK732" s="280"/>
    </row>
    <row r="733" spans="1:63" ht="30.75" hidden="1">
      <c r="A733" s="716"/>
      <c r="B733" s="426"/>
      <c r="C733" s="426"/>
      <c r="D733" s="258"/>
      <c r="E733" s="4" t="s">
        <v>18</v>
      </c>
      <c r="F733" s="180"/>
      <c r="G733" s="180"/>
      <c r="H733" s="286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8"/>
      <c r="T733" s="318"/>
      <c r="U733" s="318"/>
      <c r="V733" s="318"/>
      <c r="W733" s="318"/>
      <c r="X733" s="318"/>
      <c r="Y733" s="318"/>
      <c r="Z733" s="280"/>
      <c r="AA733" s="280"/>
      <c r="AB733" s="7"/>
      <c r="AC733" s="318"/>
      <c r="AD733" s="280"/>
      <c r="AE733" s="180"/>
      <c r="AF733" s="280"/>
      <c r="AG733" s="318"/>
      <c r="AH733" s="318"/>
      <c r="AI733" s="318"/>
      <c r="AJ733" s="318"/>
      <c r="AK733" s="318"/>
      <c r="AL733" s="318"/>
      <c r="AM733" s="318"/>
      <c r="AN733" s="318"/>
      <c r="AO733" s="318"/>
      <c r="AP733" s="280"/>
      <c r="AQ733" s="280"/>
      <c r="AR733" s="280"/>
      <c r="AS733" s="280"/>
      <c r="AT733" s="280"/>
      <c r="AU733" s="280"/>
      <c r="AV733" s="280"/>
      <c r="AW733" s="280"/>
      <c r="AX733" s="280"/>
      <c r="AY733" s="280"/>
      <c r="AZ733" s="280"/>
      <c r="BA733" s="280"/>
      <c r="BB733" s="280"/>
      <c r="BC733" s="280"/>
      <c r="BD733" s="280"/>
      <c r="BE733" s="280"/>
      <c r="BF733" s="280"/>
      <c r="BG733" s="280"/>
      <c r="BH733" s="280"/>
      <c r="BI733" s="280"/>
      <c r="BJ733" s="280"/>
      <c r="BK733" s="280"/>
    </row>
    <row r="734" spans="1:63" ht="15" hidden="1">
      <c r="A734" s="714" t="s">
        <v>397</v>
      </c>
      <c r="B734" s="424" t="s">
        <v>105</v>
      </c>
      <c r="C734" s="424" t="s">
        <v>26</v>
      </c>
      <c r="D734" s="33"/>
      <c r="E734" s="277" t="s">
        <v>21</v>
      </c>
      <c r="F734" s="180">
        <f>F735+F736+F737+F738+F739</f>
        <v>0</v>
      </c>
      <c r="G734" s="180">
        <f>G735+G736+G737+G738+G739</f>
        <v>0</v>
      </c>
      <c r="H734" s="286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8"/>
      <c r="T734" s="318"/>
      <c r="U734" s="318"/>
      <c r="V734" s="318"/>
      <c r="W734" s="318"/>
      <c r="X734" s="318"/>
      <c r="Y734" s="318"/>
      <c r="Z734" s="280"/>
      <c r="AA734" s="280"/>
      <c r="AB734" s="7"/>
      <c r="AC734" s="318"/>
      <c r="AD734" s="280"/>
      <c r="AE734" s="180">
        <f>AE735+AE736+AE737+AE738+AE739</f>
        <v>0</v>
      </c>
      <c r="AF734" s="280"/>
      <c r="AG734" s="318"/>
      <c r="AH734" s="318"/>
      <c r="AI734" s="318"/>
      <c r="AJ734" s="318"/>
      <c r="AK734" s="318"/>
      <c r="AL734" s="318"/>
      <c r="AM734" s="318"/>
      <c r="AN734" s="318"/>
      <c r="AO734" s="318"/>
      <c r="AP734" s="280"/>
      <c r="AQ734" s="280"/>
      <c r="AR734" s="280"/>
      <c r="AS734" s="280"/>
      <c r="AT734" s="280"/>
      <c r="AU734" s="280"/>
      <c r="AV734" s="280"/>
      <c r="AW734" s="280"/>
      <c r="AX734" s="280"/>
      <c r="AY734" s="280"/>
      <c r="AZ734" s="280"/>
      <c r="BA734" s="280"/>
      <c r="BB734" s="280"/>
      <c r="BC734" s="280"/>
      <c r="BD734" s="280"/>
      <c r="BE734" s="280"/>
      <c r="BF734" s="280"/>
      <c r="BG734" s="280"/>
      <c r="BH734" s="280"/>
      <c r="BI734" s="280"/>
      <c r="BJ734" s="280"/>
      <c r="BK734" s="280"/>
    </row>
    <row r="735" spans="1:63" ht="30.75" hidden="1">
      <c r="A735" s="715"/>
      <c r="B735" s="425"/>
      <c r="C735" s="425"/>
      <c r="D735" s="34"/>
      <c r="E735" s="4" t="s">
        <v>14</v>
      </c>
      <c r="F735" s="180"/>
      <c r="G735" s="180"/>
      <c r="H735" s="286"/>
      <c r="I735" s="318"/>
      <c r="J735" s="318"/>
      <c r="K735" s="318"/>
      <c r="L735" s="318"/>
      <c r="M735" s="318"/>
      <c r="N735" s="318"/>
      <c r="O735" s="318"/>
      <c r="P735" s="318"/>
      <c r="Q735" s="318"/>
      <c r="R735" s="318"/>
      <c r="S735" s="318"/>
      <c r="T735" s="318"/>
      <c r="U735" s="318"/>
      <c r="V735" s="318"/>
      <c r="W735" s="318"/>
      <c r="X735" s="318"/>
      <c r="Y735" s="318"/>
      <c r="Z735" s="280"/>
      <c r="AA735" s="280"/>
      <c r="AB735" s="7"/>
      <c r="AC735" s="318"/>
      <c r="AD735" s="280"/>
      <c r="AE735" s="180"/>
      <c r="AF735" s="280"/>
      <c r="AG735" s="318"/>
      <c r="AH735" s="318"/>
      <c r="AI735" s="318"/>
      <c r="AJ735" s="318"/>
      <c r="AK735" s="318"/>
      <c r="AL735" s="318"/>
      <c r="AM735" s="318"/>
      <c r="AN735" s="318"/>
      <c r="AO735" s="318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</row>
    <row r="736" spans="1:63" ht="30.75" hidden="1">
      <c r="A736" s="715"/>
      <c r="B736" s="425"/>
      <c r="C736" s="425"/>
      <c r="D736" s="273" t="s">
        <v>405</v>
      </c>
      <c r="E736" s="4" t="s">
        <v>15</v>
      </c>
      <c r="F736" s="180"/>
      <c r="G736" s="180"/>
      <c r="H736" s="286"/>
      <c r="I736" s="318"/>
      <c r="J736" s="318"/>
      <c r="K736" s="318"/>
      <c r="L736" s="318"/>
      <c r="M736" s="318"/>
      <c r="N736" s="318"/>
      <c r="O736" s="318"/>
      <c r="P736" s="318"/>
      <c r="Q736" s="318"/>
      <c r="R736" s="318"/>
      <c r="S736" s="318"/>
      <c r="T736" s="318"/>
      <c r="U736" s="318"/>
      <c r="V736" s="318"/>
      <c r="W736" s="318"/>
      <c r="X736" s="318"/>
      <c r="Y736" s="318"/>
      <c r="Z736" s="280"/>
      <c r="AA736" s="280"/>
      <c r="AB736" s="7"/>
      <c r="AC736" s="318"/>
      <c r="AD736" s="280"/>
      <c r="AE736" s="180"/>
      <c r="AF736" s="280"/>
      <c r="AG736" s="318"/>
      <c r="AH736" s="318"/>
      <c r="AI736" s="318"/>
      <c r="AJ736" s="318"/>
      <c r="AK736" s="318"/>
      <c r="AL736" s="318"/>
      <c r="AM736" s="318"/>
      <c r="AN736" s="318"/>
      <c r="AO736" s="318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</row>
    <row r="737" spans="1:63" ht="15" hidden="1">
      <c r="A737" s="715"/>
      <c r="B737" s="425"/>
      <c r="C737" s="425"/>
      <c r="D737" s="34"/>
      <c r="E737" s="4" t="s">
        <v>16</v>
      </c>
      <c r="F737" s="180"/>
      <c r="G737" s="180"/>
      <c r="H737" s="286"/>
      <c r="I737" s="318"/>
      <c r="J737" s="318"/>
      <c r="K737" s="318"/>
      <c r="L737" s="318"/>
      <c r="M737" s="318"/>
      <c r="N737" s="318"/>
      <c r="O737" s="318"/>
      <c r="P737" s="318"/>
      <c r="Q737" s="318"/>
      <c r="R737" s="318"/>
      <c r="S737" s="318"/>
      <c r="T737" s="318"/>
      <c r="U737" s="318"/>
      <c r="V737" s="318"/>
      <c r="W737" s="318"/>
      <c r="X737" s="318"/>
      <c r="Y737" s="318"/>
      <c r="Z737" s="280"/>
      <c r="AA737" s="280"/>
      <c r="AB737" s="7"/>
      <c r="AC737" s="318"/>
      <c r="AD737" s="280"/>
      <c r="AE737" s="180"/>
      <c r="AF737" s="280"/>
      <c r="AG737" s="318"/>
      <c r="AH737" s="318"/>
      <c r="AI737" s="318"/>
      <c r="AJ737" s="318"/>
      <c r="AK737" s="318"/>
      <c r="AL737" s="318"/>
      <c r="AM737" s="318"/>
      <c r="AN737" s="318"/>
      <c r="AO737" s="318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</row>
    <row r="738" spans="1:63" ht="15" hidden="1">
      <c r="A738" s="715"/>
      <c r="B738" s="425"/>
      <c r="C738" s="425"/>
      <c r="D738" s="34"/>
      <c r="E738" s="4" t="s">
        <v>17</v>
      </c>
      <c r="F738" s="180"/>
      <c r="G738" s="180"/>
      <c r="H738" s="286"/>
      <c r="I738" s="318"/>
      <c r="J738" s="318"/>
      <c r="K738" s="318"/>
      <c r="L738" s="318"/>
      <c r="M738" s="318"/>
      <c r="N738" s="318"/>
      <c r="O738" s="318"/>
      <c r="P738" s="318"/>
      <c r="Q738" s="318"/>
      <c r="R738" s="318"/>
      <c r="S738" s="318"/>
      <c r="T738" s="318"/>
      <c r="U738" s="318"/>
      <c r="V738" s="318"/>
      <c r="W738" s="318"/>
      <c r="X738" s="318"/>
      <c r="Y738" s="318"/>
      <c r="Z738" s="280"/>
      <c r="AA738" s="280"/>
      <c r="AB738" s="7"/>
      <c r="AC738" s="318"/>
      <c r="AD738" s="280"/>
      <c r="AE738" s="180"/>
      <c r="AF738" s="280"/>
      <c r="AG738" s="318"/>
      <c r="AH738" s="318"/>
      <c r="AI738" s="318"/>
      <c r="AJ738" s="318"/>
      <c r="AK738" s="318"/>
      <c r="AL738" s="318"/>
      <c r="AM738" s="318"/>
      <c r="AN738" s="318"/>
      <c r="AO738" s="318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</row>
    <row r="739" spans="1:63" ht="30.75" hidden="1">
      <c r="A739" s="716"/>
      <c r="B739" s="426"/>
      <c r="C739" s="426"/>
      <c r="D739" s="258"/>
      <c r="E739" s="4" t="s">
        <v>18</v>
      </c>
      <c r="F739" s="180"/>
      <c r="G739" s="180"/>
      <c r="H739" s="286"/>
      <c r="I739" s="318"/>
      <c r="J739" s="318"/>
      <c r="K739" s="318"/>
      <c r="L739" s="318"/>
      <c r="M739" s="318"/>
      <c r="N739" s="318"/>
      <c r="O739" s="318"/>
      <c r="P739" s="318"/>
      <c r="Q739" s="318"/>
      <c r="R739" s="318"/>
      <c r="S739" s="318"/>
      <c r="T739" s="318"/>
      <c r="U739" s="318"/>
      <c r="V739" s="318"/>
      <c r="W739" s="318"/>
      <c r="X739" s="318"/>
      <c r="Y739" s="318"/>
      <c r="Z739" s="280"/>
      <c r="AA739" s="280"/>
      <c r="AB739" s="7"/>
      <c r="AC739" s="318"/>
      <c r="AD739" s="280"/>
      <c r="AE739" s="180"/>
      <c r="AF739" s="280"/>
      <c r="AG739" s="318"/>
      <c r="AH739" s="318"/>
      <c r="AI739" s="318"/>
      <c r="AJ739" s="318"/>
      <c r="AK739" s="318"/>
      <c r="AL739" s="318"/>
      <c r="AM739" s="318"/>
      <c r="AN739" s="318"/>
      <c r="AO739" s="318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</row>
    <row r="740" spans="1:63" ht="15" hidden="1">
      <c r="A740" s="714" t="s">
        <v>398</v>
      </c>
      <c r="B740" s="424" t="s">
        <v>78</v>
      </c>
      <c r="C740" s="424" t="s">
        <v>26</v>
      </c>
      <c r="D740" s="33"/>
      <c r="E740" s="277" t="s">
        <v>21</v>
      </c>
      <c r="F740" s="180">
        <f>SUM(F741:F745)</f>
        <v>0</v>
      </c>
      <c r="G740" s="180">
        <f>SUM(G741:G745)</f>
        <v>0</v>
      </c>
      <c r="H740" s="286"/>
      <c r="I740" s="318"/>
      <c r="J740" s="318"/>
      <c r="K740" s="318"/>
      <c r="L740" s="318"/>
      <c r="M740" s="318"/>
      <c r="N740" s="318"/>
      <c r="O740" s="318"/>
      <c r="P740" s="318"/>
      <c r="Q740" s="318"/>
      <c r="R740" s="318"/>
      <c r="S740" s="318"/>
      <c r="T740" s="318"/>
      <c r="U740" s="318"/>
      <c r="V740" s="318"/>
      <c r="W740" s="318"/>
      <c r="X740" s="318"/>
      <c r="Y740" s="318"/>
      <c r="Z740" s="280"/>
      <c r="AA740" s="280"/>
      <c r="AB740" s="7"/>
      <c r="AC740" s="318"/>
      <c r="AD740" s="280"/>
      <c r="AE740" s="180">
        <f>SUM(AE741:AE745)</f>
        <v>0</v>
      </c>
      <c r="AF740" s="280"/>
      <c r="AG740" s="318"/>
      <c r="AH740" s="318"/>
      <c r="AI740" s="318"/>
      <c r="AJ740" s="318"/>
      <c r="AK740" s="318"/>
      <c r="AL740" s="318"/>
      <c r="AM740" s="318"/>
      <c r="AN740" s="318"/>
      <c r="AO740" s="318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</row>
    <row r="741" spans="1:63" ht="30.75" hidden="1">
      <c r="A741" s="715"/>
      <c r="B741" s="425"/>
      <c r="C741" s="425"/>
      <c r="D741" s="273" t="s">
        <v>405</v>
      </c>
      <c r="E741" s="4" t="s">
        <v>14</v>
      </c>
      <c r="F741" s="180"/>
      <c r="G741" s="180"/>
      <c r="H741" s="286"/>
      <c r="I741" s="318"/>
      <c r="J741" s="318"/>
      <c r="K741" s="318"/>
      <c r="L741" s="318"/>
      <c r="M741" s="318"/>
      <c r="N741" s="318"/>
      <c r="O741" s="318"/>
      <c r="P741" s="318"/>
      <c r="Q741" s="318"/>
      <c r="R741" s="318"/>
      <c r="S741" s="318"/>
      <c r="T741" s="318"/>
      <c r="U741" s="318"/>
      <c r="V741" s="318"/>
      <c r="W741" s="318"/>
      <c r="X741" s="318"/>
      <c r="Y741" s="318"/>
      <c r="Z741" s="280"/>
      <c r="AA741" s="280"/>
      <c r="AB741" s="7"/>
      <c r="AC741" s="318"/>
      <c r="AD741" s="280"/>
      <c r="AE741" s="180"/>
      <c r="AF741" s="280"/>
      <c r="AG741" s="318"/>
      <c r="AH741" s="318"/>
      <c r="AI741" s="318"/>
      <c r="AJ741" s="318"/>
      <c r="AK741" s="318"/>
      <c r="AL741" s="318"/>
      <c r="AM741" s="318"/>
      <c r="AN741" s="318"/>
      <c r="AO741" s="318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</row>
    <row r="742" spans="1:63" ht="30.75" hidden="1">
      <c r="A742" s="715"/>
      <c r="B742" s="425"/>
      <c r="C742" s="425"/>
      <c r="D742" s="34"/>
      <c r="E742" s="4" t="s">
        <v>15</v>
      </c>
      <c r="F742" s="180"/>
      <c r="G742" s="180"/>
      <c r="H742" s="286"/>
      <c r="I742" s="318"/>
      <c r="J742" s="318"/>
      <c r="K742" s="318"/>
      <c r="L742" s="318"/>
      <c r="M742" s="318"/>
      <c r="N742" s="318"/>
      <c r="O742" s="318"/>
      <c r="P742" s="318"/>
      <c r="Q742" s="318"/>
      <c r="R742" s="318"/>
      <c r="S742" s="318"/>
      <c r="T742" s="318"/>
      <c r="U742" s="318"/>
      <c r="V742" s="318"/>
      <c r="W742" s="318"/>
      <c r="X742" s="318"/>
      <c r="Y742" s="318"/>
      <c r="Z742" s="280"/>
      <c r="AA742" s="280"/>
      <c r="AB742" s="7"/>
      <c r="AC742" s="318"/>
      <c r="AD742" s="280"/>
      <c r="AE742" s="180"/>
      <c r="AF742" s="280"/>
      <c r="AG742" s="318"/>
      <c r="AH742" s="318"/>
      <c r="AI742" s="318"/>
      <c r="AJ742" s="318"/>
      <c r="AK742" s="318"/>
      <c r="AL742" s="318"/>
      <c r="AM742" s="318"/>
      <c r="AN742" s="318"/>
      <c r="AO742" s="318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</row>
    <row r="743" spans="1:63" ht="15" hidden="1">
      <c r="A743" s="715"/>
      <c r="B743" s="425"/>
      <c r="C743" s="425"/>
      <c r="D743" s="34"/>
      <c r="E743" s="4" t="s">
        <v>16</v>
      </c>
      <c r="F743" s="180">
        <v>0</v>
      </c>
      <c r="G743" s="180">
        <v>0</v>
      </c>
      <c r="H743" s="286"/>
      <c r="I743" s="318"/>
      <c r="J743" s="318"/>
      <c r="K743" s="318"/>
      <c r="L743" s="318"/>
      <c r="M743" s="318"/>
      <c r="N743" s="318"/>
      <c r="O743" s="318"/>
      <c r="P743" s="318"/>
      <c r="Q743" s="318"/>
      <c r="R743" s="318"/>
      <c r="S743" s="318"/>
      <c r="T743" s="318"/>
      <c r="U743" s="318"/>
      <c r="V743" s="318"/>
      <c r="W743" s="318"/>
      <c r="X743" s="318"/>
      <c r="Y743" s="318"/>
      <c r="Z743" s="280"/>
      <c r="AA743" s="280"/>
      <c r="AB743" s="7"/>
      <c r="AC743" s="318"/>
      <c r="AD743" s="280"/>
      <c r="AE743" s="180">
        <v>0</v>
      </c>
      <c r="AF743" s="280"/>
      <c r="AG743" s="318"/>
      <c r="AH743" s="318"/>
      <c r="AI743" s="318"/>
      <c r="AJ743" s="318"/>
      <c r="AK743" s="318"/>
      <c r="AL743" s="318"/>
      <c r="AM743" s="318"/>
      <c r="AN743" s="318"/>
      <c r="AO743" s="318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</row>
    <row r="744" spans="1:63" ht="21" hidden="1">
      <c r="A744" s="715"/>
      <c r="B744" s="425"/>
      <c r="C744" s="425"/>
      <c r="D744" s="273" t="s">
        <v>405</v>
      </c>
      <c r="E744" s="4" t="s">
        <v>17</v>
      </c>
      <c r="F744" s="180"/>
      <c r="G744" s="180"/>
      <c r="H744" s="286"/>
      <c r="I744" s="318"/>
      <c r="J744" s="318"/>
      <c r="K744" s="318"/>
      <c r="L744" s="318"/>
      <c r="M744" s="318"/>
      <c r="N744" s="318"/>
      <c r="O744" s="318"/>
      <c r="P744" s="318"/>
      <c r="Q744" s="318"/>
      <c r="R744" s="318"/>
      <c r="S744" s="318"/>
      <c r="T744" s="318"/>
      <c r="U744" s="318"/>
      <c r="V744" s="318"/>
      <c r="W744" s="318"/>
      <c r="X744" s="318"/>
      <c r="Y744" s="318"/>
      <c r="Z744" s="280"/>
      <c r="AA744" s="280"/>
      <c r="AB744" s="7"/>
      <c r="AC744" s="318"/>
      <c r="AD744" s="280"/>
      <c r="AE744" s="180"/>
      <c r="AF744" s="280"/>
      <c r="AG744" s="318"/>
      <c r="AH744" s="318"/>
      <c r="AI744" s="318"/>
      <c r="AJ744" s="318"/>
      <c r="AK744" s="318"/>
      <c r="AL744" s="318"/>
      <c r="AM744" s="318"/>
      <c r="AN744" s="318"/>
      <c r="AO744" s="318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</row>
    <row r="745" spans="1:63" ht="30.75" hidden="1">
      <c r="A745" s="716"/>
      <c r="B745" s="426"/>
      <c r="C745" s="426"/>
      <c r="D745" s="273" t="s">
        <v>405</v>
      </c>
      <c r="E745" s="4" t="s">
        <v>18</v>
      </c>
      <c r="F745" s="180"/>
      <c r="G745" s="180"/>
      <c r="H745" s="286"/>
      <c r="I745" s="318"/>
      <c r="J745" s="318"/>
      <c r="K745" s="318"/>
      <c r="L745" s="318"/>
      <c r="M745" s="31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18"/>
      <c r="Y745" s="318"/>
      <c r="Z745" s="280"/>
      <c r="AA745" s="280"/>
      <c r="AB745" s="7"/>
      <c r="AC745" s="318"/>
      <c r="AD745" s="280"/>
      <c r="AE745" s="180"/>
      <c r="AF745" s="280"/>
      <c r="AG745" s="318"/>
      <c r="AH745" s="318"/>
      <c r="AI745" s="318"/>
      <c r="AJ745" s="318"/>
      <c r="AK745" s="318"/>
      <c r="AL745" s="318"/>
      <c r="AM745" s="318"/>
      <c r="AN745" s="318"/>
      <c r="AO745" s="318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</row>
    <row r="746" spans="1:73" ht="15">
      <c r="A746" s="720" t="s">
        <v>419</v>
      </c>
      <c r="B746" s="780"/>
      <c r="C746" s="424" t="s">
        <v>26</v>
      </c>
      <c r="D746" s="33"/>
      <c r="E746" s="271" t="s">
        <v>433</v>
      </c>
      <c r="F746" s="180">
        <f>F708</f>
        <v>200</v>
      </c>
      <c r="G746" s="180">
        <f aca="true" t="shared" si="95" ref="G746:BR746">G708</f>
        <v>0</v>
      </c>
      <c r="H746" s="180">
        <f>G746/F746*100</f>
        <v>0</v>
      </c>
      <c r="I746" s="180">
        <f t="shared" si="95"/>
        <v>0</v>
      </c>
      <c r="J746" s="180">
        <f t="shared" si="95"/>
        <v>0</v>
      </c>
      <c r="K746" s="180" t="e">
        <f t="shared" si="95"/>
        <v>#DIV/0!</v>
      </c>
      <c r="L746" s="180">
        <f t="shared" si="95"/>
        <v>0</v>
      </c>
      <c r="M746" s="180">
        <f t="shared" si="95"/>
        <v>0</v>
      </c>
      <c r="N746" s="180" t="e">
        <f t="shared" si="95"/>
        <v>#DIV/0!</v>
      </c>
      <c r="O746" s="180">
        <f t="shared" si="95"/>
        <v>0</v>
      </c>
      <c r="P746" s="180">
        <f t="shared" si="95"/>
        <v>0</v>
      </c>
      <c r="Q746" s="180" t="e">
        <f t="shared" si="95"/>
        <v>#DIV/0!</v>
      </c>
      <c r="R746" s="180">
        <f t="shared" si="95"/>
        <v>0</v>
      </c>
      <c r="S746" s="180">
        <f t="shared" si="95"/>
        <v>0</v>
      </c>
      <c r="T746" s="180" t="e">
        <f t="shared" si="95"/>
        <v>#DIV/0!</v>
      </c>
      <c r="U746" s="180">
        <f t="shared" si="95"/>
        <v>0</v>
      </c>
      <c r="V746" s="180">
        <f t="shared" si="95"/>
        <v>0</v>
      </c>
      <c r="W746" s="180" t="e">
        <f t="shared" si="95"/>
        <v>#DIV/0!</v>
      </c>
      <c r="X746" s="180">
        <f t="shared" si="95"/>
        <v>200</v>
      </c>
      <c r="Y746" s="180">
        <f t="shared" si="95"/>
        <v>0</v>
      </c>
      <c r="Z746" s="180">
        <f t="shared" si="95"/>
        <v>0</v>
      </c>
      <c r="AA746" s="180">
        <f t="shared" si="95"/>
        <v>0</v>
      </c>
      <c r="AB746" s="180">
        <f t="shared" si="95"/>
        <v>0</v>
      </c>
      <c r="AC746" s="180" t="e">
        <f t="shared" si="95"/>
        <v>#DIV/0!</v>
      </c>
      <c r="AD746" s="180">
        <f t="shared" si="95"/>
        <v>0</v>
      </c>
      <c r="AE746" s="180">
        <f t="shared" si="95"/>
        <v>0</v>
      </c>
      <c r="AF746" s="180" t="e">
        <f t="shared" si="95"/>
        <v>#DIV/0!</v>
      </c>
      <c r="AG746" s="180">
        <f t="shared" si="95"/>
        <v>0</v>
      </c>
      <c r="AH746" s="180">
        <f t="shared" si="95"/>
        <v>0</v>
      </c>
      <c r="AI746" s="180" t="e">
        <f t="shared" si="95"/>
        <v>#DIV/0!</v>
      </c>
      <c r="AJ746" s="180">
        <f t="shared" si="95"/>
        <v>0</v>
      </c>
      <c r="AK746" s="180">
        <f t="shared" si="95"/>
        <v>0</v>
      </c>
      <c r="AL746" s="180" t="e">
        <f t="shared" si="95"/>
        <v>#DIV/0!</v>
      </c>
      <c r="AM746" s="180">
        <f t="shared" si="95"/>
        <v>0</v>
      </c>
      <c r="AN746" s="180">
        <f t="shared" si="95"/>
        <v>0</v>
      </c>
      <c r="AO746" s="180" t="e">
        <f t="shared" si="95"/>
        <v>#DIV/0!</v>
      </c>
      <c r="AP746" s="180">
        <f t="shared" si="95"/>
        <v>0</v>
      </c>
      <c r="AQ746" s="180">
        <f t="shared" si="95"/>
        <v>0</v>
      </c>
      <c r="AR746" s="180" t="e">
        <f t="shared" si="95"/>
        <v>#DIV/0!</v>
      </c>
      <c r="AS746" s="180">
        <f t="shared" si="95"/>
        <v>0</v>
      </c>
      <c r="AT746" s="180">
        <f t="shared" si="95"/>
        <v>0</v>
      </c>
      <c r="AU746" s="180">
        <f t="shared" si="95"/>
        <v>0</v>
      </c>
      <c r="AV746" s="180">
        <f t="shared" si="95"/>
        <v>0</v>
      </c>
      <c r="AW746" s="180">
        <f t="shared" si="95"/>
        <v>0</v>
      </c>
      <c r="AX746" s="180">
        <f t="shared" si="95"/>
        <v>0</v>
      </c>
      <c r="AY746" s="180">
        <f t="shared" si="95"/>
        <v>0</v>
      </c>
      <c r="AZ746" s="180">
        <f t="shared" si="95"/>
        <v>0</v>
      </c>
      <c r="BA746" s="180">
        <f t="shared" si="95"/>
        <v>0</v>
      </c>
      <c r="BB746" s="180">
        <f t="shared" si="95"/>
        <v>0</v>
      </c>
      <c r="BC746" s="180">
        <f t="shared" si="95"/>
        <v>0</v>
      </c>
      <c r="BD746" s="180">
        <f t="shared" si="95"/>
        <v>0</v>
      </c>
      <c r="BE746" s="180">
        <f t="shared" si="95"/>
        <v>0</v>
      </c>
      <c r="BF746" s="180">
        <f t="shared" si="95"/>
        <v>0</v>
      </c>
      <c r="BG746" s="180">
        <f t="shared" si="95"/>
        <v>0</v>
      </c>
      <c r="BH746" s="180">
        <f t="shared" si="95"/>
        <v>0</v>
      </c>
      <c r="BI746" s="180">
        <f t="shared" si="95"/>
        <v>0</v>
      </c>
      <c r="BJ746" s="180">
        <f t="shared" si="95"/>
        <v>0</v>
      </c>
      <c r="BK746" s="180">
        <f t="shared" si="95"/>
        <v>0</v>
      </c>
      <c r="BL746" s="180">
        <f t="shared" si="95"/>
        <v>0</v>
      </c>
      <c r="BM746" s="180">
        <f t="shared" si="95"/>
        <v>0</v>
      </c>
      <c r="BN746" s="180">
        <f t="shared" si="95"/>
        <v>0</v>
      </c>
      <c r="BO746" s="180">
        <f t="shared" si="95"/>
        <v>0</v>
      </c>
      <c r="BP746" s="180">
        <f t="shared" si="95"/>
        <v>0</v>
      </c>
      <c r="BQ746" s="180">
        <f t="shared" si="95"/>
        <v>0</v>
      </c>
      <c r="BR746" s="180">
        <f t="shared" si="95"/>
        <v>0</v>
      </c>
      <c r="BS746" s="180">
        <f>BS708</f>
        <v>0</v>
      </c>
      <c r="BT746" s="180">
        <f>BT708</f>
        <v>0</v>
      </c>
      <c r="BU746" s="180">
        <f>BU708</f>
        <v>0</v>
      </c>
    </row>
    <row r="747" spans="1:63" ht="30.75">
      <c r="A747" s="781"/>
      <c r="B747" s="782"/>
      <c r="C747" s="425"/>
      <c r="D747" s="34"/>
      <c r="E747" s="4" t="s">
        <v>563</v>
      </c>
      <c r="F747" s="180">
        <f>F716+F723+F729+F735+F741</f>
        <v>0</v>
      </c>
      <c r="G747" s="180"/>
      <c r="H747" s="180"/>
      <c r="I747" s="318"/>
      <c r="J747" s="318"/>
      <c r="K747" s="318"/>
      <c r="L747" s="318"/>
      <c r="M747" s="318"/>
      <c r="N747" s="318"/>
      <c r="O747" s="318"/>
      <c r="P747" s="318"/>
      <c r="Q747" s="318"/>
      <c r="R747" s="318"/>
      <c r="S747" s="318"/>
      <c r="T747" s="318"/>
      <c r="U747" s="318"/>
      <c r="V747" s="318"/>
      <c r="W747" s="318"/>
      <c r="X747" s="332"/>
      <c r="Y747" s="318"/>
      <c r="Z747" s="280"/>
      <c r="AA747" s="280"/>
      <c r="AB747" s="7"/>
      <c r="AC747" s="318"/>
      <c r="AD747" s="280"/>
      <c r="AE747" s="180"/>
      <c r="AF747" s="280"/>
      <c r="AG747" s="318"/>
      <c r="AH747" s="318"/>
      <c r="AI747" s="318"/>
      <c r="AJ747" s="318"/>
      <c r="AK747" s="318"/>
      <c r="AL747" s="318"/>
      <c r="AM747" s="318"/>
      <c r="AN747" s="318"/>
      <c r="AO747" s="318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</row>
    <row r="748" spans="1:63" ht="30.75">
      <c r="A748" s="781"/>
      <c r="B748" s="782"/>
      <c r="C748" s="425"/>
      <c r="D748" s="34"/>
      <c r="E748" s="4" t="s">
        <v>564</v>
      </c>
      <c r="F748" s="180">
        <f>F717+F724+F730+F736+F742</f>
        <v>0</v>
      </c>
      <c r="G748" s="180"/>
      <c r="H748" s="180"/>
      <c r="I748" s="318"/>
      <c r="J748" s="318"/>
      <c r="K748" s="318"/>
      <c r="L748" s="318"/>
      <c r="M748" s="318"/>
      <c r="N748" s="318"/>
      <c r="O748" s="318"/>
      <c r="P748" s="318"/>
      <c r="Q748" s="318"/>
      <c r="R748" s="318"/>
      <c r="S748" s="318"/>
      <c r="T748" s="318"/>
      <c r="U748" s="318"/>
      <c r="V748" s="318"/>
      <c r="W748" s="318"/>
      <c r="X748" s="332"/>
      <c r="Y748" s="318"/>
      <c r="Z748" s="280"/>
      <c r="AA748" s="280"/>
      <c r="AB748" s="7"/>
      <c r="AC748" s="318"/>
      <c r="AD748" s="280"/>
      <c r="AE748" s="180"/>
      <c r="AF748" s="280"/>
      <c r="AG748" s="318"/>
      <c r="AH748" s="318"/>
      <c r="AI748" s="318"/>
      <c r="AJ748" s="318"/>
      <c r="AK748" s="318"/>
      <c r="AL748" s="318"/>
      <c r="AM748" s="318"/>
      <c r="AN748" s="318"/>
      <c r="AO748" s="318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</row>
    <row r="749" spans="1:63" ht="15">
      <c r="A749" s="781"/>
      <c r="B749" s="782"/>
      <c r="C749" s="425"/>
      <c r="D749" s="34"/>
      <c r="E749" s="4" t="s">
        <v>322</v>
      </c>
      <c r="F749" s="180">
        <f>F718+F725+F731+F737+F743</f>
        <v>200</v>
      </c>
      <c r="G749" s="180">
        <f aca="true" t="shared" si="96" ref="G749:AS749">G718+G725+G731+G737+G743</f>
        <v>0</v>
      </c>
      <c r="H749" s="180">
        <f>G749/F749*100</f>
        <v>0</v>
      </c>
      <c r="I749" s="180">
        <f t="shared" si="96"/>
        <v>0</v>
      </c>
      <c r="J749" s="180">
        <f t="shared" si="96"/>
        <v>0</v>
      </c>
      <c r="K749" s="180" t="e">
        <f t="shared" si="96"/>
        <v>#DIV/0!</v>
      </c>
      <c r="L749" s="180">
        <f t="shared" si="96"/>
        <v>0</v>
      </c>
      <c r="M749" s="180">
        <f t="shared" si="96"/>
        <v>0</v>
      </c>
      <c r="N749" s="180" t="e">
        <f t="shared" si="96"/>
        <v>#DIV/0!</v>
      </c>
      <c r="O749" s="180">
        <f t="shared" si="96"/>
        <v>0</v>
      </c>
      <c r="P749" s="180">
        <f t="shared" si="96"/>
        <v>0</v>
      </c>
      <c r="Q749" s="180">
        <f t="shared" si="96"/>
        <v>0</v>
      </c>
      <c r="R749" s="180">
        <f t="shared" si="96"/>
        <v>0</v>
      </c>
      <c r="S749" s="180">
        <f t="shared" si="96"/>
        <v>0</v>
      </c>
      <c r="T749" s="180" t="e">
        <f t="shared" si="96"/>
        <v>#DIV/0!</v>
      </c>
      <c r="U749" s="180">
        <f t="shared" si="96"/>
        <v>0</v>
      </c>
      <c r="V749" s="180">
        <f t="shared" si="96"/>
        <v>0</v>
      </c>
      <c r="W749" s="180" t="e">
        <f t="shared" si="96"/>
        <v>#DIV/0!</v>
      </c>
      <c r="X749" s="180">
        <f t="shared" si="96"/>
        <v>200</v>
      </c>
      <c r="Y749" s="180">
        <f t="shared" si="96"/>
        <v>0</v>
      </c>
      <c r="Z749" s="180">
        <f t="shared" si="96"/>
        <v>0</v>
      </c>
      <c r="AA749" s="180">
        <f t="shared" si="96"/>
        <v>0</v>
      </c>
      <c r="AB749" s="180">
        <f t="shared" si="96"/>
        <v>0</v>
      </c>
      <c r="AC749" s="180" t="e">
        <f t="shared" si="96"/>
        <v>#DIV/0!</v>
      </c>
      <c r="AD749" s="180">
        <f t="shared" si="96"/>
        <v>0</v>
      </c>
      <c r="AE749" s="180">
        <f t="shared" si="96"/>
        <v>0</v>
      </c>
      <c r="AF749" s="180" t="e">
        <f t="shared" si="96"/>
        <v>#DIV/0!</v>
      </c>
      <c r="AG749" s="180">
        <f t="shared" si="96"/>
        <v>0</v>
      </c>
      <c r="AH749" s="180">
        <f t="shared" si="96"/>
        <v>0</v>
      </c>
      <c r="AI749" s="180" t="e">
        <f t="shared" si="96"/>
        <v>#DIV/0!</v>
      </c>
      <c r="AJ749" s="180">
        <f t="shared" si="96"/>
        <v>0</v>
      </c>
      <c r="AK749" s="180">
        <f t="shared" si="96"/>
        <v>0</v>
      </c>
      <c r="AL749" s="180" t="e">
        <f t="shared" si="96"/>
        <v>#DIV/0!</v>
      </c>
      <c r="AM749" s="180">
        <f t="shared" si="96"/>
        <v>0</v>
      </c>
      <c r="AN749" s="180">
        <f t="shared" si="96"/>
        <v>0</v>
      </c>
      <c r="AO749" s="180" t="e">
        <f t="shared" si="96"/>
        <v>#DIV/0!</v>
      </c>
      <c r="AP749" s="180">
        <f t="shared" si="96"/>
        <v>0</v>
      </c>
      <c r="AQ749" s="180">
        <f t="shared" si="96"/>
        <v>0</v>
      </c>
      <c r="AR749" s="180" t="e">
        <f t="shared" si="96"/>
        <v>#DIV/0!</v>
      </c>
      <c r="AS749" s="180">
        <f t="shared" si="96"/>
        <v>0</v>
      </c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</row>
    <row r="750" spans="1:63" ht="78">
      <c r="A750" s="781"/>
      <c r="B750" s="782"/>
      <c r="C750" s="425"/>
      <c r="D750" s="34"/>
      <c r="E750" s="4" t="s">
        <v>314</v>
      </c>
      <c r="F750" s="180">
        <f>F719</f>
        <v>0</v>
      </c>
      <c r="G750" s="180"/>
      <c r="H750" s="286"/>
      <c r="I750" s="318"/>
      <c r="J750" s="318"/>
      <c r="K750" s="318"/>
      <c r="L750" s="318"/>
      <c r="M750" s="318"/>
      <c r="N750" s="318"/>
      <c r="O750" s="318"/>
      <c r="P750" s="318"/>
      <c r="Q750" s="318"/>
      <c r="R750" s="318"/>
      <c r="S750" s="318"/>
      <c r="T750" s="318"/>
      <c r="U750" s="318"/>
      <c r="V750" s="318"/>
      <c r="W750" s="318"/>
      <c r="X750" s="332"/>
      <c r="Y750" s="318"/>
      <c r="Z750" s="280"/>
      <c r="AA750" s="280"/>
      <c r="AB750" s="7"/>
      <c r="AC750" s="318"/>
      <c r="AD750" s="280"/>
      <c r="AE750" s="180"/>
      <c r="AF750" s="280"/>
      <c r="AG750" s="318"/>
      <c r="AH750" s="318"/>
      <c r="AI750" s="318"/>
      <c r="AJ750" s="318"/>
      <c r="AK750" s="318"/>
      <c r="AL750" s="318"/>
      <c r="AM750" s="318"/>
      <c r="AN750" s="318"/>
      <c r="AO750" s="318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</row>
    <row r="751" spans="1:63" ht="15">
      <c r="A751" s="781"/>
      <c r="B751" s="782"/>
      <c r="C751" s="425"/>
      <c r="D751" s="34"/>
      <c r="E751" s="4" t="s">
        <v>565</v>
      </c>
      <c r="F751" s="180">
        <f>F720+F726+F732+F738+F744</f>
        <v>0</v>
      </c>
      <c r="G751" s="180"/>
      <c r="H751" s="286"/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  <c r="Z751" s="280"/>
      <c r="AA751" s="280"/>
      <c r="AB751" s="7"/>
      <c r="AC751" s="318"/>
      <c r="AD751" s="280"/>
      <c r="AE751" s="180"/>
      <c r="AF751" s="280"/>
      <c r="AG751" s="318"/>
      <c r="AH751" s="318"/>
      <c r="AI751" s="318"/>
      <c r="AJ751" s="318"/>
      <c r="AK751" s="318"/>
      <c r="AL751" s="318"/>
      <c r="AM751" s="318"/>
      <c r="AN751" s="318"/>
      <c r="AO751" s="318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</row>
    <row r="752" spans="1:63" ht="30.75">
      <c r="A752" s="783"/>
      <c r="B752" s="784"/>
      <c r="C752" s="426"/>
      <c r="D752" s="258"/>
      <c r="E752" s="4" t="s">
        <v>562</v>
      </c>
      <c r="F752" s="180">
        <f>F721+F727+F733+F739+F745</f>
        <v>0</v>
      </c>
      <c r="G752" s="180"/>
      <c r="H752" s="286"/>
      <c r="I752" s="318"/>
      <c r="J752" s="318"/>
      <c r="K752" s="318"/>
      <c r="L752" s="318"/>
      <c r="M752" s="318"/>
      <c r="N752" s="318"/>
      <c r="O752" s="318"/>
      <c r="P752" s="318"/>
      <c r="Q752" s="318"/>
      <c r="R752" s="318"/>
      <c r="S752" s="318"/>
      <c r="T752" s="318"/>
      <c r="U752" s="318"/>
      <c r="V752" s="318"/>
      <c r="W752" s="318"/>
      <c r="X752" s="318"/>
      <c r="Y752" s="318"/>
      <c r="Z752" s="280"/>
      <c r="AA752" s="280"/>
      <c r="AB752" s="7"/>
      <c r="AC752" s="318"/>
      <c r="AD752" s="280"/>
      <c r="AE752" s="180"/>
      <c r="AF752" s="280"/>
      <c r="AG752" s="318"/>
      <c r="AH752" s="318"/>
      <c r="AI752" s="318"/>
      <c r="AJ752" s="318"/>
      <c r="AK752" s="318"/>
      <c r="AL752" s="318"/>
      <c r="AM752" s="318"/>
      <c r="AN752" s="318"/>
      <c r="AO752" s="318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</row>
    <row r="753" spans="1:63" ht="15">
      <c r="A753" s="720" t="s">
        <v>427</v>
      </c>
      <c r="B753" s="780"/>
      <c r="C753" s="424" t="s">
        <v>26</v>
      </c>
      <c r="D753" s="33"/>
      <c r="E753" s="271" t="s">
        <v>433</v>
      </c>
      <c r="F753" s="180">
        <f>F756+F759</f>
        <v>200</v>
      </c>
      <c r="G753" s="180">
        <f aca="true" t="shared" si="97" ref="G753:AS753">G756+G759</f>
        <v>0</v>
      </c>
      <c r="H753" s="180">
        <f>G753/F753*100</f>
        <v>0</v>
      </c>
      <c r="I753" s="180">
        <f t="shared" si="97"/>
        <v>0</v>
      </c>
      <c r="J753" s="180">
        <f t="shared" si="97"/>
        <v>0</v>
      </c>
      <c r="K753" s="180" t="e">
        <f t="shared" si="97"/>
        <v>#DIV/0!</v>
      </c>
      <c r="L753" s="180">
        <f t="shared" si="97"/>
        <v>0</v>
      </c>
      <c r="M753" s="180">
        <f t="shared" si="97"/>
        <v>0</v>
      </c>
      <c r="N753" s="180" t="e">
        <f t="shared" si="97"/>
        <v>#DIV/0!</v>
      </c>
      <c r="O753" s="180">
        <f t="shared" si="97"/>
        <v>0</v>
      </c>
      <c r="P753" s="180">
        <f t="shared" si="97"/>
        <v>0</v>
      </c>
      <c r="Q753" s="180">
        <f t="shared" si="97"/>
        <v>0</v>
      </c>
      <c r="R753" s="180">
        <f t="shared" si="97"/>
        <v>0</v>
      </c>
      <c r="S753" s="180">
        <f t="shared" si="97"/>
        <v>0</v>
      </c>
      <c r="T753" s="180" t="e">
        <f t="shared" si="97"/>
        <v>#DIV/0!</v>
      </c>
      <c r="U753" s="180">
        <f t="shared" si="97"/>
        <v>0</v>
      </c>
      <c r="V753" s="180">
        <f t="shared" si="97"/>
        <v>0</v>
      </c>
      <c r="W753" s="180" t="e">
        <f t="shared" si="97"/>
        <v>#DIV/0!</v>
      </c>
      <c r="X753" s="180">
        <f t="shared" si="97"/>
        <v>200</v>
      </c>
      <c r="Y753" s="180">
        <f t="shared" si="97"/>
        <v>0</v>
      </c>
      <c r="Z753" s="180">
        <f t="shared" si="97"/>
        <v>0</v>
      </c>
      <c r="AA753" s="180">
        <f t="shared" si="97"/>
        <v>0</v>
      </c>
      <c r="AB753" s="180">
        <f t="shared" si="97"/>
        <v>0</v>
      </c>
      <c r="AC753" s="180" t="e">
        <f t="shared" si="97"/>
        <v>#DIV/0!</v>
      </c>
      <c r="AD753" s="180">
        <f t="shared" si="97"/>
        <v>0</v>
      </c>
      <c r="AE753" s="180">
        <f t="shared" si="97"/>
        <v>0</v>
      </c>
      <c r="AF753" s="180" t="e">
        <f t="shared" si="97"/>
        <v>#DIV/0!</v>
      </c>
      <c r="AG753" s="180">
        <f t="shared" si="97"/>
        <v>0</v>
      </c>
      <c r="AH753" s="180">
        <f t="shared" si="97"/>
        <v>0</v>
      </c>
      <c r="AI753" s="180" t="e">
        <f t="shared" si="97"/>
        <v>#DIV/0!</v>
      </c>
      <c r="AJ753" s="180">
        <f t="shared" si="97"/>
        <v>0</v>
      </c>
      <c r="AK753" s="180">
        <f t="shared" si="97"/>
        <v>0</v>
      </c>
      <c r="AL753" s="180" t="e">
        <f t="shared" si="97"/>
        <v>#DIV/0!</v>
      </c>
      <c r="AM753" s="180">
        <f t="shared" si="97"/>
        <v>0</v>
      </c>
      <c r="AN753" s="180">
        <f t="shared" si="97"/>
        <v>0</v>
      </c>
      <c r="AO753" s="180" t="e">
        <f t="shared" si="97"/>
        <v>#DIV/0!</v>
      </c>
      <c r="AP753" s="180">
        <f t="shared" si="97"/>
        <v>0</v>
      </c>
      <c r="AQ753" s="180">
        <f t="shared" si="97"/>
        <v>0</v>
      </c>
      <c r="AR753" s="180" t="e">
        <f t="shared" si="97"/>
        <v>#DIV/0!</v>
      </c>
      <c r="AS753" s="180">
        <f t="shared" si="97"/>
        <v>0</v>
      </c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</row>
    <row r="754" spans="1:63" ht="30.75">
      <c r="A754" s="781"/>
      <c r="B754" s="782"/>
      <c r="C754" s="425"/>
      <c r="D754" s="34"/>
      <c r="E754" s="4" t="s">
        <v>563</v>
      </c>
      <c r="F754" s="180">
        <f aca="true" t="shared" si="98" ref="F754:F759">F747</f>
        <v>0</v>
      </c>
      <c r="G754" s="180"/>
      <c r="H754" s="180"/>
      <c r="I754" s="318"/>
      <c r="J754" s="318"/>
      <c r="K754" s="318"/>
      <c r="L754" s="318"/>
      <c r="M754" s="318"/>
      <c r="N754" s="318"/>
      <c r="O754" s="318"/>
      <c r="P754" s="318"/>
      <c r="Q754" s="318"/>
      <c r="R754" s="318"/>
      <c r="S754" s="318"/>
      <c r="T754" s="318"/>
      <c r="U754" s="318"/>
      <c r="V754" s="318"/>
      <c r="W754" s="318"/>
      <c r="X754" s="318"/>
      <c r="Y754" s="318"/>
      <c r="Z754" s="280"/>
      <c r="AA754" s="280"/>
      <c r="AB754" s="7"/>
      <c r="AC754" s="318"/>
      <c r="AD754" s="280"/>
      <c r="AE754" s="180"/>
      <c r="AF754" s="280"/>
      <c r="AG754" s="318"/>
      <c r="AH754" s="318"/>
      <c r="AI754" s="318"/>
      <c r="AJ754" s="318"/>
      <c r="AK754" s="318"/>
      <c r="AL754" s="318"/>
      <c r="AM754" s="318"/>
      <c r="AN754" s="318"/>
      <c r="AO754" s="318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</row>
    <row r="755" spans="1:63" ht="30.75">
      <c r="A755" s="781"/>
      <c r="B755" s="782"/>
      <c r="C755" s="425"/>
      <c r="D755" s="34"/>
      <c r="E755" s="4" t="s">
        <v>564</v>
      </c>
      <c r="F755" s="180">
        <f t="shared" si="98"/>
        <v>0</v>
      </c>
      <c r="G755" s="180"/>
      <c r="H755" s="180"/>
      <c r="I755" s="318"/>
      <c r="J755" s="318"/>
      <c r="K755" s="318"/>
      <c r="L755" s="318"/>
      <c r="M755" s="318"/>
      <c r="N755" s="318"/>
      <c r="O755" s="318"/>
      <c r="P755" s="318"/>
      <c r="Q755" s="318"/>
      <c r="R755" s="318"/>
      <c r="S755" s="318"/>
      <c r="T755" s="318"/>
      <c r="U755" s="318"/>
      <c r="V755" s="318"/>
      <c r="W755" s="318"/>
      <c r="X755" s="318"/>
      <c r="Y755" s="318"/>
      <c r="Z755" s="280"/>
      <c r="AA755" s="280"/>
      <c r="AB755" s="7"/>
      <c r="AC755" s="318"/>
      <c r="AD755" s="280"/>
      <c r="AE755" s="180"/>
      <c r="AF755" s="280"/>
      <c r="AG755" s="318"/>
      <c r="AH755" s="318"/>
      <c r="AI755" s="318"/>
      <c r="AJ755" s="318"/>
      <c r="AK755" s="318"/>
      <c r="AL755" s="318"/>
      <c r="AM755" s="318"/>
      <c r="AN755" s="318"/>
      <c r="AO755" s="318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</row>
    <row r="756" spans="1:63" ht="15">
      <c r="A756" s="781"/>
      <c r="B756" s="782"/>
      <c r="C756" s="425"/>
      <c r="D756" s="34"/>
      <c r="E756" s="4" t="s">
        <v>322</v>
      </c>
      <c r="F756" s="180">
        <f t="shared" si="98"/>
        <v>200</v>
      </c>
      <c r="G756" s="180">
        <f>G749</f>
        <v>0</v>
      </c>
      <c r="H756" s="180">
        <f>G756/F756*100</f>
        <v>0</v>
      </c>
      <c r="I756" s="180">
        <f aca="true" t="shared" si="99" ref="I756:U756">I749</f>
        <v>0</v>
      </c>
      <c r="J756" s="180">
        <f t="shared" si="99"/>
        <v>0</v>
      </c>
      <c r="K756" s="180" t="e">
        <f t="shared" si="99"/>
        <v>#DIV/0!</v>
      </c>
      <c r="L756" s="180">
        <f t="shared" si="99"/>
        <v>0</v>
      </c>
      <c r="M756" s="180">
        <f t="shared" si="99"/>
        <v>0</v>
      </c>
      <c r="N756" s="180" t="e">
        <f t="shared" si="99"/>
        <v>#DIV/0!</v>
      </c>
      <c r="O756" s="180">
        <f t="shared" si="99"/>
        <v>0</v>
      </c>
      <c r="P756" s="180">
        <f t="shared" si="99"/>
        <v>0</v>
      </c>
      <c r="Q756" s="180">
        <f t="shared" si="99"/>
        <v>0</v>
      </c>
      <c r="R756" s="180">
        <f t="shared" si="99"/>
        <v>0</v>
      </c>
      <c r="S756" s="180">
        <f t="shared" si="99"/>
        <v>0</v>
      </c>
      <c r="T756" s="180" t="e">
        <f t="shared" si="99"/>
        <v>#DIV/0!</v>
      </c>
      <c r="U756" s="180">
        <f t="shared" si="99"/>
        <v>0</v>
      </c>
      <c r="V756" s="180">
        <f aca="true" t="shared" si="100" ref="V756:AS756">V749</f>
        <v>0</v>
      </c>
      <c r="W756" s="180" t="e">
        <f t="shared" si="100"/>
        <v>#DIV/0!</v>
      </c>
      <c r="X756" s="180">
        <f t="shared" si="100"/>
        <v>200</v>
      </c>
      <c r="Y756" s="180">
        <f t="shared" si="100"/>
        <v>0</v>
      </c>
      <c r="Z756" s="180">
        <f t="shared" si="100"/>
        <v>0</v>
      </c>
      <c r="AA756" s="180">
        <f t="shared" si="100"/>
        <v>0</v>
      </c>
      <c r="AB756" s="180">
        <f t="shared" si="100"/>
        <v>0</v>
      </c>
      <c r="AC756" s="180" t="e">
        <f t="shared" si="100"/>
        <v>#DIV/0!</v>
      </c>
      <c r="AD756" s="180">
        <f t="shared" si="100"/>
        <v>0</v>
      </c>
      <c r="AE756" s="180">
        <f t="shared" si="100"/>
        <v>0</v>
      </c>
      <c r="AF756" s="180" t="e">
        <f t="shared" si="100"/>
        <v>#DIV/0!</v>
      </c>
      <c r="AG756" s="180">
        <f t="shared" si="100"/>
        <v>0</v>
      </c>
      <c r="AH756" s="180">
        <f t="shared" si="100"/>
        <v>0</v>
      </c>
      <c r="AI756" s="180" t="e">
        <f t="shared" si="100"/>
        <v>#DIV/0!</v>
      </c>
      <c r="AJ756" s="180">
        <f t="shared" si="100"/>
        <v>0</v>
      </c>
      <c r="AK756" s="180">
        <f t="shared" si="100"/>
        <v>0</v>
      </c>
      <c r="AL756" s="180" t="e">
        <f t="shared" si="100"/>
        <v>#DIV/0!</v>
      </c>
      <c r="AM756" s="180">
        <f t="shared" si="100"/>
        <v>0</v>
      </c>
      <c r="AN756" s="180">
        <f t="shared" si="100"/>
        <v>0</v>
      </c>
      <c r="AO756" s="180" t="e">
        <f t="shared" si="100"/>
        <v>#DIV/0!</v>
      </c>
      <c r="AP756" s="180">
        <f t="shared" si="100"/>
        <v>0</v>
      </c>
      <c r="AQ756" s="180">
        <f t="shared" si="100"/>
        <v>0</v>
      </c>
      <c r="AR756" s="180" t="e">
        <f t="shared" si="100"/>
        <v>#DIV/0!</v>
      </c>
      <c r="AS756" s="180">
        <f t="shared" si="100"/>
        <v>0</v>
      </c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</row>
    <row r="757" spans="1:63" ht="78">
      <c r="A757" s="781"/>
      <c r="B757" s="782"/>
      <c r="C757" s="425"/>
      <c r="D757" s="34"/>
      <c r="E757" s="4" t="s">
        <v>314</v>
      </c>
      <c r="F757" s="180">
        <f t="shared" si="98"/>
        <v>0</v>
      </c>
      <c r="G757" s="180"/>
      <c r="H757" s="286"/>
      <c r="I757" s="318"/>
      <c r="J757" s="318"/>
      <c r="K757" s="318"/>
      <c r="L757" s="318"/>
      <c r="M757" s="318"/>
      <c r="N757" s="320"/>
      <c r="O757" s="318"/>
      <c r="P757" s="320"/>
      <c r="Q757" s="318"/>
      <c r="R757" s="318"/>
      <c r="S757" s="318"/>
      <c r="T757" s="318"/>
      <c r="U757" s="318"/>
      <c r="V757" s="318"/>
      <c r="W757" s="318"/>
      <c r="X757" s="318"/>
      <c r="Y757" s="318"/>
      <c r="Z757" s="280"/>
      <c r="AA757" s="280"/>
      <c r="AB757" s="7"/>
      <c r="AC757" s="318"/>
      <c r="AD757" s="280"/>
      <c r="AE757" s="180"/>
      <c r="AF757" s="280"/>
      <c r="AG757" s="318"/>
      <c r="AH757" s="318"/>
      <c r="AI757" s="318"/>
      <c r="AJ757" s="318"/>
      <c r="AK757" s="318"/>
      <c r="AL757" s="318"/>
      <c r="AM757" s="318"/>
      <c r="AN757" s="318"/>
      <c r="AO757" s="318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</row>
    <row r="758" spans="1:63" ht="15">
      <c r="A758" s="781"/>
      <c r="B758" s="782"/>
      <c r="C758" s="425"/>
      <c r="D758" s="34"/>
      <c r="E758" s="4" t="s">
        <v>565</v>
      </c>
      <c r="F758" s="180">
        <f t="shared" si="98"/>
        <v>0</v>
      </c>
      <c r="G758" s="180"/>
      <c r="H758" s="286"/>
      <c r="I758" s="318"/>
      <c r="J758" s="318"/>
      <c r="K758" s="318"/>
      <c r="L758" s="318"/>
      <c r="M758" s="318"/>
      <c r="N758" s="318"/>
      <c r="O758" s="318"/>
      <c r="P758" s="318"/>
      <c r="Q758" s="318"/>
      <c r="R758" s="318"/>
      <c r="S758" s="318"/>
      <c r="T758" s="318"/>
      <c r="U758" s="318"/>
      <c r="V758" s="318"/>
      <c r="W758" s="318"/>
      <c r="X758" s="318"/>
      <c r="Y758" s="318"/>
      <c r="Z758" s="280"/>
      <c r="AA758" s="280"/>
      <c r="AB758" s="7"/>
      <c r="AC758" s="318"/>
      <c r="AD758" s="280"/>
      <c r="AE758" s="180"/>
      <c r="AF758" s="280"/>
      <c r="AG758" s="318"/>
      <c r="AH758" s="318"/>
      <c r="AI758" s="318"/>
      <c r="AJ758" s="318"/>
      <c r="AK758" s="318"/>
      <c r="AL758" s="318"/>
      <c r="AM758" s="318"/>
      <c r="AN758" s="318"/>
      <c r="AO758" s="318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</row>
    <row r="759" spans="1:63" ht="30.75">
      <c r="A759" s="783"/>
      <c r="B759" s="784"/>
      <c r="C759" s="426"/>
      <c r="D759" s="258"/>
      <c r="E759" s="4" t="s">
        <v>562</v>
      </c>
      <c r="F759" s="180">
        <f t="shared" si="98"/>
        <v>0</v>
      </c>
      <c r="G759" s="180"/>
      <c r="H759" s="286"/>
      <c r="I759" s="318"/>
      <c r="J759" s="318"/>
      <c r="K759" s="318"/>
      <c r="L759" s="318"/>
      <c r="M759" s="318"/>
      <c r="N759" s="318"/>
      <c r="O759" s="318"/>
      <c r="P759" s="318"/>
      <c r="Q759" s="318"/>
      <c r="R759" s="318"/>
      <c r="S759" s="318"/>
      <c r="T759" s="318"/>
      <c r="U759" s="318"/>
      <c r="V759" s="318"/>
      <c r="W759" s="318"/>
      <c r="X759" s="318"/>
      <c r="Y759" s="318"/>
      <c r="Z759" s="280"/>
      <c r="AA759" s="280"/>
      <c r="AB759" s="7"/>
      <c r="AC759" s="318"/>
      <c r="AD759" s="280"/>
      <c r="AE759" s="180"/>
      <c r="AF759" s="280"/>
      <c r="AG759" s="318"/>
      <c r="AH759" s="318"/>
      <c r="AI759" s="318"/>
      <c r="AJ759" s="318"/>
      <c r="AK759" s="318"/>
      <c r="AL759" s="318"/>
      <c r="AM759" s="318"/>
      <c r="AN759" s="318"/>
      <c r="AO759" s="318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</row>
    <row r="760" spans="1:73" ht="15">
      <c r="A760" s="457" t="s">
        <v>81</v>
      </c>
      <c r="B760" s="785"/>
      <c r="C760" s="424" t="s">
        <v>82</v>
      </c>
      <c r="D760" s="33"/>
      <c r="E760" s="271" t="s">
        <v>433</v>
      </c>
      <c r="F760" s="285">
        <f>F761+F762+F763+F764+F765+F766</f>
        <v>225376.229</v>
      </c>
      <c r="G760" s="285">
        <f aca="true" t="shared" si="101" ref="G760:BR760">G761+G762+G763+G764+G765+G766</f>
        <v>5807.9000000000015</v>
      </c>
      <c r="H760" s="180">
        <f aca="true" t="shared" si="102" ref="H760:H766">G760/F760*100</f>
        <v>2.5769798464415703</v>
      </c>
      <c r="I760" s="285">
        <f t="shared" si="101"/>
        <v>5808.100000000002</v>
      </c>
      <c r="J760" s="285">
        <f t="shared" si="101"/>
        <v>5807.9000000000015</v>
      </c>
      <c r="K760" s="180">
        <f aca="true" t="shared" si="103" ref="K760:K766">J760/I760*100</f>
        <v>99.99655653311753</v>
      </c>
      <c r="L760" s="285">
        <f t="shared" si="101"/>
        <v>19840.100000000002</v>
      </c>
      <c r="M760" s="285">
        <f t="shared" si="101"/>
        <v>0</v>
      </c>
      <c r="N760" s="180">
        <f aca="true" t="shared" si="104" ref="N760:N766">M760/L760*100</f>
        <v>0</v>
      </c>
      <c r="O760" s="285">
        <f t="shared" si="101"/>
        <v>25976.525000000005</v>
      </c>
      <c r="P760" s="285">
        <f t="shared" si="101"/>
        <v>0</v>
      </c>
      <c r="Q760" s="180">
        <f aca="true" t="shared" si="105" ref="Q760:Q766">P760/O760*100</f>
        <v>0</v>
      </c>
      <c r="R760" s="285">
        <f t="shared" si="101"/>
        <v>25713.799999999996</v>
      </c>
      <c r="S760" s="285">
        <f t="shared" si="101"/>
        <v>0</v>
      </c>
      <c r="T760" s="180">
        <f aca="true" t="shared" si="106" ref="T760:T766">S760/R760*100</f>
        <v>0</v>
      </c>
      <c r="U760" s="285">
        <f t="shared" si="101"/>
        <v>26634.55</v>
      </c>
      <c r="V760" s="285">
        <f t="shared" si="101"/>
        <v>0</v>
      </c>
      <c r="W760" s="180">
        <f aca="true" t="shared" si="107" ref="W760:W766">V760/U760*100</f>
        <v>0</v>
      </c>
      <c r="X760" s="285">
        <f t="shared" si="101"/>
        <v>26318.449999999997</v>
      </c>
      <c r="Y760" s="285">
        <f t="shared" si="101"/>
        <v>0</v>
      </c>
      <c r="Z760" s="180">
        <f aca="true" t="shared" si="108" ref="Z760:Z766">Y760/X760*100</f>
        <v>0</v>
      </c>
      <c r="AA760" s="285">
        <f t="shared" si="101"/>
        <v>13507.7</v>
      </c>
      <c r="AB760" s="285">
        <f t="shared" si="101"/>
        <v>0</v>
      </c>
      <c r="AC760" s="180">
        <f aca="true" t="shared" si="109" ref="AC760:AC766">AB760/AA760*100</f>
        <v>0</v>
      </c>
      <c r="AD760" s="285">
        <f t="shared" si="101"/>
        <v>13366</v>
      </c>
      <c r="AE760" s="285">
        <f t="shared" si="101"/>
        <v>0</v>
      </c>
      <c r="AF760" s="180">
        <f aca="true" t="shared" si="110" ref="AF760:AF766">AE760/AD760*100</f>
        <v>0</v>
      </c>
      <c r="AG760" s="285">
        <f t="shared" si="101"/>
        <v>13961.7</v>
      </c>
      <c r="AH760" s="285">
        <f t="shared" si="101"/>
        <v>0</v>
      </c>
      <c r="AI760" s="180">
        <f aca="true" t="shared" si="111" ref="AI760:AI766">AH760/AG760*100</f>
        <v>0</v>
      </c>
      <c r="AJ760" s="285">
        <f t="shared" si="101"/>
        <v>17902.399999999998</v>
      </c>
      <c r="AK760" s="285">
        <f t="shared" si="101"/>
        <v>0</v>
      </c>
      <c r="AL760" s="180">
        <f aca="true" t="shared" si="112" ref="AL760:AL766">AK760/AJ760*100</f>
        <v>0</v>
      </c>
      <c r="AM760" s="285">
        <f t="shared" si="101"/>
        <v>17955.550000000003</v>
      </c>
      <c r="AN760" s="285">
        <f t="shared" si="101"/>
        <v>0</v>
      </c>
      <c r="AO760" s="180">
        <f aca="true" t="shared" si="113" ref="AO760:AO766">AN760/AM760*100</f>
        <v>0</v>
      </c>
      <c r="AP760" s="285">
        <f t="shared" si="101"/>
        <v>18241.35</v>
      </c>
      <c r="AQ760" s="285">
        <f t="shared" si="101"/>
        <v>0</v>
      </c>
      <c r="AR760" s="180">
        <f aca="true" t="shared" si="114" ref="AR760:AR766">AQ760/AP760*100</f>
        <v>0</v>
      </c>
      <c r="AS760" s="285">
        <f t="shared" si="101"/>
        <v>0</v>
      </c>
      <c r="AT760" s="285">
        <f t="shared" si="101"/>
        <v>0</v>
      </c>
      <c r="AU760" s="285">
        <f t="shared" si="101"/>
        <v>0</v>
      </c>
      <c r="AV760" s="285">
        <f t="shared" si="101"/>
        <v>0</v>
      </c>
      <c r="AW760" s="285">
        <f t="shared" si="101"/>
        <v>0</v>
      </c>
      <c r="AX760" s="285">
        <f t="shared" si="101"/>
        <v>0</v>
      </c>
      <c r="AY760" s="285">
        <f t="shared" si="101"/>
        <v>0</v>
      </c>
      <c r="AZ760" s="285">
        <f t="shared" si="101"/>
        <v>0</v>
      </c>
      <c r="BA760" s="285">
        <f t="shared" si="101"/>
        <v>0</v>
      </c>
      <c r="BB760" s="285">
        <f t="shared" si="101"/>
        <v>0</v>
      </c>
      <c r="BC760" s="285">
        <f t="shared" si="101"/>
        <v>0</v>
      </c>
      <c r="BD760" s="285">
        <f t="shared" si="101"/>
        <v>0</v>
      </c>
      <c r="BE760" s="285">
        <f t="shared" si="101"/>
        <v>0</v>
      </c>
      <c r="BF760" s="285">
        <f t="shared" si="101"/>
        <v>0</v>
      </c>
      <c r="BG760" s="285">
        <f t="shared" si="101"/>
        <v>0</v>
      </c>
      <c r="BH760" s="285">
        <f t="shared" si="101"/>
        <v>0</v>
      </c>
      <c r="BI760" s="285">
        <f t="shared" si="101"/>
        <v>0</v>
      </c>
      <c r="BJ760" s="285">
        <f t="shared" si="101"/>
        <v>0</v>
      </c>
      <c r="BK760" s="285">
        <f t="shared" si="101"/>
        <v>0</v>
      </c>
      <c r="BL760" s="285">
        <f t="shared" si="101"/>
        <v>0</v>
      </c>
      <c r="BM760" s="285">
        <f t="shared" si="101"/>
        <v>0</v>
      </c>
      <c r="BN760" s="285">
        <f t="shared" si="101"/>
        <v>0</v>
      </c>
      <c r="BO760" s="285">
        <f t="shared" si="101"/>
        <v>0</v>
      </c>
      <c r="BP760" s="285">
        <f t="shared" si="101"/>
        <v>0</v>
      </c>
      <c r="BQ760" s="285">
        <f t="shared" si="101"/>
        <v>0</v>
      </c>
      <c r="BR760" s="285">
        <f t="shared" si="101"/>
        <v>0</v>
      </c>
      <c r="BS760" s="285">
        <f>BS761+BS762+BS763+BS764+BS765+BS766</f>
        <v>0</v>
      </c>
      <c r="BT760" s="285">
        <f>BT761+BT762+BT763+BT764+BT765+BT766</f>
        <v>0</v>
      </c>
      <c r="BU760" s="285">
        <f>BU761+BU762+BU763+BU764+BU765+BU766</f>
        <v>0</v>
      </c>
    </row>
    <row r="761" spans="1:73" ht="30.75">
      <c r="A761" s="786"/>
      <c r="B761" s="787"/>
      <c r="C761" s="433"/>
      <c r="D761" s="263"/>
      <c r="E761" s="4" t="s">
        <v>563</v>
      </c>
      <c r="F761" s="180">
        <f>F754+F701+F577</f>
        <v>0</v>
      </c>
      <c r="G761" s="180">
        <f aca="true" t="shared" si="115" ref="G761:BR763">G754+G701+G577</f>
        <v>0</v>
      </c>
      <c r="H761" s="180" t="e">
        <f t="shared" si="102"/>
        <v>#DIV/0!</v>
      </c>
      <c r="I761" s="180">
        <f t="shared" si="115"/>
        <v>0</v>
      </c>
      <c r="J761" s="180">
        <f t="shared" si="115"/>
        <v>0</v>
      </c>
      <c r="K761" s="180" t="e">
        <f t="shared" si="103"/>
        <v>#DIV/0!</v>
      </c>
      <c r="L761" s="180">
        <f t="shared" si="115"/>
        <v>0</v>
      </c>
      <c r="M761" s="180">
        <f t="shared" si="115"/>
        <v>0</v>
      </c>
      <c r="N761" s="180" t="e">
        <f t="shared" si="104"/>
        <v>#DIV/0!</v>
      </c>
      <c r="O761" s="180">
        <f t="shared" si="115"/>
        <v>0</v>
      </c>
      <c r="P761" s="180">
        <f t="shared" si="115"/>
        <v>0</v>
      </c>
      <c r="Q761" s="180" t="e">
        <f t="shared" si="105"/>
        <v>#DIV/0!</v>
      </c>
      <c r="R761" s="180">
        <f t="shared" si="115"/>
        <v>0</v>
      </c>
      <c r="S761" s="180">
        <f t="shared" si="115"/>
        <v>0</v>
      </c>
      <c r="T761" s="180" t="e">
        <f t="shared" si="106"/>
        <v>#DIV/0!</v>
      </c>
      <c r="U761" s="180">
        <f t="shared" si="115"/>
        <v>0</v>
      </c>
      <c r="V761" s="180">
        <f t="shared" si="115"/>
        <v>0</v>
      </c>
      <c r="W761" s="180" t="e">
        <f t="shared" si="107"/>
        <v>#DIV/0!</v>
      </c>
      <c r="X761" s="180">
        <f t="shared" si="115"/>
        <v>0</v>
      </c>
      <c r="Y761" s="180">
        <f t="shared" si="115"/>
        <v>0</v>
      </c>
      <c r="Z761" s="180" t="e">
        <f t="shared" si="108"/>
        <v>#DIV/0!</v>
      </c>
      <c r="AA761" s="180">
        <f t="shared" si="115"/>
        <v>0</v>
      </c>
      <c r="AB761" s="180">
        <f t="shared" si="115"/>
        <v>0</v>
      </c>
      <c r="AC761" s="180" t="e">
        <f t="shared" si="109"/>
        <v>#DIV/0!</v>
      </c>
      <c r="AD761" s="180">
        <f t="shared" si="115"/>
        <v>0</v>
      </c>
      <c r="AE761" s="180">
        <f t="shared" si="115"/>
        <v>0</v>
      </c>
      <c r="AF761" s="180" t="e">
        <f t="shared" si="110"/>
        <v>#DIV/0!</v>
      </c>
      <c r="AG761" s="180">
        <f t="shared" si="115"/>
        <v>0</v>
      </c>
      <c r="AH761" s="180">
        <f t="shared" si="115"/>
        <v>0</v>
      </c>
      <c r="AI761" s="180" t="e">
        <f t="shared" si="111"/>
        <v>#DIV/0!</v>
      </c>
      <c r="AJ761" s="180">
        <f t="shared" si="115"/>
        <v>0</v>
      </c>
      <c r="AK761" s="180">
        <f t="shared" si="115"/>
        <v>0</v>
      </c>
      <c r="AL761" s="180" t="e">
        <f t="shared" si="112"/>
        <v>#DIV/0!</v>
      </c>
      <c r="AM761" s="180">
        <f t="shared" si="115"/>
        <v>0</v>
      </c>
      <c r="AN761" s="180">
        <f t="shared" si="115"/>
        <v>0</v>
      </c>
      <c r="AO761" s="180" t="e">
        <f t="shared" si="113"/>
        <v>#DIV/0!</v>
      </c>
      <c r="AP761" s="180">
        <f t="shared" si="115"/>
        <v>0</v>
      </c>
      <c r="AQ761" s="180">
        <f t="shared" si="115"/>
        <v>0</v>
      </c>
      <c r="AR761" s="180" t="e">
        <f t="shared" si="114"/>
        <v>#DIV/0!</v>
      </c>
      <c r="AS761" s="180">
        <f t="shared" si="115"/>
        <v>0</v>
      </c>
      <c r="AT761" s="180">
        <f t="shared" si="115"/>
        <v>0</v>
      </c>
      <c r="AU761" s="180">
        <f t="shared" si="115"/>
        <v>0</v>
      </c>
      <c r="AV761" s="180">
        <f t="shared" si="115"/>
        <v>0</v>
      </c>
      <c r="AW761" s="180">
        <f t="shared" si="115"/>
        <v>0</v>
      </c>
      <c r="AX761" s="180">
        <f t="shared" si="115"/>
        <v>0</v>
      </c>
      <c r="AY761" s="180">
        <f t="shared" si="115"/>
        <v>0</v>
      </c>
      <c r="AZ761" s="180">
        <f t="shared" si="115"/>
        <v>0</v>
      </c>
      <c r="BA761" s="180">
        <f t="shared" si="115"/>
        <v>0</v>
      </c>
      <c r="BB761" s="180">
        <f t="shared" si="115"/>
        <v>0</v>
      </c>
      <c r="BC761" s="180">
        <f t="shared" si="115"/>
        <v>0</v>
      </c>
      <c r="BD761" s="180">
        <f t="shared" si="115"/>
        <v>0</v>
      </c>
      <c r="BE761" s="180">
        <f t="shared" si="115"/>
        <v>0</v>
      </c>
      <c r="BF761" s="180">
        <f t="shared" si="115"/>
        <v>0</v>
      </c>
      <c r="BG761" s="180">
        <f t="shared" si="115"/>
        <v>0</v>
      </c>
      <c r="BH761" s="180">
        <f t="shared" si="115"/>
        <v>0</v>
      </c>
      <c r="BI761" s="180">
        <f t="shared" si="115"/>
        <v>0</v>
      </c>
      <c r="BJ761" s="180">
        <f t="shared" si="115"/>
        <v>0</v>
      </c>
      <c r="BK761" s="180">
        <f t="shared" si="115"/>
        <v>0</v>
      </c>
      <c r="BL761" s="180">
        <f t="shared" si="115"/>
        <v>0</v>
      </c>
      <c r="BM761" s="180">
        <f t="shared" si="115"/>
        <v>0</v>
      </c>
      <c r="BN761" s="180">
        <f t="shared" si="115"/>
        <v>0</v>
      </c>
      <c r="BO761" s="180">
        <f t="shared" si="115"/>
        <v>0</v>
      </c>
      <c r="BP761" s="180">
        <f t="shared" si="115"/>
        <v>0</v>
      </c>
      <c r="BQ761" s="180">
        <f t="shared" si="115"/>
        <v>0</v>
      </c>
      <c r="BR761" s="180">
        <f t="shared" si="115"/>
        <v>0</v>
      </c>
      <c r="BS761" s="180">
        <f>BS754+BS701+BS577</f>
        <v>0</v>
      </c>
      <c r="BT761" s="180">
        <f>BT754+BT701+BT577</f>
        <v>0</v>
      </c>
      <c r="BU761" s="180">
        <f>BU754+BU701+BU577</f>
        <v>0</v>
      </c>
    </row>
    <row r="762" spans="1:63" ht="30.75">
      <c r="A762" s="786"/>
      <c r="B762" s="787"/>
      <c r="C762" s="433"/>
      <c r="D762" s="263"/>
      <c r="E762" s="4" t="s">
        <v>564</v>
      </c>
      <c r="F762" s="180">
        <f>F755+F702+F578</f>
        <v>25210.699999999997</v>
      </c>
      <c r="G762" s="180">
        <f>G755+G702+G578</f>
        <v>0</v>
      </c>
      <c r="H762" s="180">
        <f t="shared" si="102"/>
        <v>0</v>
      </c>
      <c r="I762" s="180">
        <f>I755+I702+I578</f>
        <v>0</v>
      </c>
      <c r="J762" s="180">
        <f>J755+J702+J578</f>
        <v>0</v>
      </c>
      <c r="K762" s="180" t="e">
        <f t="shared" si="103"/>
        <v>#DIV/0!</v>
      </c>
      <c r="L762" s="180">
        <f>L755+L702+L578</f>
        <v>2138.45</v>
      </c>
      <c r="M762" s="180">
        <f>M755+M702+M578</f>
        <v>0</v>
      </c>
      <c r="N762" s="180">
        <f t="shared" si="104"/>
        <v>0</v>
      </c>
      <c r="O762" s="180">
        <f>O755+O702+O578</f>
        <v>1750.65</v>
      </c>
      <c r="P762" s="180">
        <f>P755+P702+P578</f>
        <v>0</v>
      </c>
      <c r="Q762" s="180">
        <f t="shared" si="105"/>
        <v>0</v>
      </c>
      <c r="R762" s="180">
        <f>R755+R702+R578</f>
        <v>2412.3999999999996</v>
      </c>
      <c r="S762" s="180">
        <f>S755+S702+S578</f>
        <v>0</v>
      </c>
      <c r="T762" s="180">
        <f t="shared" si="106"/>
        <v>0</v>
      </c>
      <c r="U762" s="180">
        <f>U755+U702+U578</f>
        <v>3448.5499999999997</v>
      </c>
      <c r="V762" s="180">
        <f t="shared" si="115"/>
        <v>0</v>
      </c>
      <c r="W762" s="180">
        <f t="shared" si="107"/>
        <v>0</v>
      </c>
      <c r="X762" s="180">
        <f t="shared" si="115"/>
        <v>2398.6</v>
      </c>
      <c r="Y762" s="180">
        <f t="shared" si="115"/>
        <v>0</v>
      </c>
      <c r="Z762" s="180">
        <f t="shared" si="108"/>
        <v>0</v>
      </c>
      <c r="AA762" s="180">
        <f t="shared" si="115"/>
        <v>1678.5</v>
      </c>
      <c r="AB762" s="180">
        <f t="shared" si="115"/>
        <v>0</v>
      </c>
      <c r="AC762" s="180">
        <f t="shared" si="109"/>
        <v>0</v>
      </c>
      <c r="AD762" s="180">
        <f t="shared" si="115"/>
        <v>1534.8</v>
      </c>
      <c r="AE762" s="180">
        <f t="shared" si="115"/>
        <v>0</v>
      </c>
      <c r="AF762" s="180">
        <f t="shared" si="110"/>
        <v>0</v>
      </c>
      <c r="AG762" s="180">
        <f t="shared" si="115"/>
        <v>1814.8</v>
      </c>
      <c r="AH762" s="180">
        <f t="shared" si="115"/>
        <v>0</v>
      </c>
      <c r="AI762" s="180">
        <f t="shared" si="111"/>
        <v>0</v>
      </c>
      <c r="AJ762" s="180">
        <f t="shared" si="115"/>
        <v>2719.1</v>
      </c>
      <c r="AK762" s="180">
        <f t="shared" si="115"/>
        <v>0</v>
      </c>
      <c r="AL762" s="180">
        <f t="shared" si="112"/>
        <v>0</v>
      </c>
      <c r="AM762" s="180">
        <f t="shared" si="115"/>
        <v>2808.25</v>
      </c>
      <c r="AN762" s="180">
        <f t="shared" si="115"/>
        <v>0</v>
      </c>
      <c r="AO762" s="180">
        <f t="shared" si="113"/>
        <v>0</v>
      </c>
      <c r="AP762" s="180">
        <f t="shared" si="115"/>
        <v>2506.6</v>
      </c>
      <c r="AQ762" s="180">
        <f t="shared" si="115"/>
        <v>0</v>
      </c>
      <c r="AR762" s="180">
        <f t="shared" si="114"/>
        <v>0</v>
      </c>
      <c r="AS762" s="180">
        <f t="shared" si="115"/>
        <v>0</v>
      </c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</row>
    <row r="763" spans="1:73" ht="30" customHeight="1">
      <c r="A763" s="786"/>
      <c r="B763" s="787"/>
      <c r="C763" s="433"/>
      <c r="D763" s="263"/>
      <c r="E763" s="4" t="s">
        <v>322</v>
      </c>
      <c r="F763" s="180">
        <f>F756+F703+F579</f>
        <v>197083.529</v>
      </c>
      <c r="G763" s="180">
        <f>G756+G703+G579</f>
        <v>5767.100000000001</v>
      </c>
      <c r="H763" s="180">
        <f t="shared" si="102"/>
        <v>2.9262211962928677</v>
      </c>
      <c r="I763" s="180">
        <f>I756+I703+I579</f>
        <v>5767.300000000002</v>
      </c>
      <c r="J763" s="180">
        <f>J756+J703+J579</f>
        <v>5767.100000000001</v>
      </c>
      <c r="K763" s="180">
        <f t="shared" si="103"/>
        <v>99.99653217276713</v>
      </c>
      <c r="L763" s="180">
        <f>L756+L703+L579</f>
        <v>17509.850000000002</v>
      </c>
      <c r="M763" s="180">
        <f>M756+M703+M579</f>
        <v>0</v>
      </c>
      <c r="N763" s="180">
        <f t="shared" si="104"/>
        <v>0</v>
      </c>
      <c r="O763" s="180">
        <f>O756+O703+O579</f>
        <v>23648.575000000004</v>
      </c>
      <c r="P763" s="180">
        <f>P756+P703+P579</f>
        <v>0</v>
      </c>
      <c r="Q763" s="180">
        <f t="shared" si="105"/>
        <v>0</v>
      </c>
      <c r="R763" s="180">
        <f>R756+R703+R579</f>
        <v>23161.399999999998</v>
      </c>
      <c r="S763" s="180">
        <f>S756+S703+S579</f>
        <v>0</v>
      </c>
      <c r="T763" s="180">
        <f t="shared" si="106"/>
        <v>0</v>
      </c>
      <c r="U763" s="180">
        <f>U756+U703+U579</f>
        <v>23117.6</v>
      </c>
      <c r="V763" s="180">
        <f t="shared" si="115"/>
        <v>0</v>
      </c>
      <c r="W763" s="180">
        <f t="shared" si="107"/>
        <v>0</v>
      </c>
      <c r="X763" s="180">
        <f t="shared" si="115"/>
        <v>23346.699999999997</v>
      </c>
      <c r="Y763" s="180">
        <f t="shared" si="115"/>
        <v>0</v>
      </c>
      <c r="Z763" s="180">
        <f t="shared" si="108"/>
        <v>0</v>
      </c>
      <c r="AA763" s="180">
        <f t="shared" si="115"/>
        <v>11750.800000000001</v>
      </c>
      <c r="AB763" s="180">
        <f t="shared" si="115"/>
        <v>0</v>
      </c>
      <c r="AC763" s="180">
        <f t="shared" si="109"/>
        <v>0</v>
      </c>
      <c r="AD763" s="180">
        <f t="shared" si="115"/>
        <v>11686.2</v>
      </c>
      <c r="AE763" s="180">
        <f t="shared" si="115"/>
        <v>0</v>
      </c>
      <c r="AF763" s="180">
        <f t="shared" si="110"/>
        <v>0</v>
      </c>
      <c r="AG763" s="180">
        <f t="shared" si="115"/>
        <v>11717.300000000001</v>
      </c>
      <c r="AH763" s="180">
        <f t="shared" si="115"/>
        <v>0</v>
      </c>
      <c r="AI763" s="180">
        <f t="shared" si="111"/>
        <v>0</v>
      </c>
      <c r="AJ763" s="180">
        <f t="shared" si="115"/>
        <v>15143.3</v>
      </c>
      <c r="AK763" s="180">
        <f t="shared" si="115"/>
        <v>0</v>
      </c>
      <c r="AL763" s="180">
        <f t="shared" si="112"/>
        <v>0</v>
      </c>
      <c r="AM763" s="180">
        <f t="shared" si="115"/>
        <v>15107.300000000001</v>
      </c>
      <c r="AN763" s="180">
        <f t="shared" si="115"/>
        <v>0</v>
      </c>
      <c r="AO763" s="180">
        <f t="shared" si="113"/>
        <v>0</v>
      </c>
      <c r="AP763" s="180">
        <f t="shared" si="115"/>
        <v>15127.2</v>
      </c>
      <c r="AQ763" s="180">
        <f t="shared" si="115"/>
        <v>0</v>
      </c>
      <c r="AR763" s="180">
        <f t="shared" si="114"/>
        <v>0</v>
      </c>
      <c r="AS763" s="180">
        <f t="shared" si="115"/>
        <v>0</v>
      </c>
      <c r="AT763" s="180">
        <f t="shared" si="115"/>
        <v>0</v>
      </c>
      <c r="AU763" s="180">
        <f t="shared" si="115"/>
        <v>0</v>
      </c>
      <c r="AV763" s="180">
        <f t="shared" si="115"/>
        <v>0</v>
      </c>
      <c r="AW763" s="180">
        <f t="shared" si="115"/>
        <v>0</v>
      </c>
      <c r="AX763" s="180">
        <f t="shared" si="115"/>
        <v>0</v>
      </c>
      <c r="AY763" s="180">
        <f t="shared" si="115"/>
        <v>0</v>
      </c>
      <c r="AZ763" s="180">
        <f t="shared" si="115"/>
        <v>0</v>
      </c>
      <c r="BA763" s="180">
        <f t="shared" si="115"/>
        <v>0</v>
      </c>
      <c r="BB763" s="180">
        <f t="shared" si="115"/>
        <v>0</v>
      </c>
      <c r="BC763" s="180">
        <f t="shared" si="115"/>
        <v>0</v>
      </c>
      <c r="BD763" s="180">
        <f t="shared" si="115"/>
        <v>0</v>
      </c>
      <c r="BE763" s="180">
        <f t="shared" si="115"/>
        <v>0</v>
      </c>
      <c r="BF763" s="180">
        <f t="shared" si="115"/>
        <v>0</v>
      </c>
      <c r="BG763" s="180">
        <f t="shared" si="115"/>
        <v>0</v>
      </c>
      <c r="BH763" s="180">
        <f t="shared" si="115"/>
        <v>0</v>
      </c>
      <c r="BI763" s="180">
        <f t="shared" si="115"/>
        <v>0</v>
      </c>
      <c r="BJ763" s="180">
        <f t="shared" si="115"/>
        <v>0</v>
      </c>
      <c r="BK763" s="180">
        <f t="shared" si="115"/>
        <v>0</v>
      </c>
      <c r="BL763" s="180">
        <f t="shared" si="115"/>
        <v>0</v>
      </c>
      <c r="BM763" s="180">
        <f t="shared" si="115"/>
        <v>0</v>
      </c>
      <c r="BN763" s="180">
        <f t="shared" si="115"/>
        <v>0</v>
      </c>
      <c r="BO763" s="180">
        <f t="shared" si="115"/>
        <v>0</v>
      </c>
      <c r="BP763" s="180">
        <f t="shared" si="115"/>
        <v>0</v>
      </c>
      <c r="BQ763" s="180">
        <f t="shared" si="115"/>
        <v>0</v>
      </c>
      <c r="BR763" s="180">
        <f t="shared" si="115"/>
        <v>0</v>
      </c>
      <c r="BS763" s="180">
        <f>BS756+BS703+BS579</f>
        <v>0</v>
      </c>
      <c r="BT763" s="180">
        <f>BT756+BT703+BT579</f>
        <v>0</v>
      </c>
      <c r="BU763" s="180">
        <f>BU756+BU703+BU579</f>
        <v>0</v>
      </c>
    </row>
    <row r="764" spans="1:63" ht="78">
      <c r="A764" s="786"/>
      <c r="B764" s="787"/>
      <c r="C764" s="433"/>
      <c r="D764" s="273"/>
      <c r="E764" s="4" t="s">
        <v>314</v>
      </c>
      <c r="F764" s="180">
        <f>F757+F580</f>
        <v>0</v>
      </c>
      <c r="G764" s="180">
        <f aca="true" t="shared" si="116" ref="G764:AS764">G757+G580</f>
        <v>0</v>
      </c>
      <c r="H764" s="180" t="e">
        <f t="shared" si="102"/>
        <v>#DIV/0!</v>
      </c>
      <c r="I764" s="180">
        <f t="shared" si="116"/>
        <v>0</v>
      </c>
      <c r="J764" s="180">
        <f t="shared" si="116"/>
        <v>0</v>
      </c>
      <c r="K764" s="180" t="e">
        <f t="shared" si="103"/>
        <v>#DIV/0!</v>
      </c>
      <c r="L764" s="180">
        <f t="shared" si="116"/>
        <v>0</v>
      </c>
      <c r="M764" s="180">
        <f t="shared" si="116"/>
        <v>0</v>
      </c>
      <c r="N764" s="180" t="e">
        <f t="shared" si="104"/>
        <v>#DIV/0!</v>
      </c>
      <c r="O764" s="180">
        <f t="shared" si="116"/>
        <v>0</v>
      </c>
      <c r="P764" s="180">
        <f t="shared" si="116"/>
        <v>0</v>
      </c>
      <c r="Q764" s="180" t="e">
        <f t="shared" si="105"/>
        <v>#DIV/0!</v>
      </c>
      <c r="R764" s="180">
        <f t="shared" si="116"/>
        <v>0</v>
      </c>
      <c r="S764" s="180">
        <f t="shared" si="116"/>
        <v>0</v>
      </c>
      <c r="T764" s="180" t="e">
        <f t="shared" si="106"/>
        <v>#DIV/0!</v>
      </c>
      <c r="U764" s="180">
        <f t="shared" si="116"/>
        <v>0</v>
      </c>
      <c r="V764" s="180">
        <f t="shared" si="116"/>
        <v>0</v>
      </c>
      <c r="W764" s="180" t="e">
        <f t="shared" si="107"/>
        <v>#DIV/0!</v>
      </c>
      <c r="X764" s="180">
        <f t="shared" si="116"/>
        <v>0</v>
      </c>
      <c r="Y764" s="180">
        <f t="shared" si="116"/>
        <v>0</v>
      </c>
      <c r="Z764" s="180" t="e">
        <f t="shared" si="108"/>
        <v>#DIV/0!</v>
      </c>
      <c r="AA764" s="180">
        <f t="shared" si="116"/>
        <v>0</v>
      </c>
      <c r="AB764" s="180">
        <f t="shared" si="116"/>
        <v>0</v>
      </c>
      <c r="AC764" s="180" t="e">
        <f t="shared" si="109"/>
        <v>#DIV/0!</v>
      </c>
      <c r="AD764" s="180">
        <f t="shared" si="116"/>
        <v>0</v>
      </c>
      <c r="AE764" s="180">
        <f t="shared" si="116"/>
        <v>0</v>
      </c>
      <c r="AF764" s="180" t="e">
        <f t="shared" si="110"/>
        <v>#DIV/0!</v>
      </c>
      <c r="AG764" s="180">
        <f t="shared" si="116"/>
        <v>0</v>
      </c>
      <c r="AH764" s="180">
        <f t="shared" si="116"/>
        <v>0</v>
      </c>
      <c r="AI764" s="180" t="e">
        <f t="shared" si="111"/>
        <v>#DIV/0!</v>
      </c>
      <c r="AJ764" s="180">
        <f t="shared" si="116"/>
        <v>0</v>
      </c>
      <c r="AK764" s="180">
        <f t="shared" si="116"/>
        <v>0</v>
      </c>
      <c r="AL764" s="180" t="e">
        <f t="shared" si="112"/>
        <v>#DIV/0!</v>
      </c>
      <c r="AM764" s="180">
        <f t="shared" si="116"/>
        <v>0</v>
      </c>
      <c r="AN764" s="180">
        <f t="shared" si="116"/>
        <v>0</v>
      </c>
      <c r="AO764" s="180" t="e">
        <f t="shared" si="113"/>
        <v>#DIV/0!</v>
      </c>
      <c r="AP764" s="180">
        <f t="shared" si="116"/>
        <v>0</v>
      </c>
      <c r="AQ764" s="180">
        <f t="shared" si="116"/>
        <v>0</v>
      </c>
      <c r="AR764" s="180" t="e">
        <f t="shared" si="114"/>
        <v>#DIV/0!</v>
      </c>
      <c r="AS764" s="180">
        <f t="shared" si="116"/>
        <v>0</v>
      </c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</row>
    <row r="765" spans="1:63" ht="15">
      <c r="A765" s="786"/>
      <c r="B765" s="787"/>
      <c r="C765" s="433"/>
      <c r="D765" s="263"/>
      <c r="E765" s="4" t="s">
        <v>565</v>
      </c>
      <c r="F765" s="180">
        <f>F758+F581</f>
        <v>150</v>
      </c>
      <c r="G765" s="180"/>
      <c r="H765" s="180">
        <f t="shared" si="102"/>
        <v>0</v>
      </c>
      <c r="I765" s="180"/>
      <c r="J765" s="180"/>
      <c r="K765" s="180" t="e">
        <f t="shared" si="103"/>
        <v>#DIV/0!</v>
      </c>
      <c r="L765" s="180"/>
      <c r="M765" s="180"/>
      <c r="N765" s="180" t="e">
        <f t="shared" si="104"/>
        <v>#DIV/0!</v>
      </c>
      <c r="O765" s="180"/>
      <c r="P765" s="180"/>
      <c r="Q765" s="180" t="e">
        <f t="shared" si="105"/>
        <v>#DIV/0!</v>
      </c>
      <c r="R765" s="180"/>
      <c r="S765" s="180"/>
      <c r="T765" s="180" t="e">
        <f t="shared" si="106"/>
        <v>#DIV/0!</v>
      </c>
      <c r="U765" s="180"/>
      <c r="V765" s="180"/>
      <c r="W765" s="180" t="e">
        <f t="shared" si="107"/>
        <v>#DIV/0!</v>
      </c>
      <c r="X765" s="180"/>
      <c r="Y765" s="180"/>
      <c r="Z765" s="180" t="e">
        <f t="shared" si="108"/>
        <v>#DIV/0!</v>
      </c>
      <c r="AA765" s="180"/>
      <c r="AB765" s="180"/>
      <c r="AC765" s="180" t="e">
        <f t="shared" si="109"/>
        <v>#DIV/0!</v>
      </c>
      <c r="AD765" s="180"/>
      <c r="AE765" s="180"/>
      <c r="AF765" s="180" t="e">
        <f t="shared" si="110"/>
        <v>#DIV/0!</v>
      </c>
      <c r="AG765" s="180"/>
      <c r="AH765" s="180"/>
      <c r="AI765" s="180" t="e">
        <f t="shared" si="111"/>
        <v>#DIV/0!</v>
      </c>
      <c r="AJ765" s="180"/>
      <c r="AK765" s="180"/>
      <c r="AL765" s="180" t="e">
        <f t="shared" si="112"/>
        <v>#DIV/0!</v>
      </c>
      <c r="AM765" s="180"/>
      <c r="AN765" s="180"/>
      <c r="AO765" s="180" t="e">
        <f t="shared" si="113"/>
        <v>#DIV/0!</v>
      </c>
      <c r="AP765" s="180"/>
      <c r="AQ765" s="180"/>
      <c r="AR765" s="180" t="e">
        <f t="shared" si="114"/>
        <v>#DIV/0!</v>
      </c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</row>
    <row r="766" spans="1:73" ht="30.75">
      <c r="A766" s="788"/>
      <c r="B766" s="789"/>
      <c r="C766" s="434"/>
      <c r="D766" s="264"/>
      <c r="E766" s="4" t="s">
        <v>562</v>
      </c>
      <c r="F766" s="180">
        <f>F759+F705+F582</f>
        <v>2932</v>
      </c>
      <c r="G766" s="180">
        <f aca="true" t="shared" si="117" ref="G766:BR766">G759+G705+G582</f>
        <v>40.8</v>
      </c>
      <c r="H766" s="180">
        <f t="shared" si="102"/>
        <v>1.3915416098226465</v>
      </c>
      <c r="I766" s="180">
        <f t="shared" si="117"/>
        <v>40.8</v>
      </c>
      <c r="J766" s="180">
        <f t="shared" si="117"/>
        <v>40.8</v>
      </c>
      <c r="K766" s="180">
        <f t="shared" si="103"/>
        <v>100</v>
      </c>
      <c r="L766" s="180">
        <f t="shared" si="117"/>
        <v>191.8</v>
      </c>
      <c r="M766" s="180">
        <f t="shared" si="117"/>
        <v>0</v>
      </c>
      <c r="N766" s="180">
        <f t="shared" si="104"/>
        <v>0</v>
      </c>
      <c r="O766" s="180">
        <f t="shared" si="117"/>
        <v>577.3000000000001</v>
      </c>
      <c r="P766" s="180">
        <f t="shared" si="117"/>
        <v>0</v>
      </c>
      <c r="Q766" s="180">
        <f t="shared" si="105"/>
        <v>0</v>
      </c>
      <c r="R766" s="180">
        <f t="shared" si="117"/>
        <v>140</v>
      </c>
      <c r="S766" s="180">
        <f t="shared" si="117"/>
        <v>0</v>
      </c>
      <c r="T766" s="180">
        <f t="shared" si="106"/>
        <v>0</v>
      </c>
      <c r="U766" s="180">
        <f t="shared" si="117"/>
        <v>68.4</v>
      </c>
      <c r="V766" s="180">
        <f t="shared" si="117"/>
        <v>0</v>
      </c>
      <c r="W766" s="180">
        <f t="shared" si="107"/>
        <v>0</v>
      </c>
      <c r="X766" s="180">
        <f t="shared" si="117"/>
        <v>573.15</v>
      </c>
      <c r="Y766" s="180">
        <f t="shared" si="117"/>
        <v>0</v>
      </c>
      <c r="Z766" s="180">
        <f t="shared" si="108"/>
        <v>0</v>
      </c>
      <c r="AA766" s="180">
        <f t="shared" si="117"/>
        <v>78.4</v>
      </c>
      <c r="AB766" s="180">
        <f t="shared" si="117"/>
        <v>0</v>
      </c>
      <c r="AC766" s="180">
        <f t="shared" si="109"/>
        <v>0</v>
      </c>
      <c r="AD766" s="180">
        <f t="shared" si="117"/>
        <v>145</v>
      </c>
      <c r="AE766" s="180">
        <f t="shared" si="117"/>
        <v>0</v>
      </c>
      <c r="AF766" s="180">
        <f t="shared" si="110"/>
        <v>0</v>
      </c>
      <c r="AG766" s="180">
        <f t="shared" si="117"/>
        <v>429.6</v>
      </c>
      <c r="AH766" s="180">
        <f t="shared" si="117"/>
        <v>0</v>
      </c>
      <c r="AI766" s="180">
        <f t="shared" si="111"/>
        <v>0</v>
      </c>
      <c r="AJ766" s="180">
        <f t="shared" si="117"/>
        <v>40</v>
      </c>
      <c r="AK766" s="180">
        <f t="shared" si="117"/>
        <v>0</v>
      </c>
      <c r="AL766" s="180">
        <f t="shared" si="112"/>
        <v>0</v>
      </c>
      <c r="AM766" s="180">
        <f t="shared" si="117"/>
        <v>40</v>
      </c>
      <c r="AN766" s="180">
        <f t="shared" si="117"/>
        <v>0</v>
      </c>
      <c r="AO766" s="180">
        <f t="shared" si="113"/>
        <v>0</v>
      </c>
      <c r="AP766" s="180">
        <f t="shared" si="117"/>
        <v>607.55</v>
      </c>
      <c r="AQ766" s="180">
        <f t="shared" si="117"/>
        <v>0</v>
      </c>
      <c r="AR766" s="180">
        <f t="shared" si="114"/>
        <v>0</v>
      </c>
      <c r="AS766" s="180">
        <f t="shared" si="117"/>
        <v>0</v>
      </c>
      <c r="AT766" s="180">
        <f t="shared" si="117"/>
        <v>0</v>
      </c>
      <c r="AU766" s="180">
        <f t="shared" si="117"/>
        <v>0</v>
      </c>
      <c r="AV766" s="180">
        <f t="shared" si="117"/>
        <v>0</v>
      </c>
      <c r="AW766" s="180">
        <f t="shared" si="117"/>
        <v>0</v>
      </c>
      <c r="AX766" s="180">
        <f t="shared" si="117"/>
        <v>0</v>
      </c>
      <c r="AY766" s="180">
        <f t="shared" si="117"/>
        <v>0</v>
      </c>
      <c r="AZ766" s="180">
        <f t="shared" si="117"/>
        <v>0</v>
      </c>
      <c r="BA766" s="180">
        <f t="shared" si="117"/>
        <v>0</v>
      </c>
      <c r="BB766" s="180">
        <f t="shared" si="117"/>
        <v>0</v>
      </c>
      <c r="BC766" s="180">
        <f t="shared" si="117"/>
        <v>0</v>
      </c>
      <c r="BD766" s="180">
        <f t="shared" si="117"/>
        <v>0</v>
      </c>
      <c r="BE766" s="180">
        <f t="shared" si="117"/>
        <v>0</v>
      </c>
      <c r="BF766" s="180">
        <f t="shared" si="117"/>
        <v>0</v>
      </c>
      <c r="BG766" s="180">
        <f t="shared" si="117"/>
        <v>0</v>
      </c>
      <c r="BH766" s="180">
        <f t="shared" si="117"/>
        <v>0</v>
      </c>
      <c r="BI766" s="180">
        <f t="shared" si="117"/>
        <v>0</v>
      </c>
      <c r="BJ766" s="180">
        <f t="shared" si="117"/>
        <v>0</v>
      </c>
      <c r="BK766" s="180">
        <f t="shared" si="117"/>
        <v>0</v>
      </c>
      <c r="BL766" s="180">
        <f t="shared" si="117"/>
        <v>0</v>
      </c>
      <c r="BM766" s="180">
        <f t="shared" si="117"/>
        <v>0</v>
      </c>
      <c r="BN766" s="180">
        <f t="shared" si="117"/>
        <v>0</v>
      </c>
      <c r="BO766" s="180">
        <f t="shared" si="117"/>
        <v>0</v>
      </c>
      <c r="BP766" s="180">
        <f t="shared" si="117"/>
        <v>0</v>
      </c>
      <c r="BQ766" s="180">
        <f t="shared" si="117"/>
        <v>0</v>
      </c>
      <c r="BR766" s="180">
        <f t="shared" si="117"/>
        <v>0</v>
      </c>
      <c r="BS766" s="180">
        <f>BS759+BS705+BS582</f>
        <v>0</v>
      </c>
      <c r="BT766" s="180">
        <f>BT759+BT705+BT582</f>
        <v>0</v>
      </c>
      <c r="BU766" s="180">
        <f>BU759+BU705+BU582</f>
        <v>0</v>
      </c>
    </row>
    <row r="767" spans="1:73" ht="15">
      <c r="A767" s="455" t="s">
        <v>83</v>
      </c>
      <c r="B767" s="773"/>
      <c r="C767" s="455" t="s">
        <v>82</v>
      </c>
      <c r="D767" s="41"/>
      <c r="E767" s="271" t="s">
        <v>433</v>
      </c>
      <c r="F767" s="381">
        <f>F760-F774-F793-F818</f>
        <v>218229.69999999998</v>
      </c>
      <c r="G767" s="381">
        <f aca="true" t="shared" si="118" ref="G767:BR767">G760-G774-G793-G818</f>
        <v>5807.9000000000015</v>
      </c>
      <c r="H767" s="381">
        <f t="shared" si="118"/>
        <v>2.5769798464415703</v>
      </c>
      <c r="I767" s="381">
        <f t="shared" si="118"/>
        <v>5808.100000000002</v>
      </c>
      <c r="J767" s="381">
        <f t="shared" si="118"/>
        <v>5807.9000000000015</v>
      </c>
      <c r="K767" s="381" t="e">
        <f t="shared" si="118"/>
        <v>#DIV/0!</v>
      </c>
      <c r="L767" s="381">
        <f t="shared" si="118"/>
        <v>19840.100000000002</v>
      </c>
      <c r="M767" s="381">
        <f t="shared" si="118"/>
        <v>0</v>
      </c>
      <c r="N767" s="381" t="e">
        <f t="shared" si="118"/>
        <v>#DIV/0!</v>
      </c>
      <c r="O767" s="381">
        <f t="shared" si="118"/>
        <v>19830.000000000007</v>
      </c>
      <c r="P767" s="381">
        <f t="shared" si="118"/>
        <v>0</v>
      </c>
      <c r="Q767" s="381">
        <f t="shared" si="118"/>
        <v>0</v>
      </c>
      <c r="R767" s="381">
        <f t="shared" si="118"/>
        <v>25713.799999999996</v>
      </c>
      <c r="S767" s="381">
        <f t="shared" si="118"/>
        <v>0</v>
      </c>
      <c r="T767" s="381" t="e">
        <f t="shared" si="118"/>
        <v>#DIV/0!</v>
      </c>
      <c r="U767" s="381">
        <f t="shared" si="118"/>
        <v>25884.55</v>
      </c>
      <c r="V767" s="381">
        <f t="shared" si="118"/>
        <v>0</v>
      </c>
      <c r="W767" s="381" t="e">
        <f t="shared" si="118"/>
        <v>#DIV/0!</v>
      </c>
      <c r="X767" s="381">
        <f t="shared" si="118"/>
        <v>26318.449999999997</v>
      </c>
      <c r="Y767" s="381">
        <f t="shared" si="118"/>
        <v>0</v>
      </c>
      <c r="Z767" s="381" t="e">
        <f t="shared" si="118"/>
        <v>#DIV/0!</v>
      </c>
      <c r="AA767" s="381">
        <f t="shared" si="118"/>
        <v>13507.7</v>
      </c>
      <c r="AB767" s="381">
        <f t="shared" si="118"/>
        <v>0</v>
      </c>
      <c r="AC767" s="381" t="e">
        <f t="shared" si="118"/>
        <v>#DIV/0!</v>
      </c>
      <c r="AD767" s="381">
        <f t="shared" si="118"/>
        <v>13366</v>
      </c>
      <c r="AE767" s="381">
        <f t="shared" si="118"/>
        <v>0</v>
      </c>
      <c r="AF767" s="381" t="e">
        <f t="shared" si="118"/>
        <v>#DIV/0!</v>
      </c>
      <c r="AG767" s="381">
        <f t="shared" si="118"/>
        <v>13961.7</v>
      </c>
      <c r="AH767" s="381">
        <f t="shared" si="118"/>
        <v>0</v>
      </c>
      <c r="AI767" s="381" t="e">
        <f t="shared" si="118"/>
        <v>#DIV/0!</v>
      </c>
      <c r="AJ767" s="381">
        <f t="shared" si="118"/>
        <v>17652.399999999998</v>
      </c>
      <c r="AK767" s="381">
        <f t="shared" si="118"/>
        <v>0</v>
      </c>
      <c r="AL767" s="381" t="e">
        <f t="shared" si="118"/>
        <v>#DIV/0!</v>
      </c>
      <c r="AM767" s="381">
        <f t="shared" si="118"/>
        <v>17955.550000000003</v>
      </c>
      <c r="AN767" s="381">
        <f t="shared" si="118"/>
        <v>0</v>
      </c>
      <c r="AO767" s="381" t="e">
        <f t="shared" si="118"/>
        <v>#DIV/0!</v>
      </c>
      <c r="AP767" s="381">
        <f t="shared" si="118"/>
        <v>18241.35</v>
      </c>
      <c r="AQ767" s="381">
        <f t="shared" si="118"/>
        <v>0</v>
      </c>
      <c r="AR767" s="381" t="e">
        <f t="shared" si="118"/>
        <v>#DIV/0!</v>
      </c>
      <c r="AS767" s="381">
        <f t="shared" si="118"/>
        <v>0</v>
      </c>
      <c r="AT767" s="381">
        <f t="shared" si="118"/>
        <v>0</v>
      </c>
      <c r="AU767" s="381">
        <f t="shared" si="118"/>
        <v>0</v>
      </c>
      <c r="AV767" s="381">
        <f t="shared" si="118"/>
        <v>0</v>
      </c>
      <c r="AW767" s="381">
        <f t="shared" si="118"/>
        <v>0</v>
      </c>
      <c r="AX767" s="381">
        <f t="shared" si="118"/>
        <v>0</v>
      </c>
      <c r="AY767" s="381">
        <f t="shared" si="118"/>
        <v>0</v>
      </c>
      <c r="AZ767" s="381">
        <f t="shared" si="118"/>
        <v>0</v>
      </c>
      <c r="BA767" s="381">
        <f t="shared" si="118"/>
        <v>0</v>
      </c>
      <c r="BB767" s="381">
        <f t="shared" si="118"/>
        <v>0</v>
      </c>
      <c r="BC767" s="381">
        <f t="shared" si="118"/>
        <v>0</v>
      </c>
      <c r="BD767" s="381">
        <f t="shared" si="118"/>
        <v>0</v>
      </c>
      <c r="BE767" s="381">
        <f t="shared" si="118"/>
        <v>0</v>
      </c>
      <c r="BF767" s="381">
        <f t="shared" si="118"/>
        <v>0</v>
      </c>
      <c r="BG767" s="381">
        <f t="shared" si="118"/>
        <v>0</v>
      </c>
      <c r="BH767" s="381">
        <f t="shared" si="118"/>
        <v>0</v>
      </c>
      <c r="BI767" s="381">
        <f t="shared" si="118"/>
        <v>0</v>
      </c>
      <c r="BJ767" s="381">
        <f t="shared" si="118"/>
        <v>0</v>
      </c>
      <c r="BK767" s="381">
        <f t="shared" si="118"/>
        <v>0</v>
      </c>
      <c r="BL767" s="381">
        <f t="shared" si="118"/>
        <v>0</v>
      </c>
      <c r="BM767" s="381">
        <f t="shared" si="118"/>
        <v>0</v>
      </c>
      <c r="BN767" s="381">
        <f t="shared" si="118"/>
        <v>0</v>
      </c>
      <c r="BO767" s="381">
        <f t="shared" si="118"/>
        <v>0</v>
      </c>
      <c r="BP767" s="381">
        <f t="shared" si="118"/>
        <v>0</v>
      </c>
      <c r="BQ767" s="381">
        <f t="shared" si="118"/>
        <v>0</v>
      </c>
      <c r="BR767" s="381">
        <f t="shared" si="118"/>
        <v>0</v>
      </c>
      <c r="BS767" s="381">
        <f>BS760-BS774-BS793-BS818</f>
        <v>0</v>
      </c>
      <c r="BT767" s="381">
        <f>BT760-BT774-BT793-BT818</f>
        <v>0</v>
      </c>
      <c r="BU767" s="381">
        <f>BU760-BU774-BU793-BU818</f>
        <v>0</v>
      </c>
    </row>
    <row r="768" spans="1:63" ht="30.75">
      <c r="A768" s="773"/>
      <c r="B768" s="773"/>
      <c r="C768" s="774"/>
      <c r="D768" s="46"/>
      <c r="E768" s="4" t="s">
        <v>563</v>
      </c>
      <c r="F768" s="381">
        <f aca="true" t="shared" si="119" ref="F768:AS768">F761</f>
        <v>0</v>
      </c>
      <c r="G768" s="381">
        <f t="shared" si="119"/>
        <v>0</v>
      </c>
      <c r="H768" s="381" t="e">
        <f t="shared" si="119"/>
        <v>#DIV/0!</v>
      </c>
      <c r="I768" s="381">
        <f t="shared" si="119"/>
        <v>0</v>
      </c>
      <c r="J768" s="381">
        <f t="shared" si="119"/>
        <v>0</v>
      </c>
      <c r="K768" s="381" t="e">
        <f t="shared" si="119"/>
        <v>#DIV/0!</v>
      </c>
      <c r="L768" s="381">
        <f t="shared" si="119"/>
        <v>0</v>
      </c>
      <c r="M768" s="381">
        <f t="shared" si="119"/>
        <v>0</v>
      </c>
      <c r="N768" s="381" t="e">
        <f t="shared" si="119"/>
        <v>#DIV/0!</v>
      </c>
      <c r="O768" s="381">
        <f t="shared" si="119"/>
        <v>0</v>
      </c>
      <c r="P768" s="381">
        <f t="shared" si="119"/>
        <v>0</v>
      </c>
      <c r="Q768" s="381" t="e">
        <f t="shared" si="119"/>
        <v>#DIV/0!</v>
      </c>
      <c r="R768" s="381">
        <f t="shared" si="119"/>
        <v>0</v>
      </c>
      <c r="S768" s="381">
        <f t="shared" si="119"/>
        <v>0</v>
      </c>
      <c r="T768" s="381" t="e">
        <f t="shared" si="119"/>
        <v>#DIV/0!</v>
      </c>
      <c r="U768" s="381">
        <f t="shared" si="119"/>
        <v>0</v>
      </c>
      <c r="V768" s="381">
        <f t="shared" si="119"/>
        <v>0</v>
      </c>
      <c r="W768" s="381" t="e">
        <f t="shared" si="119"/>
        <v>#DIV/0!</v>
      </c>
      <c r="X768" s="381">
        <f t="shared" si="119"/>
        <v>0</v>
      </c>
      <c r="Y768" s="381">
        <f t="shared" si="119"/>
        <v>0</v>
      </c>
      <c r="Z768" s="381" t="e">
        <f t="shared" si="119"/>
        <v>#DIV/0!</v>
      </c>
      <c r="AA768" s="381">
        <f t="shared" si="119"/>
        <v>0</v>
      </c>
      <c r="AB768" s="381">
        <f t="shared" si="119"/>
        <v>0</v>
      </c>
      <c r="AC768" s="381" t="e">
        <f t="shared" si="119"/>
        <v>#DIV/0!</v>
      </c>
      <c r="AD768" s="381">
        <f t="shared" si="119"/>
        <v>0</v>
      </c>
      <c r="AE768" s="381">
        <f t="shared" si="119"/>
        <v>0</v>
      </c>
      <c r="AF768" s="381" t="e">
        <f t="shared" si="119"/>
        <v>#DIV/0!</v>
      </c>
      <c r="AG768" s="381">
        <f t="shared" si="119"/>
        <v>0</v>
      </c>
      <c r="AH768" s="381">
        <f t="shared" si="119"/>
        <v>0</v>
      </c>
      <c r="AI768" s="381" t="e">
        <f t="shared" si="119"/>
        <v>#DIV/0!</v>
      </c>
      <c r="AJ768" s="381">
        <f t="shared" si="119"/>
        <v>0</v>
      </c>
      <c r="AK768" s="381">
        <f t="shared" si="119"/>
        <v>0</v>
      </c>
      <c r="AL768" s="381" t="e">
        <f t="shared" si="119"/>
        <v>#DIV/0!</v>
      </c>
      <c r="AM768" s="381">
        <f t="shared" si="119"/>
        <v>0</v>
      </c>
      <c r="AN768" s="381">
        <f t="shared" si="119"/>
        <v>0</v>
      </c>
      <c r="AO768" s="381" t="e">
        <f t="shared" si="119"/>
        <v>#DIV/0!</v>
      </c>
      <c r="AP768" s="381">
        <f t="shared" si="119"/>
        <v>0</v>
      </c>
      <c r="AQ768" s="381">
        <f t="shared" si="119"/>
        <v>0</v>
      </c>
      <c r="AR768" s="381" t="e">
        <f t="shared" si="119"/>
        <v>#DIV/0!</v>
      </c>
      <c r="AS768" s="381">
        <f t="shared" si="119"/>
        <v>0</v>
      </c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</row>
    <row r="769" spans="1:63" ht="30.75">
      <c r="A769" s="773"/>
      <c r="B769" s="773"/>
      <c r="C769" s="774"/>
      <c r="D769" s="46"/>
      <c r="E769" s="4" t="s">
        <v>564</v>
      </c>
      <c r="F769" s="381">
        <f>F762-F795-F820</f>
        <v>24360.699999999997</v>
      </c>
      <c r="G769" s="381">
        <f aca="true" t="shared" si="120" ref="G769:AS769">G762-G795-G820</f>
        <v>0</v>
      </c>
      <c r="H769" s="381">
        <f t="shared" si="120"/>
        <v>0</v>
      </c>
      <c r="I769" s="381">
        <f t="shared" si="120"/>
        <v>0</v>
      </c>
      <c r="J769" s="381">
        <f t="shared" si="120"/>
        <v>0</v>
      </c>
      <c r="K769" s="381" t="e">
        <f t="shared" si="120"/>
        <v>#DIV/0!</v>
      </c>
      <c r="L769" s="381">
        <f t="shared" si="120"/>
        <v>2138.45</v>
      </c>
      <c r="M769" s="381">
        <f t="shared" si="120"/>
        <v>0</v>
      </c>
      <c r="N769" s="381">
        <f t="shared" si="120"/>
        <v>0</v>
      </c>
      <c r="O769" s="381">
        <f t="shared" si="120"/>
        <v>1750.65</v>
      </c>
      <c r="P769" s="381">
        <f t="shared" si="120"/>
        <v>0</v>
      </c>
      <c r="Q769" s="381">
        <f t="shared" si="120"/>
        <v>0</v>
      </c>
      <c r="R769" s="381">
        <f t="shared" si="120"/>
        <v>2412.3999999999996</v>
      </c>
      <c r="S769" s="381">
        <f t="shared" si="120"/>
        <v>0</v>
      </c>
      <c r="T769" s="381">
        <f t="shared" si="120"/>
        <v>0</v>
      </c>
      <c r="U769" s="381">
        <f t="shared" si="120"/>
        <v>2811.0499999999997</v>
      </c>
      <c r="V769" s="381">
        <f t="shared" si="120"/>
        <v>0</v>
      </c>
      <c r="W769" s="381">
        <f t="shared" si="120"/>
        <v>0</v>
      </c>
      <c r="X769" s="381">
        <f t="shared" si="120"/>
        <v>2398.6</v>
      </c>
      <c r="Y769" s="381">
        <f t="shared" si="120"/>
        <v>0</v>
      </c>
      <c r="Z769" s="381">
        <f t="shared" si="120"/>
        <v>0</v>
      </c>
      <c r="AA769" s="381">
        <f t="shared" si="120"/>
        <v>1678.5</v>
      </c>
      <c r="AB769" s="381">
        <f t="shared" si="120"/>
        <v>0</v>
      </c>
      <c r="AC769" s="381">
        <f t="shared" si="120"/>
        <v>0</v>
      </c>
      <c r="AD769" s="381">
        <f t="shared" si="120"/>
        <v>1534.8</v>
      </c>
      <c r="AE769" s="381">
        <f t="shared" si="120"/>
        <v>0</v>
      </c>
      <c r="AF769" s="381">
        <f t="shared" si="120"/>
        <v>0</v>
      </c>
      <c r="AG769" s="381">
        <f t="shared" si="120"/>
        <v>1814.8</v>
      </c>
      <c r="AH769" s="381">
        <f t="shared" si="120"/>
        <v>0</v>
      </c>
      <c r="AI769" s="381">
        <f t="shared" si="120"/>
        <v>0</v>
      </c>
      <c r="AJ769" s="381">
        <f t="shared" si="120"/>
        <v>2506.6</v>
      </c>
      <c r="AK769" s="381">
        <f t="shared" si="120"/>
        <v>0</v>
      </c>
      <c r="AL769" s="381">
        <f t="shared" si="120"/>
        <v>0</v>
      </c>
      <c r="AM769" s="381">
        <f t="shared" si="120"/>
        <v>2808.25</v>
      </c>
      <c r="AN769" s="381">
        <f t="shared" si="120"/>
        <v>0</v>
      </c>
      <c r="AO769" s="381">
        <f t="shared" si="120"/>
        <v>0</v>
      </c>
      <c r="AP769" s="381">
        <f t="shared" si="120"/>
        <v>2506.6</v>
      </c>
      <c r="AQ769" s="381">
        <f t="shared" si="120"/>
        <v>0</v>
      </c>
      <c r="AR769" s="381">
        <f t="shared" si="120"/>
        <v>0</v>
      </c>
      <c r="AS769" s="381">
        <f t="shared" si="120"/>
        <v>0</v>
      </c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</row>
    <row r="770" spans="1:63" ht="30" customHeight="1">
      <c r="A770" s="773"/>
      <c r="B770" s="773"/>
      <c r="C770" s="774"/>
      <c r="D770" s="46"/>
      <c r="E770" s="4" t="s">
        <v>322</v>
      </c>
      <c r="F770" s="381">
        <f aca="true" t="shared" si="121" ref="F770:AS770">F763</f>
        <v>197083.529</v>
      </c>
      <c r="G770" s="381">
        <f t="shared" si="121"/>
        <v>5767.100000000001</v>
      </c>
      <c r="H770" s="381">
        <f t="shared" si="121"/>
        <v>2.9262211962928677</v>
      </c>
      <c r="I770" s="381">
        <f t="shared" si="121"/>
        <v>5767.300000000002</v>
      </c>
      <c r="J770" s="381">
        <f t="shared" si="121"/>
        <v>5767.100000000001</v>
      </c>
      <c r="K770" s="381">
        <f t="shared" si="121"/>
        <v>99.99653217276713</v>
      </c>
      <c r="L770" s="381">
        <f t="shared" si="121"/>
        <v>17509.850000000002</v>
      </c>
      <c r="M770" s="381">
        <f t="shared" si="121"/>
        <v>0</v>
      </c>
      <c r="N770" s="381">
        <f t="shared" si="121"/>
        <v>0</v>
      </c>
      <c r="O770" s="381">
        <f t="shared" si="121"/>
        <v>23648.575000000004</v>
      </c>
      <c r="P770" s="381">
        <f t="shared" si="121"/>
        <v>0</v>
      </c>
      <c r="Q770" s="381">
        <f t="shared" si="121"/>
        <v>0</v>
      </c>
      <c r="R770" s="381">
        <f t="shared" si="121"/>
        <v>23161.399999999998</v>
      </c>
      <c r="S770" s="381">
        <f t="shared" si="121"/>
        <v>0</v>
      </c>
      <c r="T770" s="381">
        <f t="shared" si="121"/>
        <v>0</v>
      </c>
      <c r="U770" s="381">
        <f t="shared" si="121"/>
        <v>23117.6</v>
      </c>
      <c r="V770" s="381">
        <f t="shared" si="121"/>
        <v>0</v>
      </c>
      <c r="W770" s="381">
        <f t="shared" si="121"/>
        <v>0</v>
      </c>
      <c r="X770" s="381">
        <f t="shared" si="121"/>
        <v>23346.699999999997</v>
      </c>
      <c r="Y770" s="381">
        <f t="shared" si="121"/>
        <v>0</v>
      </c>
      <c r="Z770" s="381">
        <f t="shared" si="121"/>
        <v>0</v>
      </c>
      <c r="AA770" s="381">
        <f t="shared" si="121"/>
        <v>11750.800000000001</v>
      </c>
      <c r="AB770" s="381">
        <f t="shared" si="121"/>
        <v>0</v>
      </c>
      <c r="AC770" s="381">
        <f t="shared" si="121"/>
        <v>0</v>
      </c>
      <c r="AD770" s="381">
        <f t="shared" si="121"/>
        <v>11686.2</v>
      </c>
      <c r="AE770" s="381">
        <f t="shared" si="121"/>
        <v>0</v>
      </c>
      <c r="AF770" s="381">
        <f t="shared" si="121"/>
        <v>0</v>
      </c>
      <c r="AG770" s="381">
        <f t="shared" si="121"/>
        <v>11717.300000000001</v>
      </c>
      <c r="AH770" s="381">
        <f t="shared" si="121"/>
        <v>0</v>
      </c>
      <c r="AI770" s="381">
        <f t="shared" si="121"/>
        <v>0</v>
      </c>
      <c r="AJ770" s="381">
        <f t="shared" si="121"/>
        <v>15143.3</v>
      </c>
      <c r="AK770" s="381">
        <f t="shared" si="121"/>
        <v>0</v>
      </c>
      <c r="AL770" s="381">
        <f t="shared" si="121"/>
        <v>0</v>
      </c>
      <c r="AM770" s="381">
        <f t="shared" si="121"/>
        <v>15107.300000000001</v>
      </c>
      <c r="AN770" s="381">
        <f t="shared" si="121"/>
        <v>0</v>
      </c>
      <c r="AO770" s="381">
        <f t="shared" si="121"/>
        <v>0</v>
      </c>
      <c r="AP770" s="381">
        <f t="shared" si="121"/>
        <v>15127.2</v>
      </c>
      <c r="AQ770" s="381">
        <f t="shared" si="121"/>
        <v>0</v>
      </c>
      <c r="AR770" s="381">
        <f t="shared" si="121"/>
        <v>0</v>
      </c>
      <c r="AS770" s="381">
        <f t="shared" si="121"/>
        <v>0</v>
      </c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</row>
    <row r="771" spans="1:63" ht="78" customHeight="1">
      <c r="A771" s="773"/>
      <c r="B771" s="773"/>
      <c r="C771" s="774"/>
      <c r="D771" s="46"/>
      <c r="E771" s="4" t="s">
        <v>314</v>
      </c>
      <c r="F771" s="381">
        <f aca="true" t="shared" si="122" ref="F771:AS771">F764</f>
        <v>0</v>
      </c>
      <c r="G771" s="381">
        <f t="shared" si="122"/>
        <v>0</v>
      </c>
      <c r="H771" s="381" t="e">
        <f t="shared" si="122"/>
        <v>#DIV/0!</v>
      </c>
      <c r="I771" s="381">
        <f t="shared" si="122"/>
        <v>0</v>
      </c>
      <c r="J771" s="381">
        <f t="shared" si="122"/>
        <v>0</v>
      </c>
      <c r="K771" s="381" t="e">
        <f t="shared" si="122"/>
        <v>#DIV/0!</v>
      </c>
      <c r="L771" s="381">
        <f t="shared" si="122"/>
        <v>0</v>
      </c>
      <c r="M771" s="381">
        <f t="shared" si="122"/>
        <v>0</v>
      </c>
      <c r="N771" s="381" t="e">
        <f t="shared" si="122"/>
        <v>#DIV/0!</v>
      </c>
      <c r="O771" s="381">
        <f t="shared" si="122"/>
        <v>0</v>
      </c>
      <c r="P771" s="381">
        <f t="shared" si="122"/>
        <v>0</v>
      </c>
      <c r="Q771" s="381" t="e">
        <f t="shared" si="122"/>
        <v>#DIV/0!</v>
      </c>
      <c r="R771" s="381">
        <f t="shared" si="122"/>
        <v>0</v>
      </c>
      <c r="S771" s="381">
        <f t="shared" si="122"/>
        <v>0</v>
      </c>
      <c r="T771" s="381" t="e">
        <f t="shared" si="122"/>
        <v>#DIV/0!</v>
      </c>
      <c r="U771" s="381">
        <f t="shared" si="122"/>
        <v>0</v>
      </c>
      <c r="V771" s="381">
        <f t="shared" si="122"/>
        <v>0</v>
      </c>
      <c r="W771" s="381" t="e">
        <f t="shared" si="122"/>
        <v>#DIV/0!</v>
      </c>
      <c r="X771" s="381">
        <f t="shared" si="122"/>
        <v>0</v>
      </c>
      <c r="Y771" s="381">
        <f t="shared" si="122"/>
        <v>0</v>
      </c>
      <c r="Z771" s="381" t="e">
        <f t="shared" si="122"/>
        <v>#DIV/0!</v>
      </c>
      <c r="AA771" s="381">
        <f t="shared" si="122"/>
        <v>0</v>
      </c>
      <c r="AB771" s="381">
        <f t="shared" si="122"/>
        <v>0</v>
      </c>
      <c r="AC771" s="381" t="e">
        <f t="shared" si="122"/>
        <v>#DIV/0!</v>
      </c>
      <c r="AD771" s="381">
        <f t="shared" si="122"/>
        <v>0</v>
      </c>
      <c r="AE771" s="381">
        <f t="shared" si="122"/>
        <v>0</v>
      </c>
      <c r="AF771" s="381" t="e">
        <f t="shared" si="122"/>
        <v>#DIV/0!</v>
      </c>
      <c r="AG771" s="381">
        <f t="shared" si="122"/>
        <v>0</v>
      </c>
      <c r="AH771" s="381">
        <f t="shared" si="122"/>
        <v>0</v>
      </c>
      <c r="AI771" s="381" t="e">
        <f t="shared" si="122"/>
        <v>#DIV/0!</v>
      </c>
      <c r="AJ771" s="381">
        <f t="shared" si="122"/>
        <v>0</v>
      </c>
      <c r="AK771" s="381">
        <f t="shared" si="122"/>
        <v>0</v>
      </c>
      <c r="AL771" s="381" t="e">
        <f t="shared" si="122"/>
        <v>#DIV/0!</v>
      </c>
      <c r="AM771" s="381">
        <f t="shared" si="122"/>
        <v>0</v>
      </c>
      <c r="AN771" s="381">
        <f t="shared" si="122"/>
        <v>0</v>
      </c>
      <c r="AO771" s="381" t="e">
        <f t="shared" si="122"/>
        <v>#DIV/0!</v>
      </c>
      <c r="AP771" s="381">
        <f t="shared" si="122"/>
        <v>0</v>
      </c>
      <c r="AQ771" s="381">
        <f t="shared" si="122"/>
        <v>0</v>
      </c>
      <c r="AR771" s="381" t="e">
        <f t="shared" si="122"/>
        <v>#DIV/0!</v>
      </c>
      <c r="AS771" s="381">
        <f t="shared" si="122"/>
        <v>0</v>
      </c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</row>
    <row r="772" spans="1:63" ht="15">
      <c r="A772" s="773"/>
      <c r="B772" s="773"/>
      <c r="C772" s="774"/>
      <c r="D772" s="46"/>
      <c r="E772" s="4" t="s">
        <v>565</v>
      </c>
      <c r="F772" s="381">
        <f>F765-F798-F823</f>
        <v>0</v>
      </c>
      <c r="G772" s="381">
        <f aca="true" t="shared" si="123" ref="G772:AS772">G765-G798-G823</f>
        <v>0</v>
      </c>
      <c r="H772" s="381">
        <f t="shared" si="123"/>
        <v>0</v>
      </c>
      <c r="I772" s="381">
        <f t="shared" si="123"/>
        <v>0</v>
      </c>
      <c r="J772" s="381">
        <f t="shared" si="123"/>
        <v>0</v>
      </c>
      <c r="K772" s="381" t="e">
        <f t="shared" si="123"/>
        <v>#DIV/0!</v>
      </c>
      <c r="L772" s="381">
        <f t="shared" si="123"/>
        <v>0</v>
      </c>
      <c r="M772" s="381">
        <f t="shared" si="123"/>
        <v>0</v>
      </c>
      <c r="N772" s="381" t="e">
        <f t="shared" si="123"/>
        <v>#DIV/0!</v>
      </c>
      <c r="O772" s="381">
        <f t="shared" si="123"/>
        <v>0</v>
      </c>
      <c r="P772" s="381">
        <f t="shared" si="123"/>
        <v>0</v>
      </c>
      <c r="Q772" s="381" t="e">
        <f t="shared" si="123"/>
        <v>#DIV/0!</v>
      </c>
      <c r="R772" s="381">
        <f t="shared" si="123"/>
        <v>0</v>
      </c>
      <c r="S772" s="381">
        <f t="shared" si="123"/>
        <v>0</v>
      </c>
      <c r="T772" s="381" t="e">
        <f t="shared" si="123"/>
        <v>#DIV/0!</v>
      </c>
      <c r="U772" s="381">
        <f t="shared" si="123"/>
        <v>-112.5</v>
      </c>
      <c r="V772" s="381">
        <f t="shared" si="123"/>
        <v>0</v>
      </c>
      <c r="W772" s="381" t="e">
        <f t="shared" si="123"/>
        <v>#DIV/0!</v>
      </c>
      <c r="X772" s="381">
        <f t="shared" si="123"/>
        <v>0</v>
      </c>
      <c r="Y772" s="381">
        <f t="shared" si="123"/>
        <v>0</v>
      </c>
      <c r="Z772" s="381" t="e">
        <f t="shared" si="123"/>
        <v>#DIV/0!</v>
      </c>
      <c r="AA772" s="381">
        <f t="shared" si="123"/>
        <v>0</v>
      </c>
      <c r="AB772" s="381">
        <f t="shared" si="123"/>
        <v>0</v>
      </c>
      <c r="AC772" s="381" t="e">
        <f t="shared" si="123"/>
        <v>#DIV/0!</v>
      </c>
      <c r="AD772" s="381">
        <f t="shared" si="123"/>
        <v>0</v>
      </c>
      <c r="AE772" s="381">
        <f t="shared" si="123"/>
        <v>0</v>
      </c>
      <c r="AF772" s="381" t="e">
        <f t="shared" si="123"/>
        <v>#DIV/0!</v>
      </c>
      <c r="AG772" s="381">
        <f t="shared" si="123"/>
        <v>0</v>
      </c>
      <c r="AH772" s="381">
        <f t="shared" si="123"/>
        <v>0</v>
      </c>
      <c r="AI772" s="381" t="e">
        <f t="shared" si="123"/>
        <v>#DIV/0!</v>
      </c>
      <c r="AJ772" s="381">
        <f t="shared" si="123"/>
        <v>-37.5</v>
      </c>
      <c r="AK772" s="381">
        <f t="shared" si="123"/>
        <v>0</v>
      </c>
      <c r="AL772" s="381" t="e">
        <f t="shared" si="123"/>
        <v>#DIV/0!</v>
      </c>
      <c r="AM772" s="381">
        <f t="shared" si="123"/>
        <v>0</v>
      </c>
      <c r="AN772" s="381">
        <f t="shared" si="123"/>
        <v>0</v>
      </c>
      <c r="AO772" s="381" t="e">
        <f t="shared" si="123"/>
        <v>#DIV/0!</v>
      </c>
      <c r="AP772" s="381">
        <f t="shared" si="123"/>
        <v>0</v>
      </c>
      <c r="AQ772" s="381">
        <f t="shared" si="123"/>
        <v>0</v>
      </c>
      <c r="AR772" s="381" t="e">
        <f t="shared" si="123"/>
        <v>#DIV/0!</v>
      </c>
      <c r="AS772" s="381">
        <f t="shared" si="123"/>
        <v>0</v>
      </c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</row>
    <row r="773" spans="1:63" ht="30.75">
      <c r="A773" s="773"/>
      <c r="B773" s="773"/>
      <c r="C773" s="774"/>
      <c r="D773" s="46"/>
      <c r="E773" s="4" t="s">
        <v>562</v>
      </c>
      <c r="F773" s="381">
        <f aca="true" t="shared" si="124" ref="F773:AS773">F766</f>
        <v>2932</v>
      </c>
      <c r="G773" s="381">
        <f t="shared" si="124"/>
        <v>40.8</v>
      </c>
      <c r="H773" s="381">
        <f t="shared" si="124"/>
        <v>1.3915416098226465</v>
      </c>
      <c r="I773" s="381">
        <f t="shared" si="124"/>
        <v>40.8</v>
      </c>
      <c r="J773" s="381">
        <f t="shared" si="124"/>
        <v>40.8</v>
      </c>
      <c r="K773" s="381">
        <f t="shared" si="124"/>
        <v>100</v>
      </c>
      <c r="L773" s="381">
        <f t="shared" si="124"/>
        <v>191.8</v>
      </c>
      <c r="M773" s="381">
        <f t="shared" si="124"/>
        <v>0</v>
      </c>
      <c r="N773" s="381">
        <f t="shared" si="124"/>
        <v>0</v>
      </c>
      <c r="O773" s="381">
        <f t="shared" si="124"/>
        <v>577.3000000000001</v>
      </c>
      <c r="P773" s="381">
        <f t="shared" si="124"/>
        <v>0</v>
      </c>
      <c r="Q773" s="381">
        <f t="shared" si="124"/>
        <v>0</v>
      </c>
      <c r="R773" s="381">
        <f t="shared" si="124"/>
        <v>140</v>
      </c>
      <c r="S773" s="381">
        <f t="shared" si="124"/>
        <v>0</v>
      </c>
      <c r="T773" s="381">
        <f t="shared" si="124"/>
        <v>0</v>
      </c>
      <c r="U773" s="381">
        <f t="shared" si="124"/>
        <v>68.4</v>
      </c>
      <c r="V773" s="381">
        <f t="shared" si="124"/>
        <v>0</v>
      </c>
      <c r="W773" s="381">
        <f t="shared" si="124"/>
        <v>0</v>
      </c>
      <c r="X773" s="381">
        <f t="shared" si="124"/>
        <v>573.15</v>
      </c>
      <c r="Y773" s="381">
        <f t="shared" si="124"/>
        <v>0</v>
      </c>
      <c r="Z773" s="381">
        <f t="shared" si="124"/>
        <v>0</v>
      </c>
      <c r="AA773" s="381">
        <f t="shared" si="124"/>
        <v>78.4</v>
      </c>
      <c r="AB773" s="381">
        <f t="shared" si="124"/>
        <v>0</v>
      </c>
      <c r="AC773" s="381">
        <f t="shared" si="124"/>
        <v>0</v>
      </c>
      <c r="AD773" s="381">
        <f t="shared" si="124"/>
        <v>145</v>
      </c>
      <c r="AE773" s="381">
        <f t="shared" si="124"/>
        <v>0</v>
      </c>
      <c r="AF773" s="381">
        <f t="shared" si="124"/>
        <v>0</v>
      </c>
      <c r="AG773" s="381">
        <f t="shared" si="124"/>
        <v>429.6</v>
      </c>
      <c r="AH773" s="381">
        <f t="shared" si="124"/>
        <v>0</v>
      </c>
      <c r="AI773" s="381">
        <f t="shared" si="124"/>
        <v>0</v>
      </c>
      <c r="AJ773" s="381">
        <f t="shared" si="124"/>
        <v>40</v>
      </c>
      <c r="AK773" s="381">
        <f t="shared" si="124"/>
        <v>0</v>
      </c>
      <c r="AL773" s="381">
        <f t="shared" si="124"/>
        <v>0</v>
      </c>
      <c r="AM773" s="381">
        <f t="shared" si="124"/>
        <v>40</v>
      </c>
      <c r="AN773" s="381">
        <f t="shared" si="124"/>
        <v>0</v>
      </c>
      <c r="AO773" s="381">
        <f t="shared" si="124"/>
        <v>0</v>
      </c>
      <c r="AP773" s="381">
        <f t="shared" si="124"/>
        <v>607.55</v>
      </c>
      <c r="AQ773" s="381">
        <f t="shared" si="124"/>
        <v>0</v>
      </c>
      <c r="AR773" s="381">
        <f t="shared" si="124"/>
        <v>0</v>
      </c>
      <c r="AS773" s="381">
        <f t="shared" si="124"/>
        <v>0</v>
      </c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</row>
    <row r="774" spans="1:63" ht="30" customHeight="1">
      <c r="A774" s="776" t="s">
        <v>203</v>
      </c>
      <c r="B774" s="776"/>
      <c r="C774" s="778" t="s">
        <v>140</v>
      </c>
      <c r="D774" s="288"/>
      <c r="E774" s="271" t="s">
        <v>433</v>
      </c>
      <c r="F774" s="276">
        <f>F777</f>
        <v>6146.5289999999995</v>
      </c>
      <c r="G774" s="276">
        <f aca="true" t="shared" si="125" ref="G774:AS774">G777</f>
        <v>0</v>
      </c>
      <c r="H774" s="276">
        <f t="shared" si="125"/>
        <v>0</v>
      </c>
      <c r="I774" s="276">
        <f t="shared" si="125"/>
        <v>0</v>
      </c>
      <c r="J774" s="276">
        <f t="shared" si="125"/>
        <v>0</v>
      </c>
      <c r="K774" s="276" t="e">
        <f t="shared" si="125"/>
        <v>#DIV/0!</v>
      </c>
      <c r="L774" s="276">
        <f t="shared" si="125"/>
        <v>0</v>
      </c>
      <c r="M774" s="276">
        <f t="shared" si="125"/>
        <v>0</v>
      </c>
      <c r="N774" s="276" t="e">
        <f t="shared" si="125"/>
        <v>#DIV/0!</v>
      </c>
      <c r="O774" s="276">
        <f t="shared" si="125"/>
        <v>6146.525</v>
      </c>
      <c r="P774" s="276">
        <f t="shared" si="125"/>
        <v>0</v>
      </c>
      <c r="Q774" s="276">
        <f t="shared" si="125"/>
        <v>0</v>
      </c>
      <c r="R774" s="276">
        <f t="shared" si="125"/>
        <v>0</v>
      </c>
      <c r="S774" s="276">
        <f t="shared" si="125"/>
        <v>0</v>
      </c>
      <c r="T774" s="276" t="e">
        <f t="shared" si="125"/>
        <v>#DIV/0!</v>
      </c>
      <c r="U774" s="276">
        <f t="shared" si="125"/>
        <v>0</v>
      </c>
      <c r="V774" s="276">
        <f t="shared" si="125"/>
        <v>0</v>
      </c>
      <c r="W774" s="276" t="e">
        <f t="shared" si="125"/>
        <v>#DIV/0!</v>
      </c>
      <c r="X774" s="276">
        <f t="shared" si="125"/>
        <v>0</v>
      </c>
      <c r="Y774" s="276">
        <f t="shared" si="125"/>
        <v>0</v>
      </c>
      <c r="Z774" s="276" t="e">
        <f t="shared" si="125"/>
        <v>#DIV/0!</v>
      </c>
      <c r="AA774" s="276">
        <f t="shared" si="125"/>
        <v>0</v>
      </c>
      <c r="AB774" s="276">
        <f t="shared" si="125"/>
        <v>0</v>
      </c>
      <c r="AC774" s="276" t="e">
        <f t="shared" si="125"/>
        <v>#DIV/0!</v>
      </c>
      <c r="AD774" s="276">
        <f t="shared" si="125"/>
        <v>0</v>
      </c>
      <c r="AE774" s="276">
        <f t="shared" si="125"/>
        <v>0</v>
      </c>
      <c r="AF774" s="276" t="e">
        <f t="shared" si="125"/>
        <v>#DIV/0!</v>
      </c>
      <c r="AG774" s="276">
        <f t="shared" si="125"/>
        <v>0</v>
      </c>
      <c r="AH774" s="276">
        <f t="shared" si="125"/>
        <v>0</v>
      </c>
      <c r="AI774" s="276" t="e">
        <f t="shared" si="125"/>
        <v>#DIV/0!</v>
      </c>
      <c r="AJ774" s="276">
        <f t="shared" si="125"/>
        <v>0</v>
      </c>
      <c r="AK774" s="276">
        <f t="shared" si="125"/>
        <v>0</v>
      </c>
      <c r="AL774" s="276" t="e">
        <f t="shared" si="125"/>
        <v>#DIV/0!</v>
      </c>
      <c r="AM774" s="276">
        <f t="shared" si="125"/>
        <v>0</v>
      </c>
      <c r="AN774" s="276">
        <f t="shared" si="125"/>
        <v>0</v>
      </c>
      <c r="AO774" s="276" t="e">
        <f t="shared" si="125"/>
        <v>#DIV/0!</v>
      </c>
      <c r="AP774" s="276">
        <f t="shared" si="125"/>
        <v>0</v>
      </c>
      <c r="AQ774" s="276">
        <f t="shared" si="125"/>
        <v>0</v>
      </c>
      <c r="AR774" s="276" t="e">
        <f t="shared" si="125"/>
        <v>#DIV/0!</v>
      </c>
      <c r="AS774" s="276">
        <f t="shared" si="125"/>
        <v>0</v>
      </c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</row>
    <row r="775" spans="1:63" ht="30.75">
      <c r="A775" s="776"/>
      <c r="B775" s="776"/>
      <c r="C775" s="778"/>
      <c r="D775" s="288"/>
      <c r="E775" s="4" t="s">
        <v>563</v>
      </c>
      <c r="F775" s="180"/>
      <c r="G775" s="180"/>
      <c r="H775" s="286"/>
      <c r="I775" s="180"/>
      <c r="J775" s="180"/>
      <c r="K775" s="318"/>
      <c r="L775" s="180"/>
      <c r="M775" s="180"/>
      <c r="N775" s="318"/>
      <c r="O775" s="180"/>
      <c r="P775" s="180"/>
      <c r="Q775" s="318"/>
      <c r="R775" s="180"/>
      <c r="S775" s="180"/>
      <c r="T775" s="318"/>
      <c r="U775" s="180"/>
      <c r="V775" s="180"/>
      <c r="W775" s="318"/>
      <c r="X775" s="180"/>
      <c r="Y775" s="180"/>
      <c r="Z775" s="280"/>
      <c r="AA775" s="180"/>
      <c r="AB775" s="180"/>
      <c r="AC775" s="318"/>
      <c r="AD775" s="180"/>
      <c r="AE775" s="180"/>
      <c r="AF775" s="280"/>
      <c r="AG775" s="180"/>
      <c r="AH775" s="180"/>
      <c r="AI775" s="318"/>
      <c r="AJ775" s="180"/>
      <c r="AK775" s="180"/>
      <c r="AL775" s="318"/>
      <c r="AM775" s="180"/>
      <c r="AN775" s="180"/>
      <c r="AO775" s="318"/>
      <c r="AP775" s="180"/>
      <c r="AQ775" s="1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</row>
    <row r="776" spans="1:63" ht="30.75">
      <c r="A776" s="776"/>
      <c r="B776" s="776"/>
      <c r="C776" s="778"/>
      <c r="D776" s="288"/>
      <c r="E776" s="4" t="s">
        <v>564</v>
      </c>
      <c r="F776" s="180"/>
      <c r="G776" s="180"/>
      <c r="H776" s="312"/>
      <c r="I776" s="180"/>
      <c r="J776" s="180"/>
      <c r="K776" s="318"/>
      <c r="L776" s="180"/>
      <c r="M776" s="180"/>
      <c r="N776" s="318"/>
      <c r="O776" s="180"/>
      <c r="P776" s="180"/>
      <c r="Q776" s="318"/>
      <c r="R776" s="180"/>
      <c r="S776" s="180"/>
      <c r="T776" s="318"/>
      <c r="U776" s="180"/>
      <c r="V776" s="180"/>
      <c r="W776" s="318"/>
      <c r="X776" s="180"/>
      <c r="Y776" s="180"/>
      <c r="Z776" s="280"/>
      <c r="AA776" s="180"/>
      <c r="AB776" s="180"/>
      <c r="AC776" s="318"/>
      <c r="AD776" s="180"/>
      <c r="AE776" s="180"/>
      <c r="AF776" s="312"/>
      <c r="AG776" s="180"/>
      <c r="AH776" s="180"/>
      <c r="AI776" s="318"/>
      <c r="AJ776" s="180"/>
      <c r="AK776" s="180"/>
      <c r="AL776" s="318"/>
      <c r="AM776" s="180"/>
      <c r="AN776" s="180"/>
      <c r="AO776" s="318"/>
      <c r="AP776" s="180"/>
      <c r="AQ776" s="1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</row>
    <row r="777" spans="1:63" ht="15">
      <c r="A777" s="776"/>
      <c r="B777" s="776"/>
      <c r="C777" s="778"/>
      <c r="D777" s="288"/>
      <c r="E777" s="4" t="s">
        <v>322</v>
      </c>
      <c r="F777" s="180">
        <f>F579</f>
        <v>6146.5289999999995</v>
      </c>
      <c r="G777" s="180">
        <f aca="true" t="shared" si="126" ref="G777:AS777">G579</f>
        <v>0</v>
      </c>
      <c r="H777" s="180">
        <f t="shared" si="126"/>
        <v>0</v>
      </c>
      <c r="I777" s="180">
        <f t="shared" si="126"/>
        <v>0</v>
      </c>
      <c r="J777" s="180">
        <f t="shared" si="126"/>
        <v>0</v>
      </c>
      <c r="K777" s="180" t="e">
        <f t="shared" si="126"/>
        <v>#DIV/0!</v>
      </c>
      <c r="L777" s="180">
        <f t="shared" si="126"/>
        <v>0</v>
      </c>
      <c r="M777" s="180">
        <f t="shared" si="126"/>
        <v>0</v>
      </c>
      <c r="N777" s="180" t="e">
        <f t="shared" si="126"/>
        <v>#DIV/0!</v>
      </c>
      <c r="O777" s="180">
        <f t="shared" si="126"/>
        <v>6146.525</v>
      </c>
      <c r="P777" s="180">
        <f t="shared" si="126"/>
        <v>0</v>
      </c>
      <c r="Q777" s="180">
        <f t="shared" si="126"/>
        <v>0</v>
      </c>
      <c r="R777" s="180">
        <f t="shared" si="126"/>
        <v>0</v>
      </c>
      <c r="S777" s="180">
        <f t="shared" si="126"/>
        <v>0</v>
      </c>
      <c r="T777" s="180" t="e">
        <f t="shared" si="126"/>
        <v>#DIV/0!</v>
      </c>
      <c r="U777" s="180">
        <f t="shared" si="126"/>
        <v>0</v>
      </c>
      <c r="V777" s="180">
        <f t="shared" si="126"/>
        <v>0</v>
      </c>
      <c r="W777" s="180" t="e">
        <f t="shared" si="126"/>
        <v>#DIV/0!</v>
      </c>
      <c r="X777" s="180">
        <f t="shared" si="126"/>
        <v>0</v>
      </c>
      <c r="Y777" s="180">
        <f t="shared" si="126"/>
        <v>0</v>
      </c>
      <c r="Z777" s="180" t="e">
        <f t="shared" si="126"/>
        <v>#DIV/0!</v>
      </c>
      <c r="AA777" s="180">
        <f t="shared" si="126"/>
        <v>0</v>
      </c>
      <c r="AB777" s="180">
        <f t="shared" si="126"/>
        <v>0</v>
      </c>
      <c r="AC777" s="180" t="e">
        <f t="shared" si="126"/>
        <v>#DIV/0!</v>
      </c>
      <c r="AD777" s="180">
        <f t="shared" si="126"/>
        <v>0</v>
      </c>
      <c r="AE777" s="180">
        <f t="shared" si="126"/>
        <v>0</v>
      </c>
      <c r="AF777" s="180" t="e">
        <f t="shared" si="126"/>
        <v>#DIV/0!</v>
      </c>
      <c r="AG777" s="180">
        <f t="shared" si="126"/>
        <v>0</v>
      </c>
      <c r="AH777" s="180">
        <f t="shared" si="126"/>
        <v>0</v>
      </c>
      <c r="AI777" s="180" t="e">
        <f t="shared" si="126"/>
        <v>#DIV/0!</v>
      </c>
      <c r="AJ777" s="180">
        <f t="shared" si="126"/>
        <v>0</v>
      </c>
      <c r="AK777" s="180">
        <f t="shared" si="126"/>
        <v>0</v>
      </c>
      <c r="AL777" s="180" t="e">
        <f t="shared" si="126"/>
        <v>#DIV/0!</v>
      </c>
      <c r="AM777" s="180">
        <f t="shared" si="126"/>
        <v>0</v>
      </c>
      <c r="AN777" s="180">
        <f t="shared" si="126"/>
        <v>0</v>
      </c>
      <c r="AO777" s="180" t="e">
        <f t="shared" si="126"/>
        <v>#DIV/0!</v>
      </c>
      <c r="AP777" s="180">
        <f t="shared" si="126"/>
        <v>0</v>
      </c>
      <c r="AQ777" s="180">
        <f t="shared" si="126"/>
        <v>0</v>
      </c>
      <c r="AR777" s="180" t="e">
        <f t="shared" si="126"/>
        <v>#DIV/0!</v>
      </c>
      <c r="AS777" s="180">
        <f t="shared" si="126"/>
        <v>0</v>
      </c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</row>
    <row r="778" spans="1:63" ht="78">
      <c r="A778" s="776"/>
      <c r="B778" s="776"/>
      <c r="C778" s="778"/>
      <c r="D778" s="288"/>
      <c r="E778" s="4" t="s">
        <v>314</v>
      </c>
      <c r="F778" s="180"/>
      <c r="G778" s="180"/>
      <c r="H778" s="286"/>
      <c r="I778" s="180"/>
      <c r="J778" s="180"/>
      <c r="K778" s="318"/>
      <c r="L778" s="180"/>
      <c r="M778" s="180"/>
      <c r="N778" s="318"/>
      <c r="O778" s="180"/>
      <c r="P778" s="180"/>
      <c r="Q778" s="318"/>
      <c r="R778" s="180"/>
      <c r="S778" s="180"/>
      <c r="T778" s="318"/>
      <c r="U778" s="180"/>
      <c r="V778" s="180"/>
      <c r="W778" s="318"/>
      <c r="X778" s="180"/>
      <c r="Y778" s="180"/>
      <c r="Z778" s="280"/>
      <c r="AA778" s="180"/>
      <c r="AB778" s="180"/>
      <c r="AC778" s="318"/>
      <c r="AD778" s="180"/>
      <c r="AE778" s="180"/>
      <c r="AF778" s="280"/>
      <c r="AG778" s="180"/>
      <c r="AH778" s="180"/>
      <c r="AI778" s="318"/>
      <c r="AJ778" s="180"/>
      <c r="AK778" s="180"/>
      <c r="AL778" s="318"/>
      <c r="AM778" s="180"/>
      <c r="AN778" s="180"/>
      <c r="AO778" s="318"/>
      <c r="AP778" s="180"/>
      <c r="AQ778" s="1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</row>
    <row r="779" spans="1:63" ht="15">
      <c r="A779" s="776"/>
      <c r="B779" s="776"/>
      <c r="C779" s="778"/>
      <c r="D779" s="288"/>
      <c r="E779" s="4" t="s">
        <v>565</v>
      </c>
      <c r="F779" s="180"/>
      <c r="G779" s="180"/>
      <c r="H779" s="286"/>
      <c r="I779" s="180"/>
      <c r="J779" s="180"/>
      <c r="K779" s="318"/>
      <c r="L779" s="180"/>
      <c r="M779" s="180"/>
      <c r="N779" s="318"/>
      <c r="O779" s="180"/>
      <c r="P779" s="180"/>
      <c r="Q779" s="318"/>
      <c r="R779" s="180"/>
      <c r="S779" s="180"/>
      <c r="T779" s="318"/>
      <c r="U779" s="180"/>
      <c r="V779" s="180"/>
      <c r="W779" s="318"/>
      <c r="X779" s="180"/>
      <c r="Y779" s="180"/>
      <c r="Z779" s="280"/>
      <c r="AA779" s="180"/>
      <c r="AB779" s="180"/>
      <c r="AC779" s="318"/>
      <c r="AD779" s="180"/>
      <c r="AE779" s="180"/>
      <c r="AF779" s="280"/>
      <c r="AG779" s="180"/>
      <c r="AH779" s="180"/>
      <c r="AI779" s="318"/>
      <c r="AJ779" s="180"/>
      <c r="AK779" s="180"/>
      <c r="AL779" s="318"/>
      <c r="AM779" s="180"/>
      <c r="AN779" s="180"/>
      <c r="AO779" s="318"/>
      <c r="AP779" s="180"/>
      <c r="AQ779" s="1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</row>
    <row r="780" spans="1:63" ht="30.75">
      <c r="A780" s="776"/>
      <c r="B780" s="776"/>
      <c r="C780" s="779"/>
      <c r="D780" s="375"/>
      <c r="E780" s="4" t="s">
        <v>562</v>
      </c>
      <c r="F780" s="180"/>
      <c r="G780" s="180"/>
      <c r="H780" s="286"/>
      <c r="I780" s="180"/>
      <c r="J780" s="180"/>
      <c r="K780" s="318"/>
      <c r="L780" s="180"/>
      <c r="M780" s="180"/>
      <c r="N780" s="318"/>
      <c r="O780" s="180"/>
      <c r="P780" s="180"/>
      <c r="Q780" s="318"/>
      <c r="R780" s="180"/>
      <c r="S780" s="180"/>
      <c r="T780" s="318"/>
      <c r="U780" s="180"/>
      <c r="V780" s="180"/>
      <c r="W780" s="318"/>
      <c r="X780" s="180"/>
      <c r="Y780" s="180"/>
      <c r="Z780" s="280"/>
      <c r="AA780" s="180"/>
      <c r="AB780" s="180"/>
      <c r="AC780" s="318"/>
      <c r="AD780" s="180"/>
      <c r="AE780" s="180"/>
      <c r="AF780" s="280"/>
      <c r="AG780" s="180"/>
      <c r="AH780" s="180"/>
      <c r="AI780" s="318"/>
      <c r="AJ780" s="180"/>
      <c r="AK780" s="180"/>
      <c r="AL780" s="318"/>
      <c r="AM780" s="180"/>
      <c r="AN780" s="180"/>
      <c r="AO780" s="318"/>
      <c r="AP780" s="180"/>
      <c r="AQ780" s="1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</row>
    <row r="781" spans="1:63" ht="15" hidden="1">
      <c r="A781" s="777"/>
      <c r="B781" s="777"/>
      <c r="C781" s="455" t="s">
        <v>125</v>
      </c>
      <c r="D781" s="41"/>
      <c r="E781" s="271" t="s">
        <v>21</v>
      </c>
      <c r="F781" s="276"/>
      <c r="G781" s="280"/>
      <c r="H781" s="286"/>
      <c r="I781" s="318"/>
      <c r="J781" s="318"/>
      <c r="K781" s="318"/>
      <c r="L781" s="318"/>
      <c r="M781" s="318"/>
      <c r="N781" s="318"/>
      <c r="O781" s="318"/>
      <c r="P781" s="318"/>
      <c r="Q781" s="318"/>
      <c r="R781" s="318"/>
      <c r="S781" s="318"/>
      <c r="T781" s="318"/>
      <c r="U781" s="318"/>
      <c r="V781" s="318"/>
      <c r="W781" s="318"/>
      <c r="X781" s="318"/>
      <c r="Y781" s="318"/>
      <c r="Z781" s="280"/>
      <c r="AA781" s="280"/>
      <c r="AB781" s="7"/>
      <c r="AC781" s="318"/>
      <c r="AD781" s="280"/>
      <c r="AE781" s="318"/>
      <c r="AF781" s="280"/>
      <c r="AG781" s="318"/>
      <c r="AH781" s="318"/>
      <c r="AI781" s="318"/>
      <c r="AJ781" s="318"/>
      <c r="AK781" s="318"/>
      <c r="AL781" s="318"/>
      <c r="AM781" s="318"/>
      <c r="AN781" s="318"/>
      <c r="AO781" s="318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</row>
    <row r="782" spans="1:63" ht="30.75" hidden="1">
      <c r="A782" s="777"/>
      <c r="B782" s="777"/>
      <c r="C782" s="777"/>
      <c r="D782" s="374"/>
      <c r="E782" s="4" t="s">
        <v>14</v>
      </c>
      <c r="F782" s="180"/>
      <c r="G782" s="280"/>
      <c r="H782" s="286"/>
      <c r="I782" s="318"/>
      <c r="J782" s="318"/>
      <c r="K782" s="318"/>
      <c r="L782" s="318"/>
      <c r="M782" s="318"/>
      <c r="N782" s="318"/>
      <c r="O782" s="318"/>
      <c r="P782" s="318"/>
      <c r="Q782" s="318"/>
      <c r="R782" s="318"/>
      <c r="S782" s="318"/>
      <c r="T782" s="318"/>
      <c r="U782" s="318"/>
      <c r="V782" s="318"/>
      <c r="W782" s="318"/>
      <c r="X782" s="318"/>
      <c r="Y782" s="318"/>
      <c r="Z782" s="280"/>
      <c r="AA782" s="280"/>
      <c r="AB782" s="7"/>
      <c r="AC782" s="318"/>
      <c r="AD782" s="280"/>
      <c r="AE782" s="318"/>
      <c r="AF782" s="280"/>
      <c r="AG782" s="318"/>
      <c r="AH782" s="318"/>
      <c r="AI782" s="318"/>
      <c r="AJ782" s="318"/>
      <c r="AK782" s="318"/>
      <c r="AL782" s="318"/>
      <c r="AM782" s="318"/>
      <c r="AN782" s="318"/>
      <c r="AO782" s="318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</row>
    <row r="783" spans="1:63" ht="30.75" hidden="1">
      <c r="A783" s="777"/>
      <c r="B783" s="777"/>
      <c r="C783" s="777"/>
      <c r="D783" s="374"/>
      <c r="E783" s="4" t="s">
        <v>15</v>
      </c>
      <c r="F783" s="180"/>
      <c r="G783" s="280"/>
      <c r="H783" s="286"/>
      <c r="I783" s="318"/>
      <c r="J783" s="318"/>
      <c r="K783" s="318"/>
      <c r="L783" s="318"/>
      <c r="M783" s="318"/>
      <c r="N783" s="318"/>
      <c r="O783" s="318"/>
      <c r="P783" s="318"/>
      <c r="Q783" s="318"/>
      <c r="R783" s="318"/>
      <c r="S783" s="318"/>
      <c r="T783" s="318"/>
      <c r="U783" s="318"/>
      <c r="V783" s="318"/>
      <c r="W783" s="318"/>
      <c r="X783" s="318"/>
      <c r="Y783" s="318"/>
      <c r="Z783" s="280"/>
      <c r="AA783" s="280"/>
      <c r="AB783" s="7"/>
      <c r="AC783" s="318"/>
      <c r="AD783" s="280"/>
      <c r="AE783" s="318"/>
      <c r="AF783" s="280"/>
      <c r="AG783" s="318"/>
      <c r="AH783" s="318"/>
      <c r="AI783" s="318"/>
      <c r="AJ783" s="318"/>
      <c r="AK783" s="318"/>
      <c r="AL783" s="318"/>
      <c r="AM783" s="318"/>
      <c r="AN783" s="318"/>
      <c r="AO783" s="318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</row>
    <row r="784" spans="1:63" ht="15" hidden="1">
      <c r="A784" s="777"/>
      <c r="B784" s="777"/>
      <c r="C784" s="777"/>
      <c r="D784" s="374"/>
      <c r="E784" s="4" t="s">
        <v>16</v>
      </c>
      <c r="F784" s="180"/>
      <c r="G784" s="280"/>
      <c r="H784" s="286"/>
      <c r="I784" s="318"/>
      <c r="J784" s="318"/>
      <c r="K784" s="318"/>
      <c r="L784" s="318"/>
      <c r="M784" s="318"/>
      <c r="N784" s="318"/>
      <c r="O784" s="318"/>
      <c r="P784" s="318"/>
      <c r="Q784" s="318"/>
      <c r="R784" s="318"/>
      <c r="S784" s="318"/>
      <c r="T784" s="318"/>
      <c r="U784" s="318"/>
      <c r="V784" s="318"/>
      <c r="W784" s="318"/>
      <c r="X784" s="318"/>
      <c r="Y784" s="318"/>
      <c r="Z784" s="280"/>
      <c r="AA784" s="280"/>
      <c r="AB784" s="7"/>
      <c r="AC784" s="318"/>
      <c r="AD784" s="280"/>
      <c r="AE784" s="318"/>
      <c r="AF784" s="280"/>
      <c r="AG784" s="318"/>
      <c r="AH784" s="318"/>
      <c r="AI784" s="318"/>
      <c r="AJ784" s="318"/>
      <c r="AK784" s="318"/>
      <c r="AL784" s="318"/>
      <c r="AM784" s="318"/>
      <c r="AN784" s="318"/>
      <c r="AO784" s="318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</row>
    <row r="785" spans="1:63" ht="15" hidden="1">
      <c r="A785" s="777"/>
      <c r="B785" s="777"/>
      <c r="C785" s="777"/>
      <c r="D785" s="374"/>
      <c r="E785" s="4" t="s">
        <v>17</v>
      </c>
      <c r="F785" s="180"/>
      <c r="G785" s="280"/>
      <c r="H785" s="286"/>
      <c r="I785" s="318"/>
      <c r="J785" s="318"/>
      <c r="K785" s="318"/>
      <c r="L785" s="318"/>
      <c r="M785" s="318"/>
      <c r="N785" s="318"/>
      <c r="O785" s="318"/>
      <c r="P785" s="318"/>
      <c r="Q785" s="318"/>
      <c r="R785" s="318"/>
      <c r="S785" s="318"/>
      <c r="T785" s="318"/>
      <c r="U785" s="318"/>
      <c r="V785" s="318"/>
      <c r="W785" s="318"/>
      <c r="X785" s="318"/>
      <c r="Y785" s="318"/>
      <c r="Z785" s="280"/>
      <c r="AA785" s="280"/>
      <c r="AB785" s="7"/>
      <c r="AC785" s="318"/>
      <c r="AD785" s="280"/>
      <c r="AE785" s="318"/>
      <c r="AF785" s="280"/>
      <c r="AG785" s="318"/>
      <c r="AH785" s="318"/>
      <c r="AI785" s="318"/>
      <c r="AJ785" s="318"/>
      <c r="AK785" s="318"/>
      <c r="AL785" s="318"/>
      <c r="AM785" s="318"/>
      <c r="AN785" s="318"/>
      <c r="AO785" s="318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</row>
    <row r="786" spans="1:63" ht="30.75" hidden="1">
      <c r="A786" s="777"/>
      <c r="B786" s="777"/>
      <c r="C786" s="777"/>
      <c r="D786" s="374"/>
      <c r="E786" s="4" t="s">
        <v>18</v>
      </c>
      <c r="F786" s="180"/>
      <c r="G786" s="280"/>
      <c r="H786" s="286"/>
      <c r="I786" s="318"/>
      <c r="J786" s="318"/>
      <c r="K786" s="318"/>
      <c r="L786" s="318"/>
      <c r="M786" s="318"/>
      <c r="N786" s="318"/>
      <c r="O786" s="318"/>
      <c r="P786" s="318"/>
      <c r="Q786" s="318"/>
      <c r="R786" s="318"/>
      <c r="S786" s="318"/>
      <c r="T786" s="318"/>
      <c r="U786" s="318"/>
      <c r="V786" s="318"/>
      <c r="W786" s="318"/>
      <c r="X786" s="318"/>
      <c r="Y786" s="318"/>
      <c r="Z786" s="280"/>
      <c r="AA786" s="280"/>
      <c r="AB786" s="7"/>
      <c r="AC786" s="318"/>
      <c r="AD786" s="280"/>
      <c r="AE786" s="318"/>
      <c r="AF786" s="280"/>
      <c r="AG786" s="318"/>
      <c r="AH786" s="318"/>
      <c r="AI786" s="318"/>
      <c r="AJ786" s="318"/>
      <c r="AK786" s="318"/>
      <c r="AL786" s="318"/>
      <c r="AM786" s="318"/>
      <c r="AN786" s="318"/>
      <c r="AO786" s="318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</row>
    <row r="787" spans="1:63" ht="15" hidden="1">
      <c r="A787" s="777"/>
      <c r="B787" s="777"/>
      <c r="C787" s="455" t="s">
        <v>128</v>
      </c>
      <c r="D787" s="41"/>
      <c r="E787" s="271" t="s">
        <v>21</v>
      </c>
      <c r="F787" s="276"/>
      <c r="G787" s="280"/>
      <c r="H787" s="286"/>
      <c r="I787" s="318"/>
      <c r="J787" s="318"/>
      <c r="K787" s="318"/>
      <c r="L787" s="318"/>
      <c r="M787" s="318"/>
      <c r="N787" s="318"/>
      <c r="O787" s="318"/>
      <c r="P787" s="318"/>
      <c r="Q787" s="318"/>
      <c r="R787" s="318"/>
      <c r="S787" s="318"/>
      <c r="T787" s="318"/>
      <c r="U787" s="318"/>
      <c r="V787" s="318"/>
      <c r="W787" s="318"/>
      <c r="X787" s="318"/>
      <c r="Y787" s="318"/>
      <c r="Z787" s="280"/>
      <c r="AA787" s="280"/>
      <c r="AB787" s="7"/>
      <c r="AC787" s="318"/>
      <c r="AD787" s="280"/>
      <c r="AE787" s="318"/>
      <c r="AF787" s="280"/>
      <c r="AG787" s="318"/>
      <c r="AH787" s="318"/>
      <c r="AI787" s="318"/>
      <c r="AJ787" s="318"/>
      <c r="AK787" s="318"/>
      <c r="AL787" s="318"/>
      <c r="AM787" s="318"/>
      <c r="AN787" s="318"/>
      <c r="AO787" s="318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</row>
    <row r="788" spans="1:63" ht="30.75" hidden="1">
      <c r="A788" s="777"/>
      <c r="B788" s="777"/>
      <c r="C788" s="777"/>
      <c r="D788" s="374"/>
      <c r="E788" s="4" t="s">
        <v>14</v>
      </c>
      <c r="F788" s="180"/>
      <c r="G788" s="280"/>
      <c r="H788" s="286"/>
      <c r="I788" s="318"/>
      <c r="J788" s="318"/>
      <c r="K788" s="318"/>
      <c r="L788" s="318"/>
      <c r="M788" s="318"/>
      <c r="N788" s="318"/>
      <c r="O788" s="318"/>
      <c r="P788" s="318"/>
      <c r="Q788" s="318"/>
      <c r="R788" s="318"/>
      <c r="S788" s="318"/>
      <c r="T788" s="318"/>
      <c r="U788" s="318"/>
      <c r="V788" s="318"/>
      <c r="W788" s="318"/>
      <c r="X788" s="318"/>
      <c r="Y788" s="318"/>
      <c r="Z788" s="280"/>
      <c r="AA788" s="280"/>
      <c r="AB788" s="7"/>
      <c r="AC788" s="318"/>
      <c r="AD788" s="280"/>
      <c r="AE788" s="318"/>
      <c r="AF788" s="280"/>
      <c r="AG788" s="318"/>
      <c r="AH788" s="318"/>
      <c r="AI788" s="318"/>
      <c r="AJ788" s="318"/>
      <c r="AK788" s="318"/>
      <c r="AL788" s="318"/>
      <c r="AM788" s="318"/>
      <c r="AN788" s="318"/>
      <c r="AO788" s="318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</row>
    <row r="789" spans="1:63" ht="30.75" hidden="1">
      <c r="A789" s="777"/>
      <c r="B789" s="777"/>
      <c r="C789" s="777"/>
      <c r="D789" s="374"/>
      <c r="E789" s="4" t="s">
        <v>15</v>
      </c>
      <c r="F789" s="180"/>
      <c r="G789" s="280"/>
      <c r="H789" s="286"/>
      <c r="I789" s="318"/>
      <c r="J789" s="318"/>
      <c r="K789" s="318"/>
      <c r="L789" s="318"/>
      <c r="M789" s="318"/>
      <c r="N789" s="318"/>
      <c r="O789" s="318"/>
      <c r="P789" s="318"/>
      <c r="Q789" s="318"/>
      <c r="R789" s="318"/>
      <c r="S789" s="318"/>
      <c r="T789" s="318"/>
      <c r="U789" s="318"/>
      <c r="V789" s="318"/>
      <c r="W789" s="318"/>
      <c r="X789" s="318"/>
      <c r="Y789" s="318"/>
      <c r="Z789" s="280"/>
      <c r="AA789" s="280"/>
      <c r="AB789" s="7"/>
      <c r="AC789" s="318"/>
      <c r="AD789" s="280"/>
      <c r="AE789" s="318"/>
      <c r="AF789" s="280"/>
      <c r="AG789" s="318"/>
      <c r="AH789" s="318"/>
      <c r="AI789" s="318"/>
      <c r="AJ789" s="318"/>
      <c r="AK789" s="318"/>
      <c r="AL789" s="318"/>
      <c r="AM789" s="318"/>
      <c r="AN789" s="318"/>
      <c r="AO789" s="318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</row>
    <row r="790" spans="1:63" ht="15" hidden="1">
      <c r="A790" s="777"/>
      <c r="B790" s="777"/>
      <c r="C790" s="777"/>
      <c r="D790" s="374"/>
      <c r="E790" s="4" t="s">
        <v>16</v>
      </c>
      <c r="F790" s="180"/>
      <c r="G790" s="280"/>
      <c r="H790" s="286"/>
      <c r="I790" s="318"/>
      <c r="J790" s="318"/>
      <c r="K790" s="318"/>
      <c r="L790" s="318"/>
      <c r="M790" s="318"/>
      <c r="N790" s="318"/>
      <c r="O790" s="318"/>
      <c r="P790" s="318"/>
      <c r="Q790" s="318"/>
      <c r="R790" s="318"/>
      <c r="S790" s="318"/>
      <c r="T790" s="318"/>
      <c r="U790" s="318"/>
      <c r="V790" s="318"/>
      <c r="W790" s="318"/>
      <c r="X790" s="318"/>
      <c r="Y790" s="318"/>
      <c r="Z790" s="280"/>
      <c r="AA790" s="280"/>
      <c r="AB790" s="7"/>
      <c r="AC790" s="318"/>
      <c r="AD790" s="280"/>
      <c r="AE790" s="318"/>
      <c r="AF790" s="280"/>
      <c r="AG790" s="318"/>
      <c r="AH790" s="318"/>
      <c r="AI790" s="318"/>
      <c r="AJ790" s="318"/>
      <c r="AK790" s="318"/>
      <c r="AL790" s="318"/>
      <c r="AM790" s="318"/>
      <c r="AN790" s="318"/>
      <c r="AO790" s="318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</row>
    <row r="791" spans="1:63" ht="15" hidden="1">
      <c r="A791" s="777"/>
      <c r="B791" s="777"/>
      <c r="C791" s="777"/>
      <c r="D791" s="374"/>
      <c r="E791" s="4" t="s">
        <v>17</v>
      </c>
      <c r="F791" s="180"/>
      <c r="G791" s="280"/>
      <c r="H791" s="286"/>
      <c r="I791" s="318"/>
      <c r="J791" s="318"/>
      <c r="K791" s="318"/>
      <c r="L791" s="318"/>
      <c r="M791" s="318"/>
      <c r="N791" s="318"/>
      <c r="O791" s="318"/>
      <c r="P791" s="318"/>
      <c r="Q791" s="318"/>
      <c r="R791" s="318"/>
      <c r="S791" s="318"/>
      <c r="T791" s="318"/>
      <c r="U791" s="318"/>
      <c r="V791" s="318"/>
      <c r="W791" s="318"/>
      <c r="X791" s="318"/>
      <c r="Y791" s="318"/>
      <c r="Z791" s="280"/>
      <c r="AA791" s="280"/>
      <c r="AB791" s="7"/>
      <c r="AC791" s="318"/>
      <c r="AD791" s="280"/>
      <c r="AE791" s="318"/>
      <c r="AF791" s="280"/>
      <c r="AG791" s="318"/>
      <c r="AH791" s="318"/>
      <c r="AI791" s="318"/>
      <c r="AJ791" s="318"/>
      <c r="AK791" s="318"/>
      <c r="AL791" s="318"/>
      <c r="AM791" s="318"/>
      <c r="AN791" s="318"/>
      <c r="AO791" s="318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</row>
    <row r="792" spans="1:63" ht="30.75" hidden="1">
      <c r="A792" s="777"/>
      <c r="B792" s="777"/>
      <c r="C792" s="777"/>
      <c r="D792" s="374"/>
      <c r="E792" s="4" t="s">
        <v>18</v>
      </c>
      <c r="F792" s="180"/>
      <c r="G792" s="280"/>
      <c r="H792" s="286"/>
      <c r="I792" s="318"/>
      <c r="J792" s="318"/>
      <c r="K792" s="318"/>
      <c r="L792" s="318"/>
      <c r="M792" s="318"/>
      <c r="N792" s="318"/>
      <c r="O792" s="318"/>
      <c r="P792" s="318"/>
      <c r="Q792" s="318"/>
      <c r="R792" s="318"/>
      <c r="S792" s="318"/>
      <c r="T792" s="318"/>
      <c r="U792" s="318"/>
      <c r="V792" s="318"/>
      <c r="W792" s="318"/>
      <c r="X792" s="318"/>
      <c r="Y792" s="318"/>
      <c r="Z792" s="280"/>
      <c r="AA792" s="280"/>
      <c r="AB792" s="7"/>
      <c r="AC792" s="318"/>
      <c r="AD792" s="280"/>
      <c r="AE792" s="318"/>
      <c r="AF792" s="280"/>
      <c r="AG792" s="318"/>
      <c r="AH792" s="318"/>
      <c r="AI792" s="318"/>
      <c r="AJ792" s="318"/>
      <c r="AK792" s="318"/>
      <c r="AL792" s="318"/>
      <c r="AM792" s="318"/>
      <c r="AN792" s="318"/>
      <c r="AO792" s="318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</row>
    <row r="793" spans="1:73" ht="15">
      <c r="A793" s="777"/>
      <c r="B793" s="777"/>
      <c r="C793" s="455" t="s">
        <v>132</v>
      </c>
      <c r="D793" s="41"/>
      <c r="E793" s="271" t="s">
        <v>433</v>
      </c>
      <c r="F793" s="276">
        <f>F795+F798</f>
        <v>532.015</v>
      </c>
      <c r="G793" s="276">
        <f aca="true" t="shared" si="127" ref="G793:BR793">G795+G798</f>
        <v>0</v>
      </c>
      <c r="H793" s="276">
        <f t="shared" si="127"/>
        <v>0</v>
      </c>
      <c r="I793" s="276">
        <f t="shared" si="127"/>
        <v>0</v>
      </c>
      <c r="J793" s="276">
        <f t="shared" si="127"/>
        <v>0</v>
      </c>
      <c r="K793" s="276">
        <f t="shared" si="127"/>
        <v>0</v>
      </c>
      <c r="L793" s="276">
        <f t="shared" si="127"/>
        <v>0</v>
      </c>
      <c r="M793" s="276">
        <f t="shared" si="127"/>
        <v>0</v>
      </c>
      <c r="N793" s="276">
        <f t="shared" si="127"/>
        <v>0</v>
      </c>
      <c r="O793" s="276">
        <f t="shared" si="127"/>
        <v>0</v>
      </c>
      <c r="P793" s="276">
        <f t="shared" si="127"/>
        <v>0</v>
      </c>
      <c r="Q793" s="276">
        <f t="shared" si="127"/>
        <v>0</v>
      </c>
      <c r="R793" s="276">
        <f t="shared" si="127"/>
        <v>0</v>
      </c>
      <c r="S793" s="276">
        <f t="shared" si="127"/>
        <v>0</v>
      </c>
      <c r="T793" s="276">
        <f t="shared" si="127"/>
        <v>0</v>
      </c>
      <c r="U793" s="276">
        <f t="shared" si="127"/>
        <v>282.015</v>
      </c>
      <c r="V793" s="276">
        <f t="shared" si="127"/>
        <v>0</v>
      </c>
      <c r="W793" s="276">
        <f t="shared" si="127"/>
        <v>0</v>
      </c>
      <c r="X793" s="276">
        <f t="shared" si="127"/>
        <v>0</v>
      </c>
      <c r="Y793" s="276">
        <f t="shared" si="127"/>
        <v>0</v>
      </c>
      <c r="Z793" s="276">
        <f t="shared" si="127"/>
        <v>0</v>
      </c>
      <c r="AA793" s="276">
        <f t="shared" si="127"/>
        <v>0</v>
      </c>
      <c r="AB793" s="276">
        <f t="shared" si="127"/>
        <v>0</v>
      </c>
      <c r="AC793" s="276">
        <f t="shared" si="127"/>
        <v>0</v>
      </c>
      <c r="AD793" s="276">
        <f t="shared" si="127"/>
        <v>0</v>
      </c>
      <c r="AE793" s="276">
        <f t="shared" si="127"/>
        <v>0</v>
      </c>
      <c r="AF793" s="276">
        <f t="shared" si="127"/>
        <v>0</v>
      </c>
      <c r="AG793" s="276">
        <f t="shared" si="127"/>
        <v>0</v>
      </c>
      <c r="AH793" s="276">
        <f t="shared" si="127"/>
        <v>0</v>
      </c>
      <c r="AI793" s="276">
        <f t="shared" si="127"/>
        <v>0</v>
      </c>
      <c r="AJ793" s="276">
        <f t="shared" si="127"/>
        <v>250</v>
      </c>
      <c r="AK793" s="276">
        <f t="shared" si="127"/>
        <v>0</v>
      </c>
      <c r="AL793" s="276">
        <f t="shared" si="127"/>
        <v>0</v>
      </c>
      <c r="AM793" s="276">
        <f t="shared" si="127"/>
        <v>0</v>
      </c>
      <c r="AN793" s="276">
        <f t="shared" si="127"/>
        <v>0</v>
      </c>
      <c r="AO793" s="276">
        <f t="shared" si="127"/>
        <v>0</v>
      </c>
      <c r="AP793" s="276">
        <f t="shared" si="127"/>
        <v>0</v>
      </c>
      <c r="AQ793" s="276">
        <f t="shared" si="127"/>
        <v>0</v>
      </c>
      <c r="AR793" s="276">
        <f t="shared" si="127"/>
        <v>0</v>
      </c>
      <c r="AS793" s="276">
        <f t="shared" si="127"/>
        <v>0</v>
      </c>
      <c r="AT793" s="276">
        <f t="shared" si="127"/>
        <v>0</v>
      </c>
      <c r="AU793" s="276">
        <f t="shared" si="127"/>
        <v>0</v>
      </c>
      <c r="AV793" s="276">
        <f t="shared" si="127"/>
        <v>0</v>
      </c>
      <c r="AW793" s="276">
        <f t="shared" si="127"/>
        <v>0</v>
      </c>
      <c r="AX793" s="276">
        <f t="shared" si="127"/>
        <v>0</v>
      </c>
      <c r="AY793" s="276">
        <f t="shared" si="127"/>
        <v>0</v>
      </c>
      <c r="AZ793" s="276">
        <f t="shared" si="127"/>
        <v>0</v>
      </c>
      <c r="BA793" s="276">
        <f t="shared" si="127"/>
        <v>0</v>
      </c>
      <c r="BB793" s="276">
        <f t="shared" si="127"/>
        <v>0</v>
      </c>
      <c r="BC793" s="276">
        <f t="shared" si="127"/>
        <v>0</v>
      </c>
      <c r="BD793" s="276">
        <f t="shared" si="127"/>
        <v>0</v>
      </c>
      <c r="BE793" s="276">
        <f t="shared" si="127"/>
        <v>0</v>
      </c>
      <c r="BF793" s="276">
        <f t="shared" si="127"/>
        <v>0</v>
      </c>
      <c r="BG793" s="276">
        <f t="shared" si="127"/>
        <v>0</v>
      </c>
      <c r="BH793" s="276">
        <f t="shared" si="127"/>
        <v>0</v>
      </c>
      <c r="BI793" s="276">
        <f t="shared" si="127"/>
        <v>0</v>
      </c>
      <c r="BJ793" s="276">
        <f t="shared" si="127"/>
        <v>0</v>
      </c>
      <c r="BK793" s="276">
        <f t="shared" si="127"/>
        <v>0</v>
      </c>
      <c r="BL793" s="276">
        <f t="shared" si="127"/>
        <v>0</v>
      </c>
      <c r="BM793" s="276">
        <f t="shared" si="127"/>
        <v>0</v>
      </c>
      <c r="BN793" s="276">
        <f t="shared" si="127"/>
        <v>0</v>
      </c>
      <c r="BO793" s="276">
        <f t="shared" si="127"/>
        <v>0</v>
      </c>
      <c r="BP793" s="276">
        <f t="shared" si="127"/>
        <v>0</v>
      </c>
      <c r="BQ793" s="276">
        <f t="shared" si="127"/>
        <v>0</v>
      </c>
      <c r="BR793" s="276">
        <f t="shared" si="127"/>
        <v>0</v>
      </c>
      <c r="BS793" s="276">
        <f>BS795+BS798</f>
        <v>0</v>
      </c>
      <c r="BT793" s="276">
        <f>BT795+BT798</f>
        <v>0</v>
      </c>
      <c r="BU793" s="276">
        <f>BU795+BU798</f>
        <v>0</v>
      </c>
    </row>
    <row r="794" spans="1:63" ht="30.75">
      <c r="A794" s="777"/>
      <c r="B794" s="777"/>
      <c r="C794" s="777"/>
      <c r="D794" s="374"/>
      <c r="E794" s="4" t="s">
        <v>563</v>
      </c>
      <c r="F794" s="180"/>
      <c r="G794" s="280"/>
      <c r="H794" s="286"/>
      <c r="I794" s="318"/>
      <c r="J794" s="318"/>
      <c r="K794" s="318"/>
      <c r="L794" s="318"/>
      <c r="M794" s="318"/>
      <c r="N794" s="318"/>
      <c r="O794" s="318"/>
      <c r="P794" s="318"/>
      <c r="Q794" s="318"/>
      <c r="R794" s="318"/>
      <c r="S794" s="318"/>
      <c r="T794" s="318"/>
      <c r="U794" s="318"/>
      <c r="V794" s="318"/>
      <c r="W794" s="318"/>
      <c r="X794" s="318"/>
      <c r="Y794" s="318"/>
      <c r="Z794" s="280"/>
      <c r="AA794" s="280"/>
      <c r="AB794" s="7"/>
      <c r="AC794" s="318"/>
      <c r="AD794" s="280"/>
      <c r="AE794" s="318"/>
      <c r="AF794" s="280"/>
      <c r="AG794" s="318"/>
      <c r="AH794" s="318"/>
      <c r="AI794" s="318"/>
      <c r="AJ794" s="318"/>
      <c r="AK794" s="318"/>
      <c r="AL794" s="318"/>
      <c r="AM794" s="318"/>
      <c r="AN794" s="318"/>
      <c r="AO794" s="318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</row>
    <row r="795" spans="1:63" ht="30.75">
      <c r="A795" s="777"/>
      <c r="B795" s="777"/>
      <c r="C795" s="777"/>
      <c r="D795" s="374"/>
      <c r="E795" s="4" t="s">
        <v>564</v>
      </c>
      <c r="F795" s="180">
        <f>F393</f>
        <v>452.21500000000003</v>
      </c>
      <c r="G795" s="180">
        <f aca="true" t="shared" si="128" ref="G795:AS795">G393</f>
        <v>0</v>
      </c>
      <c r="H795" s="180">
        <f t="shared" si="128"/>
        <v>0</v>
      </c>
      <c r="I795" s="180">
        <f t="shared" si="128"/>
        <v>0</v>
      </c>
      <c r="J795" s="180">
        <f t="shared" si="128"/>
        <v>0</v>
      </c>
      <c r="K795" s="180">
        <f t="shared" si="128"/>
        <v>0</v>
      </c>
      <c r="L795" s="180">
        <f t="shared" si="128"/>
        <v>0</v>
      </c>
      <c r="M795" s="180">
        <f t="shared" si="128"/>
        <v>0</v>
      </c>
      <c r="N795" s="180">
        <f t="shared" si="128"/>
        <v>0</v>
      </c>
      <c r="O795" s="180">
        <f t="shared" si="128"/>
        <v>0</v>
      </c>
      <c r="P795" s="180">
        <f t="shared" si="128"/>
        <v>0</v>
      </c>
      <c r="Q795" s="180">
        <f t="shared" si="128"/>
        <v>0</v>
      </c>
      <c r="R795" s="180">
        <f t="shared" si="128"/>
        <v>0</v>
      </c>
      <c r="S795" s="180">
        <f t="shared" si="128"/>
        <v>0</v>
      </c>
      <c r="T795" s="180">
        <f t="shared" si="128"/>
        <v>0</v>
      </c>
      <c r="U795" s="180">
        <f t="shared" si="128"/>
        <v>239.715</v>
      </c>
      <c r="V795" s="180">
        <f t="shared" si="128"/>
        <v>0</v>
      </c>
      <c r="W795" s="180">
        <f t="shared" si="128"/>
        <v>0</v>
      </c>
      <c r="X795" s="180">
        <f t="shared" si="128"/>
        <v>0</v>
      </c>
      <c r="Y795" s="180">
        <f t="shared" si="128"/>
        <v>0</v>
      </c>
      <c r="Z795" s="180">
        <f t="shared" si="128"/>
        <v>0</v>
      </c>
      <c r="AA795" s="180">
        <f t="shared" si="128"/>
        <v>0</v>
      </c>
      <c r="AB795" s="180">
        <f t="shared" si="128"/>
        <v>0</v>
      </c>
      <c r="AC795" s="180">
        <f t="shared" si="128"/>
        <v>0</v>
      </c>
      <c r="AD795" s="180">
        <f t="shared" si="128"/>
        <v>0</v>
      </c>
      <c r="AE795" s="180">
        <f t="shared" si="128"/>
        <v>0</v>
      </c>
      <c r="AF795" s="180">
        <f t="shared" si="128"/>
        <v>0</v>
      </c>
      <c r="AG795" s="180">
        <f t="shared" si="128"/>
        <v>0</v>
      </c>
      <c r="AH795" s="180">
        <f t="shared" si="128"/>
        <v>0</v>
      </c>
      <c r="AI795" s="180">
        <f t="shared" si="128"/>
        <v>0</v>
      </c>
      <c r="AJ795" s="180">
        <f t="shared" si="128"/>
        <v>212.5</v>
      </c>
      <c r="AK795" s="180">
        <f t="shared" si="128"/>
        <v>0</v>
      </c>
      <c r="AL795" s="180">
        <f t="shared" si="128"/>
        <v>0</v>
      </c>
      <c r="AM795" s="180">
        <f t="shared" si="128"/>
        <v>0</v>
      </c>
      <c r="AN795" s="180">
        <f t="shared" si="128"/>
        <v>0</v>
      </c>
      <c r="AO795" s="180">
        <f t="shared" si="128"/>
        <v>0</v>
      </c>
      <c r="AP795" s="180">
        <f t="shared" si="128"/>
        <v>0</v>
      </c>
      <c r="AQ795" s="180">
        <f t="shared" si="128"/>
        <v>0</v>
      </c>
      <c r="AR795" s="180">
        <f t="shared" si="128"/>
        <v>0</v>
      </c>
      <c r="AS795" s="180">
        <f t="shared" si="128"/>
        <v>0</v>
      </c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</row>
    <row r="796" spans="1:63" ht="15">
      <c r="A796" s="777"/>
      <c r="B796" s="777"/>
      <c r="C796" s="777"/>
      <c r="D796" s="374"/>
      <c r="E796" s="4" t="s">
        <v>322</v>
      </c>
      <c r="F796" s="180"/>
      <c r="G796" s="280"/>
      <c r="H796" s="286"/>
      <c r="I796" s="318"/>
      <c r="J796" s="318"/>
      <c r="K796" s="318"/>
      <c r="L796" s="318"/>
      <c r="M796" s="318"/>
      <c r="N796" s="318"/>
      <c r="O796" s="318"/>
      <c r="P796" s="318"/>
      <c r="Q796" s="318"/>
      <c r="R796" s="318"/>
      <c r="S796" s="318"/>
      <c r="T796" s="318"/>
      <c r="U796" s="318"/>
      <c r="V796" s="318"/>
      <c r="W796" s="318"/>
      <c r="X796" s="318"/>
      <c r="Y796" s="318"/>
      <c r="Z796" s="280"/>
      <c r="AA796" s="280"/>
      <c r="AB796" s="7"/>
      <c r="AC796" s="318"/>
      <c r="AD796" s="280"/>
      <c r="AE796" s="318"/>
      <c r="AF796" s="280"/>
      <c r="AG796" s="318"/>
      <c r="AH796" s="318"/>
      <c r="AI796" s="318"/>
      <c r="AJ796" s="318"/>
      <c r="AK796" s="318"/>
      <c r="AL796" s="318"/>
      <c r="AM796" s="318"/>
      <c r="AN796" s="318"/>
      <c r="AO796" s="318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</row>
    <row r="797" spans="1:63" ht="78">
      <c r="A797" s="777"/>
      <c r="B797" s="777"/>
      <c r="C797" s="777"/>
      <c r="D797" s="374"/>
      <c r="E797" s="4" t="s">
        <v>314</v>
      </c>
      <c r="F797" s="180"/>
      <c r="G797" s="280"/>
      <c r="H797" s="286"/>
      <c r="I797" s="318"/>
      <c r="J797" s="318"/>
      <c r="K797" s="318"/>
      <c r="L797" s="318"/>
      <c r="M797" s="318"/>
      <c r="N797" s="318"/>
      <c r="O797" s="318"/>
      <c r="P797" s="318"/>
      <c r="Q797" s="318"/>
      <c r="R797" s="318"/>
      <c r="S797" s="318"/>
      <c r="T797" s="318"/>
      <c r="U797" s="318"/>
      <c r="V797" s="318"/>
      <c r="W797" s="318"/>
      <c r="X797" s="318"/>
      <c r="Y797" s="318"/>
      <c r="Z797" s="280"/>
      <c r="AA797" s="280"/>
      <c r="AB797" s="7"/>
      <c r="AC797" s="318"/>
      <c r="AD797" s="280"/>
      <c r="AE797" s="318"/>
      <c r="AF797" s="280"/>
      <c r="AG797" s="318"/>
      <c r="AH797" s="318"/>
      <c r="AI797" s="318"/>
      <c r="AJ797" s="318"/>
      <c r="AK797" s="318"/>
      <c r="AL797" s="318"/>
      <c r="AM797" s="318"/>
      <c r="AN797" s="318"/>
      <c r="AO797" s="318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</row>
    <row r="798" spans="1:63" ht="15">
      <c r="A798" s="777"/>
      <c r="B798" s="777"/>
      <c r="C798" s="777"/>
      <c r="D798" s="374"/>
      <c r="E798" s="4" t="s">
        <v>565</v>
      </c>
      <c r="F798" s="180">
        <f>F396</f>
        <v>79.8</v>
      </c>
      <c r="G798" s="180">
        <f aca="true" t="shared" si="129" ref="G798:AS798">G396</f>
        <v>0</v>
      </c>
      <c r="H798" s="180">
        <f t="shared" si="129"/>
        <v>0</v>
      </c>
      <c r="I798" s="180">
        <f t="shared" si="129"/>
        <v>0</v>
      </c>
      <c r="J798" s="180">
        <f t="shared" si="129"/>
        <v>0</v>
      </c>
      <c r="K798" s="180">
        <f t="shared" si="129"/>
        <v>0</v>
      </c>
      <c r="L798" s="180">
        <f t="shared" si="129"/>
        <v>0</v>
      </c>
      <c r="M798" s="180">
        <f t="shared" si="129"/>
        <v>0</v>
      </c>
      <c r="N798" s="180">
        <f t="shared" si="129"/>
        <v>0</v>
      </c>
      <c r="O798" s="180">
        <f t="shared" si="129"/>
        <v>0</v>
      </c>
      <c r="P798" s="180">
        <f t="shared" si="129"/>
        <v>0</v>
      </c>
      <c r="Q798" s="180">
        <f t="shared" si="129"/>
        <v>0</v>
      </c>
      <c r="R798" s="180">
        <f t="shared" si="129"/>
        <v>0</v>
      </c>
      <c r="S798" s="180">
        <f t="shared" si="129"/>
        <v>0</v>
      </c>
      <c r="T798" s="180">
        <f t="shared" si="129"/>
        <v>0</v>
      </c>
      <c r="U798" s="180">
        <f t="shared" si="129"/>
        <v>42.3</v>
      </c>
      <c r="V798" s="180">
        <f t="shared" si="129"/>
        <v>0</v>
      </c>
      <c r="W798" s="180">
        <f t="shared" si="129"/>
        <v>0</v>
      </c>
      <c r="X798" s="180">
        <f t="shared" si="129"/>
        <v>0</v>
      </c>
      <c r="Y798" s="180">
        <f t="shared" si="129"/>
        <v>0</v>
      </c>
      <c r="Z798" s="180">
        <f t="shared" si="129"/>
        <v>0</v>
      </c>
      <c r="AA798" s="180">
        <f t="shared" si="129"/>
        <v>0</v>
      </c>
      <c r="AB798" s="180">
        <f t="shared" si="129"/>
        <v>0</v>
      </c>
      <c r="AC798" s="180">
        <f t="shared" si="129"/>
        <v>0</v>
      </c>
      <c r="AD798" s="180">
        <f t="shared" si="129"/>
        <v>0</v>
      </c>
      <c r="AE798" s="180">
        <f t="shared" si="129"/>
        <v>0</v>
      </c>
      <c r="AF798" s="180">
        <f t="shared" si="129"/>
        <v>0</v>
      </c>
      <c r="AG798" s="180">
        <f t="shared" si="129"/>
        <v>0</v>
      </c>
      <c r="AH798" s="180">
        <f t="shared" si="129"/>
        <v>0</v>
      </c>
      <c r="AI798" s="180">
        <f t="shared" si="129"/>
        <v>0</v>
      </c>
      <c r="AJ798" s="180">
        <f t="shared" si="129"/>
        <v>37.5</v>
      </c>
      <c r="AK798" s="180">
        <f t="shared" si="129"/>
        <v>0</v>
      </c>
      <c r="AL798" s="180">
        <f t="shared" si="129"/>
        <v>0</v>
      </c>
      <c r="AM798" s="180">
        <f t="shared" si="129"/>
        <v>0</v>
      </c>
      <c r="AN798" s="180">
        <f t="shared" si="129"/>
        <v>0</v>
      </c>
      <c r="AO798" s="180">
        <f t="shared" si="129"/>
        <v>0</v>
      </c>
      <c r="AP798" s="180">
        <f t="shared" si="129"/>
        <v>0</v>
      </c>
      <c r="AQ798" s="180">
        <f t="shared" si="129"/>
        <v>0</v>
      </c>
      <c r="AR798" s="180">
        <f t="shared" si="129"/>
        <v>0</v>
      </c>
      <c r="AS798" s="180">
        <f t="shared" si="129"/>
        <v>0</v>
      </c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</row>
    <row r="799" spans="1:63" ht="30.75">
      <c r="A799" s="777"/>
      <c r="B799" s="777"/>
      <c r="C799" s="777"/>
      <c r="D799" s="374"/>
      <c r="E799" s="4" t="s">
        <v>562</v>
      </c>
      <c r="F799" s="180"/>
      <c r="G799" s="280"/>
      <c r="H799" s="286"/>
      <c r="I799" s="318"/>
      <c r="J799" s="318"/>
      <c r="K799" s="318"/>
      <c r="L799" s="318"/>
      <c r="M799" s="318"/>
      <c r="N799" s="318"/>
      <c r="O799" s="318"/>
      <c r="P799" s="318"/>
      <c r="Q799" s="318"/>
      <c r="R799" s="318"/>
      <c r="S799" s="318"/>
      <c r="T799" s="318"/>
      <c r="U799" s="318"/>
      <c r="V799" s="318"/>
      <c r="W799" s="318"/>
      <c r="X799" s="318"/>
      <c r="Y799" s="318"/>
      <c r="Z799" s="280"/>
      <c r="AA799" s="280"/>
      <c r="AB799" s="7"/>
      <c r="AC799" s="318"/>
      <c r="AD799" s="280"/>
      <c r="AE799" s="318"/>
      <c r="AF799" s="280"/>
      <c r="AG799" s="318"/>
      <c r="AH799" s="318"/>
      <c r="AI799" s="318"/>
      <c r="AJ799" s="318"/>
      <c r="AK799" s="318"/>
      <c r="AL799" s="318"/>
      <c r="AM799" s="318"/>
      <c r="AN799" s="318"/>
      <c r="AO799" s="318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</row>
    <row r="800" spans="1:63" ht="27.75" customHeight="1" hidden="1">
      <c r="A800" s="777"/>
      <c r="B800" s="777"/>
      <c r="C800" s="455" t="s">
        <v>127</v>
      </c>
      <c r="D800" s="41"/>
      <c r="E800" s="271" t="s">
        <v>21</v>
      </c>
      <c r="F800" s="276"/>
      <c r="G800" s="280"/>
      <c r="H800" s="286"/>
      <c r="I800" s="318"/>
      <c r="J800" s="318"/>
      <c r="K800" s="318"/>
      <c r="L800" s="318"/>
      <c r="M800" s="318"/>
      <c r="N800" s="318"/>
      <c r="O800" s="318"/>
      <c r="P800" s="318"/>
      <c r="Q800" s="318"/>
      <c r="R800" s="318"/>
      <c r="S800" s="318"/>
      <c r="T800" s="318"/>
      <c r="U800" s="318"/>
      <c r="V800" s="318"/>
      <c r="W800" s="318"/>
      <c r="X800" s="318"/>
      <c r="Y800" s="318"/>
      <c r="Z800" s="280"/>
      <c r="AA800" s="280"/>
      <c r="AB800" s="7"/>
      <c r="AC800" s="318"/>
      <c r="AD800" s="280"/>
      <c r="AE800" s="318"/>
      <c r="AF800" s="280"/>
      <c r="AG800" s="318"/>
      <c r="AH800" s="318"/>
      <c r="AI800" s="318"/>
      <c r="AJ800" s="318"/>
      <c r="AK800" s="318"/>
      <c r="AL800" s="318"/>
      <c r="AM800" s="318"/>
      <c r="AN800" s="318"/>
      <c r="AO800" s="318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</row>
    <row r="801" spans="1:63" ht="30.75" hidden="1">
      <c r="A801" s="777"/>
      <c r="B801" s="777"/>
      <c r="C801" s="777"/>
      <c r="D801" s="374"/>
      <c r="E801" s="4" t="s">
        <v>14</v>
      </c>
      <c r="F801" s="180"/>
      <c r="G801" s="280"/>
      <c r="H801" s="286"/>
      <c r="I801" s="318"/>
      <c r="J801" s="318"/>
      <c r="K801" s="318"/>
      <c r="L801" s="318"/>
      <c r="M801" s="318"/>
      <c r="N801" s="318"/>
      <c r="O801" s="318"/>
      <c r="P801" s="318"/>
      <c r="Q801" s="318"/>
      <c r="R801" s="318"/>
      <c r="S801" s="318"/>
      <c r="T801" s="318"/>
      <c r="U801" s="318"/>
      <c r="V801" s="318"/>
      <c r="W801" s="318"/>
      <c r="X801" s="318"/>
      <c r="Y801" s="318"/>
      <c r="Z801" s="280"/>
      <c r="AA801" s="280"/>
      <c r="AB801" s="7"/>
      <c r="AC801" s="318"/>
      <c r="AD801" s="280"/>
      <c r="AE801" s="318"/>
      <c r="AF801" s="280"/>
      <c r="AG801" s="318"/>
      <c r="AH801" s="318"/>
      <c r="AI801" s="318"/>
      <c r="AJ801" s="318"/>
      <c r="AK801" s="318"/>
      <c r="AL801" s="318"/>
      <c r="AM801" s="318"/>
      <c r="AN801" s="318"/>
      <c r="AO801" s="318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</row>
    <row r="802" spans="1:63" ht="30.75" hidden="1">
      <c r="A802" s="777"/>
      <c r="B802" s="777"/>
      <c r="C802" s="777"/>
      <c r="D802" s="374"/>
      <c r="E802" s="4" t="s">
        <v>15</v>
      </c>
      <c r="F802" s="180"/>
      <c r="G802" s="280"/>
      <c r="H802" s="286"/>
      <c r="I802" s="318"/>
      <c r="J802" s="318"/>
      <c r="K802" s="318"/>
      <c r="L802" s="318"/>
      <c r="M802" s="318"/>
      <c r="N802" s="318"/>
      <c r="O802" s="318"/>
      <c r="P802" s="318"/>
      <c r="Q802" s="318"/>
      <c r="R802" s="318"/>
      <c r="S802" s="318"/>
      <c r="T802" s="318"/>
      <c r="U802" s="318"/>
      <c r="V802" s="318"/>
      <c r="W802" s="318"/>
      <c r="X802" s="318"/>
      <c r="Y802" s="318"/>
      <c r="Z802" s="280"/>
      <c r="AA802" s="280"/>
      <c r="AB802" s="7"/>
      <c r="AC802" s="318"/>
      <c r="AD802" s="280"/>
      <c r="AE802" s="318"/>
      <c r="AF802" s="280"/>
      <c r="AG802" s="318"/>
      <c r="AH802" s="318"/>
      <c r="AI802" s="318"/>
      <c r="AJ802" s="318"/>
      <c r="AK802" s="318"/>
      <c r="AL802" s="318"/>
      <c r="AM802" s="318"/>
      <c r="AN802" s="318"/>
      <c r="AO802" s="318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</row>
    <row r="803" spans="1:63" ht="15" hidden="1">
      <c r="A803" s="777"/>
      <c r="B803" s="777"/>
      <c r="C803" s="777"/>
      <c r="D803" s="374"/>
      <c r="E803" s="4" t="s">
        <v>16</v>
      </c>
      <c r="F803" s="180"/>
      <c r="G803" s="280"/>
      <c r="H803" s="286"/>
      <c r="I803" s="318"/>
      <c r="J803" s="318"/>
      <c r="K803" s="318"/>
      <c r="L803" s="318"/>
      <c r="M803" s="318"/>
      <c r="N803" s="318"/>
      <c r="O803" s="318"/>
      <c r="P803" s="318"/>
      <c r="Q803" s="318"/>
      <c r="R803" s="318"/>
      <c r="S803" s="318"/>
      <c r="T803" s="318"/>
      <c r="U803" s="318"/>
      <c r="V803" s="318"/>
      <c r="W803" s="318"/>
      <c r="X803" s="318"/>
      <c r="Y803" s="318"/>
      <c r="Z803" s="280"/>
      <c r="AA803" s="280"/>
      <c r="AB803" s="7"/>
      <c r="AC803" s="318"/>
      <c r="AD803" s="280"/>
      <c r="AE803" s="318"/>
      <c r="AF803" s="280"/>
      <c r="AG803" s="318"/>
      <c r="AH803" s="318"/>
      <c r="AI803" s="318"/>
      <c r="AJ803" s="318"/>
      <c r="AK803" s="318"/>
      <c r="AL803" s="318"/>
      <c r="AM803" s="318"/>
      <c r="AN803" s="318"/>
      <c r="AO803" s="318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</row>
    <row r="804" spans="1:63" ht="15" hidden="1">
      <c r="A804" s="777"/>
      <c r="B804" s="777"/>
      <c r="C804" s="777"/>
      <c r="D804" s="374"/>
      <c r="E804" s="4" t="s">
        <v>17</v>
      </c>
      <c r="F804" s="180"/>
      <c r="G804" s="280"/>
      <c r="H804" s="286"/>
      <c r="I804" s="318"/>
      <c r="J804" s="318"/>
      <c r="K804" s="318"/>
      <c r="L804" s="318"/>
      <c r="M804" s="318"/>
      <c r="N804" s="318"/>
      <c r="O804" s="318"/>
      <c r="P804" s="318"/>
      <c r="Q804" s="318"/>
      <c r="R804" s="318"/>
      <c r="S804" s="318"/>
      <c r="T804" s="318"/>
      <c r="U804" s="318"/>
      <c r="V804" s="318"/>
      <c r="W804" s="318"/>
      <c r="X804" s="318"/>
      <c r="Y804" s="318"/>
      <c r="Z804" s="280"/>
      <c r="AA804" s="280"/>
      <c r="AB804" s="7"/>
      <c r="AC804" s="318"/>
      <c r="AD804" s="280"/>
      <c r="AE804" s="318"/>
      <c r="AF804" s="280"/>
      <c r="AG804" s="318"/>
      <c r="AH804" s="318"/>
      <c r="AI804" s="318"/>
      <c r="AJ804" s="318"/>
      <c r="AK804" s="318"/>
      <c r="AL804" s="318"/>
      <c r="AM804" s="318"/>
      <c r="AN804" s="318"/>
      <c r="AO804" s="318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</row>
    <row r="805" spans="1:63" ht="30.75" hidden="1">
      <c r="A805" s="777"/>
      <c r="B805" s="777"/>
      <c r="C805" s="777"/>
      <c r="D805" s="374"/>
      <c r="E805" s="4" t="s">
        <v>18</v>
      </c>
      <c r="F805" s="180"/>
      <c r="G805" s="280"/>
      <c r="H805" s="286"/>
      <c r="I805" s="318"/>
      <c r="J805" s="318"/>
      <c r="K805" s="318"/>
      <c r="L805" s="318"/>
      <c r="M805" s="318"/>
      <c r="N805" s="318"/>
      <c r="O805" s="318"/>
      <c r="P805" s="318"/>
      <c r="Q805" s="318"/>
      <c r="R805" s="318"/>
      <c r="S805" s="318"/>
      <c r="T805" s="318"/>
      <c r="U805" s="318"/>
      <c r="V805" s="318"/>
      <c r="W805" s="318"/>
      <c r="X805" s="318"/>
      <c r="Y805" s="318"/>
      <c r="Z805" s="280"/>
      <c r="AA805" s="280"/>
      <c r="AB805" s="7"/>
      <c r="AC805" s="318"/>
      <c r="AD805" s="280"/>
      <c r="AE805" s="318"/>
      <c r="AF805" s="280"/>
      <c r="AG805" s="318"/>
      <c r="AH805" s="318"/>
      <c r="AI805" s="318"/>
      <c r="AJ805" s="318"/>
      <c r="AK805" s="318"/>
      <c r="AL805" s="318"/>
      <c r="AM805" s="318"/>
      <c r="AN805" s="318"/>
      <c r="AO805" s="318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</row>
    <row r="806" spans="1:63" ht="15" hidden="1">
      <c r="A806" s="777"/>
      <c r="B806" s="777"/>
      <c r="C806" s="455" t="s">
        <v>133</v>
      </c>
      <c r="D806" s="41"/>
      <c r="E806" s="271" t="s">
        <v>21</v>
      </c>
      <c r="F806" s="276"/>
      <c r="G806" s="280"/>
      <c r="H806" s="286"/>
      <c r="I806" s="318"/>
      <c r="J806" s="318"/>
      <c r="K806" s="318"/>
      <c r="L806" s="318"/>
      <c r="M806" s="318"/>
      <c r="N806" s="318"/>
      <c r="O806" s="318"/>
      <c r="P806" s="318"/>
      <c r="Q806" s="318"/>
      <c r="R806" s="318"/>
      <c r="S806" s="318"/>
      <c r="T806" s="318"/>
      <c r="U806" s="318"/>
      <c r="V806" s="318"/>
      <c r="W806" s="318"/>
      <c r="X806" s="318"/>
      <c r="Y806" s="318"/>
      <c r="Z806" s="280"/>
      <c r="AA806" s="280"/>
      <c r="AB806" s="7"/>
      <c r="AC806" s="318"/>
      <c r="AD806" s="280"/>
      <c r="AE806" s="318"/>
      <c r="AF806" s="280"/>
      <c r="AG806" s="318"/>
      <c r="AH806" s="318"/>
      <c r="AI806" s="318"/>
      <c r="AJ806" s="318"/>
      <c r="AK806" s="318"/>
      <c r="AL806" s="318"/>
      <c r="AM806" s="318"/>
      <c r="AN806" s="318"/>
      <c r="AO806" s="318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</row>
    <row r="807" spans="1:63" ht="30.75" hidden="1">
      <c r="A807" s="777"/>
      <c r="B807" s="777"/>
      <c r="C807" s="777"/>
      <c r="D807" s="374"/>
      <c r="E807" s="4" t="s">
        <v>14</v>
      </c>
      <c r="F807" s="180"/>
      <c r="G807" s="280"/>
      <c r="H807" s="286"/>
      <c r="I807" s="318"/>
      <c r="J807" s="318"/>
      <c r="K807" s="318"/>
      <c r="L807" s="318"/>
      <c r="M807" s="318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8"/>
      <c r="Y807" s="318"/>
      <c r="Z807" s="280"/>
      <c r="AA807" s="280"/>
      <c r="AB807" s="7"/>
      <c r="AC807" s="318"/>
      <c r="AD807" s="280"/>
      <c r="AE807" s="318"/>
      <c r="AF807" s="280"/>
      <c r="AG807" s="318"/>
      <c r="AH807" s="318"/>
      <c r="AI807" s="318"/>
      <c r="AJ807" s="318"/>
      <c r="AK807" s="318"/>
      <c r="AL807" s="318"/>
      <c r="AM807" s="318"/>
      <c r="AN807" s="318"/>
      <c r="AO807" s="318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</row>
    <row r="808" spans="1:63" ht="30.75" hidden="1">
      <c r="A808" s="777"/>
      <c r="B808" s="777"/>
      <c r="C808" s="777"/>
      <c r="D808" s="374"/>
      <c r="E808" s="4" t="s">
        <v>15</v>
      </c>
      <c r="F808" s="180"/>
      <c r="G808" s="280"/>
      <c r="H808" s="286"/>
      <c r="I808" s="318"/>
      <c r="J808" s="318"/>
      <c r="K808" s="318"/>
      <c r="L808" s="318"/>
      <c r="M808" s="318"/>
      <c r="N808" s="318"/>
      <c r="O808" s="318"/>
      <c r="P808" s="318"/>
      <c r="Q808" s="318"/>
      <c r="R808" s="318"/>
      <c r="S808" s="318"/>
      <c r="T808" s="318"/>
      <c r="U808" s="318"/>
      <c r="V808" s="318"/>
      <c r="W808" s="318"/>
      <c r="X808" s="318"/>
      <c r="Y808" s="318"/>
      <c r="Z808" s="280"/>
      <c r="AA808" s="280"/>
      <c r="AB808" s="7"/>
      <c r="AC808" s="318"/>
      <c r="AD808" s="280"/>
      <c r="AE808" s="318"/>
      <c r="AF808" s="280"/>
      <c r="AG808" s="318"/>
      <c r="AH808" s="318"/>
      <c r="AI808" s="318"/>
      <c r="AJ808" s="318"/>
      <c r="AK808" s="318"/>
      <c r="AL808" s="318"/>
      <c r="AM808" s="318"/>
      <c r="AN808" s="318"/>
      <c r="AO808" s="318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</row>
    <row r="809" spans="1:63" ht="15" hidden="1">
      <c r="A809" s="777"/>
      <c r="B809" s="777"/>
      <c r="C809" s="777"/>
      <c r="D809" s="374"/>
      <c r="E809" s="4" t="s">
        <v>16</v>
      </c>
      <c r="F809" s="180"/>
      <c r="G809" s="280"/>
      <c r="H809" s="286"/>
      <c r="I809" s="318"/>
      <c r="J809" s="318"/>
      <c r="K809" s="318"/>
      <c r="L809" s="318"/>
      <c r="M809" s="318"/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8"/>
      <c r="Z809" s="280"/>
      <c r="AA809" s="280"/>
      <c r="AB809" s="7"/>
      <c r="AC809" s="318"/>
      <c r="AD809" s="280"/>
      <c r="AE809" s="318"/>
      <c r="AF809" s="280"/>
      <c r="AG809" s="318"/>
      <c r="AH809" s="318"/>
      <c r="AI809" s="318"/>
      <c r="AJ809" s="318"/>
      <c r="AK809" s="318"/>
      <c r="AL809" s="318"/>
      <c r="AM809" s="318"/>
      <c r="AN809" s="318"/>
      <c r="AO809" s="318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</row>
    <row r="810" spans="1:63" ht="15" hidden="1">
      <c r="A810" s="777"/>
      <c r="B810" s="777"/>
      <c r="C810" s="777"/>
      <c r="D810" s="374"/>
      <c r="E810" s="4" t="s">
        <v>17</v>
      </c>
      <c r="F810" s="180"/>
      <c r="G810" s="280"/>
      <c r="H810" s="286"/>
      <c r="I810" s="318"/>
      <c r="J810" s="318"/>
      <c r="K810" s="318"/>
      <c r="L810" s="318"/>
      <c r="M810" s="318"/>
      <c r="N810" s="318"/>
      <c r="O810" s="318"/>
      <c r="P810" s="318"/>
      <c r="Q810" s="318"/>
      <c r="R810" s="318"/>
      <c r="S810" s="318"/>
      <c r="T810" s="318"/>
      <c r="U810" s="318"/>
      <c r="V810" s="318"/>
      <c r="W810" s="318"/>
      <c r="X810" s="318"/>
      <c r="Y810" s="318"/>
      <c r="Z810" s="280"/>
      <c r="AA810" s="280"/>
      <c r="AB810" s="7"/>
      <c r="AC810" s="318"/>
      <c r="AD810" s="280"/>
      <c r="AE810" s="318"/>
      <c r="AF810" s="280"/>
      <c r="AG810" s="318"/>
      <c r="AH810" s="318"/>
      <c r="AI810" s="318"/>
      <c r="AJ810" s="318"/>
      <c r="AK810" s="318"/>
      <c r="AL810" s="318"/>
      <c r="AM810" s="318"/>
      <c r="AN810" s="318"/>
      <c r="AO810" s="318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</row>
    <row r="811" spans="1:63" ht="30.75" hidden="1">
      <c r="A811" s="777"/>
      <c r="B811" s="777"/>
      <c r="C811" s="777"/>
      <c r="D811" s="374"/>
      <c r="E811" s="4" t="s">
        <v>18</v>
      </c>
      <c r="F811" s="180"/>
      <c r="G811" s="280"/>
      <c r="H811" s="286"/>
      <c r="I811" s="318"/>
      <c r="J811" s="318"/>
      <c r="K811" s="318"/>
      <c r="L811" s="318"/>
      <c r="M811" s="318"/>
      <c r="N811" s="318"/>
      <c r="O811" s="318"/>
      <c r="P811" s="318"/>
      <c r="Q811" s="318"/>
      <c r="R811" s="318"/>
      <c r="S811" s="318"/>
      <c r="T811" s="318"/>
      <c r="U811" s="318"/>
      <c r="V811" s="318"/>
      <c r="W811" s="318"/>
      <c r="X811" s="318"/>
      <c r="Y811" s="318"/>
      <c r="Z811" s="280"/>
      <c r="AA811" s="280"/>
      <c r="AB811" s="7"/>
      <c r="AC811" s="318"/>
      <c r="AD811" s="280"/>
      <c r="AE811" s="318"/>
      <c r="AF811" s="280"/>
      <c r="AG811" s="318"/>
      <c r="AH811" s="318"/>
      <c r="AI811" s="318"/>
      <c r="AJ811" s="318"/>
      <c r="AK811" s="318"/>
      <c r="AL811" s="318"/>
      <c r="AM811" s="318"/>
      <c r="AN811" s="318"/>
      <c r="AO811" s="318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</row>
    <row r="812" spans="1:63" ht="15" hidden="1">
      <c r="A812" s="777"/>
      <c r="B812" s="777"/>
      <c r="C812" s="455" t="s">
        <v>129</v>
      </c>
      <c r="D812" s="41"/>
      <c r="E812" s="271" t="s">
        <v>21</v>
      </c>
      <c r="F812" s="276"/>
      <c r="G812" s="280"/>
      <c r="H812" s="286"/>
      <c r="I812" s="318"/>
      <c r="J812" s="318"/>
      <c r="K812" s="318"/>
      <c r="L812" s="318"/>
      <c r="M812" s="318"/>
      <c r="N812" s="318"/>
      <c r="O812" s="318"/>
      <c r="P812" s="318"/>
      <c r="Q812" s="318"/>
      <c r="R812" s="318"/>
      <c r="S812" s="318"/>
      <c r="T812" s="318"/>
      <c r="U812" s="318"/>
      <c r="V812" s="318"/>
      <c r="W812" s="318"/>
      <c r="X812" s="318"/>
      <c r="Y812" s="318"/>
      <c r="Z812" s="280"/>
      <c r="AA812" s="280"/>
      <c r="AB812" s="7"/>
      <c r="AC812" s="318"/>
      <c r="AD812" s="280"/>
      <c r="AE812" s="318"/>
      <c r="AF812" s="280"/>
      <c r="AG812" s="318"/>
      <c r="AH812" s="318"/>
      <c r="AI812" s="318"/>
      <c r="AJ812" s="318"/>
      <c r="AK812" s="318"/>
      <c r="AL812" s="318"/>
      <c r="AM812" s="318"/>
      <c r="AN812" s="318"/>
      <c r="AO812" s="318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</row>
    <row r="813" spans="1:63" ht="30.75" hidden="1">
      <c r="A813" s="777"/>
      <c r="B813" s="777"/>
      <c r="C813" s="777"/>
      <c r="D813" s="374"/>
      <c r="E813" s="4" t="s">
        <v>14</v>
      </c>
      <c r="F813" s="180"/>
      <c r="G813" s="280"/>
      <c r="H813" s="286"/>
      <c r="I813" s="318"/>
      <c r="J813" s="318"/>
      <c r="K813" s="318"/>
      <c r="L813" s="318"/>
      <c r="M813" s="318"/>
      <c r="N813" s="318"/>
      <c r="O813" s="318"/>
      <c r="P813" s="318"/>
      <c r="Q813" s="318"/>
      <c r="R813" s="318"/>
      <c r="S813" s="318"/>
      <c r="T813" s="318"/>
      <c r="U813" s="318"/>
      <c r="V813" s="318"/>
      <c r="W813" s="318"/>
      <c r="X813" s="318"/>
      <c r="Y813" s="318"/>
      <c r="Z813" s="280"/>
      <c r="AA813" s="280"/>
      <c r="AB813" s="7"/>
      <c r="AC813" s="318"/>
      <c r="AD813" s="280"/>
      <c r="AE813" s="318"/>
      <c r="AF813" s="280"/>
      <c r="AG813" s="318"/>
      <c r="AH813" s="318"/>
      <c r="AI813" s="318"/>
      <c r="AJ813" s="318"/>
      <c r="AK813" s="318"/>
      <c r="AL813" s="318"/>
      <c r="AM813" s="318"/>
      <c r="AN813" s="318"/>
      <c r="AO813" s="318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</row>
    <row r="814" spans="1:63" ht="30.75" hidden="1">
      <c r="A814" s="777"/>
      <c r="B814" s="777"/>
      <c r="C814" s="777"/>
      <c r="D814" s="374"/>
      <c r="E814" s="4" t="s">
        <v>15</v>
      </c>
      <c r="F814" s="180"/>
      <c r="G814" s="280"/>
      <c r="H814" s="286"/>
      <c r="I814" s="318"/>
      <c r="J814" s="318"/>
      <c r="K814" s="318"/>
      <c r="L814" s="318"/>
      <c r="M814" s="318"/>
      <c r="N814" s="318"/>
      <c r="O814" s="318"/>
      <c r="P814" s="318"/>
      <c r="Q814" s="318"/>
      <c r="R814" s="318"/>
      <c r="S814" s="318"/>
      <c r="T814" s="318"/>
      <c r="U814" s="318"/>
      <c r="V814" s="318"/>
      <c r="W814" s="318"/>
      <c r="X814" s="318"/>
      <c r="Y814" s="318"/>
      <c r="Z814" s="280"/>
      <c r="AA814" s="280"/>
      <c r="AB814" s="7"/>
      <c r="AC814" s="318"/>
      <c r="AD814" s="280"/>
      <c r="AE814" s="318"/>
      <c r="AF814" s="280"/>
      <c r="AG814" s="318"/>
      <c r="AH814" s="318"/>
      <c r="AI814" s="318"/>
      <c r="AJ814" s="318"/>
      <c r="AK814" s="318"/>
      <c r="AL814" s="318"/>
      <c r="AM814" s="318"/>
      <c r="AN814" s="318"/>
      <c r="AO814" s="318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</row>
    <row r="815" spans="1:63" ht="15" hidden="1">
      <c r="A815" s="777"/>
      <c r="B815" s="777"/>
      <c r="C815" s="777"/>
      <c r="D815" s="374"/>
      <c r="E815" s="4" t="s">
        <v>16</v>
      </c>
      <c r="F815" s="180"/>
      <c r="G815" s="280"/>
      <c r="H815" s="286"/>
      <c r="I815" s="318"/>
      <c r="J815" s="318"/>
      <c r="K815" s="318"/>
      <c r="L815" s="318"/>
      <c r="M815" s="318"/>
      <c r="N815" s="318"/>
      <c r="O815" s="318"/>
      <c r="P815" s="318"/>
      <c r="Q815" s="318"/>
      <c r="R815" s="318"/>
      <c r="S815" s="318"/>
      <c r="T815" s="318"/>
      <c r="U815" s="318"/>
      <c r="V815" s="318"/>
      <c r="W815" s="318"/>
      <c r="X815" s="318"/>
      <c r="Y815" s="318"/>
      <c r="Z815" s="280"/>
      <c r="AA815" s="280"/>
      <c r="AB815" s="7"/>
      <c r="AC815" s="318"/>
      <c r="AD815" s="280"/>
      <c r="AE815" s="318"/>
      <c r="AF815" s="280"/>
      <c r="AG815" s="318"/>
      <c r="AH815" s="318"/>
      <c r="AI815" s="318"/>
      <c r="AJ815" s="318"/>
      <c r="AK815" s="318"/>
      <c r="AL815" s="318"/>
      <c r="AM815" s="318"/>
      <c r="AN815" s="318"/>
      <c r="AO815" s="318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</row>
    <row r="816" spans="1:63" ht="15" hidden="1">
      <c r="A816" s="777"/>
      <c r="B816" s="777"/>
      <c r="C816" s="777"/>
      <c r="D816" s="374"/>
      <c r="E816" s="4" t="s">
        <v>17</v>
      </c>
      <c r="F816" s="180"/>
      <c r="G816" s="280"/>
      <c r="H816" s="286"/>
      <c r="I816" s="318"/>
      <c r="J816" s="318"/>
      <c r="K816" s="318"/>
      <c r="L816" s="318"/>
      <c r="M816" s="318"/>
      <c r="N816" s="318"/>
      <c r="O816" s="318"/>
      <c r="P816" s="318"/>
      <c r="Q816" s="318"/>
      <c r="R816" s="318"/>
      <c r="S816" s="318"/>
      <c r="T816" s="318"/>
      <c r="U816" s="318"/>
      <c r="V816" s="318"/>
      <c r="W816" s="318"/>
      <c r="X816" s="318"/>
      <c r="Y816" s="318"/>
      <c r="Z816" s="280"/>
      <c r="AA816" s="280"/>
      <c r="AB816" s="7"/>
      <c r="AC816" s="318"/>
      <c r="AD816" s="280"/>
      <c r="AE816" s="318"/>
      <c r="AF816" s="280"/>
      <c r="AG816" s="318"/>
      <c r="AH816" s="318"/>
      <c r="AI816" s="318"/>
      <c r="AJ816" s="318"/>
      <c r="AK816" s="318"/>
      <c r="AL816" s="318"/>
      <c r="AM816" s="318"/>
      <c r="AN816" s="318"/>
      <c r="AO816" s="318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</row>
    <row r="817" spans="1:63" ht="30.75" hidden="1">
      <c r="A817" s="777"/>
      <c r="B817" s="777"/>
      <c r="C817" s="777"/>
      <c r="D817" s="374"/>
      <c r="E817" s="4" t="s">
        <v>18</v>
      </c>
      <c r="F817" s="180"/>
      <c r="G817" s="280"/>
      <c r="H817" s="286"/>
      <c r="I817" s="318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8"/>
      <c r="Y817" s="318"/>
      <c r="Z817" s="280"/>
      <c r="AA817" s="280"/>
      <c r="AB817" s="7"/>
      <c r="AC817" s="318"/>
      <c r="AD817" s="280"/>
      <c r="AE817" s="318"/>
      <c r="AF817" s="280"/>
      <c r="AG817" s="318"/>
      <c r="AH817" s="318"/>
      <c r="AI817" s="318"/>
      <c r="AJ817" s="318"/>
      <c r="AK817" s="318"/>
      <c r="AL817" s="318"/>
      <c r="AM817" s="318"/>
      <c r="AN817" s="318"/>
      <c r="AO817" s="318"/>
      <c r="AP817" s="280"/>
      <c r="AQ817" s="280"/>
      <c r="AR817" s="280"/>
      <c r="AS817" s="280"/>
      <c r="AT817" s="280"/>
      <c r="AU817" s="280"/>
      <c r="AV817" s="280"/>
      <c r="AW817" s="280"/>
      <c r="AX817" s="280"/>
      <c r="AY817" s="280"/>
      <c r="AZ817" s="280"/>
      <c r="BA817" s="280"/>
      <c r="BB817" s="280"/>
      <c r="BC817" s="280"/>
      <c r="BD817" s="280"/>
      <c r="BE817" s="280"/>
      <c r="BF817" s="280"/>
      <c r="BG817" s="280"/>
      <c r="BH817" s="280"/>
      <c r="BI817" s="280"/>
      <c r="BJ817" s="280"/>
      <c r="BK817" s="280"/>
    </row>
    <row r="818" spans="1:63" ht="15">
      <c r="A818" s="777"/>
      <c r="B818" s="777"/>
      <c r="C818" s="455" t="s">
        <v>130</v>
      </c>
      <c r="D818" s="41"/>
      <c r="E818" s="271" t="s">
        <v>433</v>
      </c>
      <c r="F818" s="276">
        <f>F820+F823</f>
        <v>467.985</v>
      </c>
      <c r="G818" s="276">
        <f aca="true" t="shared" si="130" ref="G818:AS818">G820+G823</f>
        <v>0</v>
      </c>
      <c r="H818" s="276">
        <f t="shared" si="130"/>
        <v>0</v>
      </c>
      <c r="I818" s="276">
        <f t="shared" si="130"/>
        <v>0</v>
      </c>
      <c r="J818" s="276">
        <f t="shared" si="130"/>
        <v>0</v>
      </c>
      <c r="K818" s="276">
        <f t="shared" si="130"/>
        <v>0</v>
      </c>
      <c r="L818" s="276">
        <f t="shared" si="130"/>
        <v>0</v>
      </c>
      <c r="M818" s="276">
        <f t="shared" si="130"/>
        <v>0</v>
      </c>
      <c r="N818" s="276">
        <f t="shared" si="130"/>
        <v>0</v>
      </c>
      <c r="O818" s="276">
        <f t="shared" si="130"/>
        <v>0</v>
      </c>
      <c r="P818" s="276">
        <f t="shared" si="130"/>
        <v>0</v>
      </c>
      <c r="Q818" s="276">
        <f t="shared" si="130"/>
        <v>0</v>
      </c>
      <c r="R818" s="276">
        <f t="shared" si="130"/>
        <v>0</v>
      </c>
      <c r="S818" s="276">
        <f t="shared" si="130"/>
        <v>0</v>
      </c>
      <c r="T818" s="276">
        <f t="shared" si="130"/>
        <v>0</v>
      </c>
      <c r="U818" s="276">
        <f t="shared" si="130"/>
        <v>467.985</v>
      </c>
      <c r="V818" s="276">
        <f t="shared" si="130"/>
        <v>0</v>
      </c>
      <c r="W818" s="276">
        <f t="shared" si="130"/>
        <v>0</v>
      </c>
      <c r="X818" s="276">
        <f t="shared" si="130"/>
        <v>0</v>
      </c>
      <c r="Y818" s="276">
        <f t="shared" si="130"/>
        <v>0</v>
      </c>
      <c r="Z818" s="276">
        <f t="shared" si="130"/>
        <v>0</v>
      </c>
      <c r="AA818" s="276">
        <f t="shared" si="130"/>
        <v>0</v>
      </c>
      <c r="AB818" s="276">
        <f t="shared" si="130"/>
        <v>0</v>
      </c>
      <c r="AC818" s="276">
        <f t="shared" si="130"/>
        <v>0</v>
      </c>
      <c r="AD818" s="276">
        <f t="shared" si="130"/>
        <v>0</v>
      </c>
      <c r="AE818" s="276">
        <f t="shared" si="130"/>
        <v>0</v>
      </c>
      <c r="AF818" s="276">
        <f t="shared" si="130"/>
        <v>0</v>
      </c>
      <c r="AG818" s="276">
        <f t="shared" si="130"/>
        <v>0</v>
      </c>
      <c r="AH818" s="276">
        <f t="shared" si="130"/>
        <v>0</v>
      </c>
      <c r="AI818" s="276">
        <f t="shared" si="130"/>
        <v>0</v>
      </c>
      <c r="AJ818" s="276">
        <f t="shared" si="130"/>
        <v>0</v>
      </c>
      <c r="AK818" s="276">
        <f t="shared" si="130"/>
        <v>0</v>
      </c>
      <c r="AL818" s="276">
        <f t="shared" si="130"/>
        <v>0</v>
      </c>
      <c r="AM818" s="276">
        <f t="shared" si="130"/>
        <v>0</v>
      </c>
      <c r="AN818" s="276">
        <f t="shared" si="130"/>
        <v>0</v>
      </c>
      <c r="AO818" s="276">
        <f t="shared" si="130"/>
        <v>0</v>
      </c>
      <c r="AP818" s="276">
        <f t="shared" si="130"/>
        <v>0</v>
      </c>
      <c r="AQ818" s="276">
        <f t="shared" si="130"/>
        <v>0</v>
      </c>
      <c r="AR818" s="276">
        <f t="shared" si="130"/>
        <v>0</v>
      </c>
      <c r="AS818" s="276">
        <f t="shared" si="130"/>
        <v>0</v>
      </c>
      <c r="AT818" s="280"/>
      <c r="AU818" s="280"/>
      <c r="AV818" s="280"/>
      <c r="AW818" s="280"/>
      <c r="AX818" s="280"/>
      <c r="AY818" s="280"/>
      <c r="AZ818" s="280"/>
      <c r="BA818" s="280"/>
      <c r="BB818" s="280"/>
      <c r="BC818" s="280"/>
      <c r="BD818" s="280"/>
      <c r="BE818" s="280"/>
      <c r="BF818" s="280"/>
      <c r="BG818" s="280"/>
      <c r="BH818" s="280"/>
      <c r="BI818" s="280"/>
      <c r="BJ818" s="280"/>
      <c r="BK818" s="280"/>
    </row>
    <row r="819" spans="1:63" ht="30.75">
      <c r="A819" s="777"/>
      <c r="B819" s="777"/>
      <c r="C819" s="777"/>
      <c r="D819" s="374"/>
      <c r="E819" s="4" t="s">
        <v>563</v>
      </c>
      <c r="F819" s="180"/>
      <c r="G819" s="280"/>
      <c r="H819" s="286"/>
      <c r="I819" s="318"/>
      <c r="J819" s="318"/>
      <c r="K819" s="318"/>
      <c r="L819" s="318"/>
      <c r="M819" s="318"/>
      <c r="N819" s="318"/>
      <c r="O819" s="318"/>
      <c r="P819" s="318"/>
      <c r="Q819" s="318"/>
      <c r="R819" s="318"/>
      <c r="S819" s="318"/>
      <c r="T819" s="318"/>
      <c r="U819" s="318"/>
      <c r="V819" s="318"/>
      <c r="W819" s="318"/>
      <c r="X819" s="318"/>
      <c r="Y819" s="318"/>
      <c r="Z819" s="280"/>
      <c r="AA819" s="280"/>
      <c r="AB819" s="7"/>
      <c r="AC819" s="318"/>
      <c r="AD819" s="280"/>
      <c r="AE819" s="318"/>
      <c r="AF819" s="280"/>
      <c r="AG819" s="318"/>
      <c r="AH819" s="318"/>
      <c r="AI819" s="318"/>
      <c r="AJ819" s="318"/>
      <c r="AK819" s="318"/>
      <c r="AL819" s="318"/>
      <c r="AM819" s="318"/>
      <c r="AN819" s="318"/>
      <c r="AO819" s="318"/>
      <c r="AP819" s="280"/>
      <c r="AQ819" s="280"/>
      <c r="AR819" s="280"/>
      <c r="AS819" s="280"/>
      <c r="AT819" s="280"/>
      <c r="AU819" s="280"/>
      <c r="AV819" s="280"/>
      <c r="AW819" s="280"/>
      <c r="AX819" s="280"/>
      <c r="AY819" s="280"/>
      <c r="AZ819" s="280"/>
      <c r="BA819" s="280"/>
      <c r="BB819" s="280"/>
      <c r="BC819" s="280"/>
      <c r="BD819" s="280"/>
      <c r="BE819" s="280"/>
      <c r="BF819" s="280"/>
      <c r="BG819" s="280"/>
      <c r="BH819" s="280"/>
      <c r="BI819" s="280"/>
      <c r="BJ819" s="280"/>
      <c r="BK819" s="280"/>
    </row>
    <row r="820" spans="1:63" ht="30.75">
      <c r="A820" s="777"/>
      <c r="B820" s="777"/>
      <c r="C820" s="777"/>
      <c r="D820" s="374"/>
      <c r="E820" s="4" t="s">
        <v>564</v>
      </c>
      <c r="F820" s="180">
        <f>F400</f>
        <v>397.785</v>
      </c>
      <c r="G820" s="180">
        <f aca="true" t="shared" si="131" ref="G820:AS820">G400</f>
        <v>0</v>
      </c>
      <c r="H820" s="180">
        <f t="shared" si="131"/>
        <v>0</v>
      </c>
      <c r="I820" s="180">
        <f t="shared" si="131"/>
        <v>0</v>
      </c>
      <c r="J820" s="180">
        <f t="shared" si="131"/>
        <v>0</v>
      </c>
      <c r="K820" s="180">
        <f t="shared" si="131"/>
        <v>0</v>
      </c>
      <c r="L820" s="180">
        <f t="shared" si="131"/>
        <v>0</v>
      </c>
      <c r="M820" s="180">
        <f t="shared" si="131"/>
        <v>0</v>
      </c>
      <c r="N820" s="180">
        <f t="shared" si="131"/>
        <v>0</v>
      </c>
      <c r="O820" s="180">
        <f t="shared" si="131"/>
        <v>0</v>
      </c>
      <c r="P820" s="180">
        <f t="shared" si="131"/>
        <v>0</v>
      </c>
      <c r="Q820" s="180">
        <f t="shared" si="131"/>
        <v>0</v>
      </c>
      <c r="R820" s="180">
        <f t="shared" si="131"/>
        <v>0</v>
      </c>
      <c r="S820" s="180">
        <f t="shared" si="131"/>
        <v>0</v>
      </c>
      <c r="T820" s="180">
        <f t="shared" si="131"/>
        <v>0</v>
      </c>
      <c r="U820" s="180">
        <f t="shared" si="131"/>
        <v>397.785</v>
      </c>
      <c r="V820" s="180">
        <f t="shared" si="131"/>
        <v>0</v>
      </c>
      <c r="W820" s="180">
        <f t="shared" si="131"/>
        <v>0</v>
      </c>
      <c r="X820" s="180">
        <f t="shared" si="131"/>
        <v>0</v>
      </c>
      <c r="Y820" s="180">
        <f t="shared" si="131"/>
        <v>0</v>
      </c>
      <c r="Z820" s="180">
        <f t="shared" si="131"/>
        <v>0</v>
      </c>
      <c r="AA820" s="180">
        <f t="shared" si="131"/>
        <v>0</v>
      </c>
      <c r="AB820" s="180">
        <f>AB400</f>
        <v>0</v>
      </c>
      <c r="AC820" s="180">
        <f t="shared" si="131"/>
        <v>0</v>
      </c>
      <c r="AD820" s="180">
        <f t="shared" si="131"/>
        <v>0</v>
      </c>
      <c r="AE820" s="180">
        <f t="shared" si="131"/>
        <v>0</v>
      </c>
      <c r="AF820" s="180">
        <f t="shared" si="131"/>
        <v>0</v>
      </c>
      <c r="AG820" s="180">
        <f t="shared" si="131"/>
        <v>0</v>
      </c>
      <c r="AH820" s="180">
        <f t="shared" si="131"/>
        <v>0</v>
      </c>
      <c r="AI820" s="180">
        <f t="shared" si="131"/>
        <v>0</v>
      </c>
      <c r="AJ820" s="180">
        <f t="shared" si="131"/>
        <v>0</v>
      </c>
      <c r="AK820" s="180">
        <f t="shared" si="131"/>
        <v>0</v>
      </c>
      <c r="AL820" s="180">
        <f t="shared" si="131"/>
        <v>0</v>
      </c>
      <c r="AM820" s="180">
        <f t="shared" si="131"/>
        <v>0</v>
      </c>
      <c r="AN820" s="180">
        <f t="shared" si="131"/>
        <v>0</v>
      </c>
      <c r="AO820" s="180">
        <f t="shared" si="131"/>
        <v>0</v>
      </c>
      <c r="AP820" s="180">
        <f t="shared" si="131"/>
        <v>0</v>
      </c>
      <c r="AQ820" s="180">
        <f t="shared" si="131"/>
        <v>0</v>
      </c>
      <c r="AR820" s="180">
        <f t="shared" si="131"/>
        <v>0</v>
      </c>
      <c r="AS820" s="180">
        <f t="shared" si="131"/>
        <v>0</v>
      </c>
      <c r="AT820" s="280"/>
      <c r="AU820" s="280"/>
      <c r="AV820" s="280"/>
      <c r="AW820" s="280"/>
      <c r="AX820" s="280"/>
      <c r="AY820" s="280"/>
      <c r="AZ820" s="280"/>
      <c r="BA820" s="280"/>
      <c r="BB820" s="280"/>
      <c r="BC820" s="280"/>
      <c r="BD820" s="280"/>
      <c r="BE820" s="280"/>
      <c r="BF820" s="280"/>
      <c r="BG820" s="280"/>
      <c r="BH820" s="280"/>
      <c r="BI820" s="280"/>
      <c r="BJ820" s="280"/>
      <c r="BK820" s="280"/>
    </row>
    <row r="821" spans="1:63" ht="15">
      <c r="A821" s="777"/>
      <c r="B821" s="777"/>
      <c r="C821" s="777"/>
      <c r="D821" s="374"/>
      <c r="E821" s="4" t="s">
        <v>322</v>
      </c>
      <c r="F821" s="180"/>
      <c r="G821" s="280"/>
      <c r="H821" s="286"/>
      <c r="I821" s="318"/>
      <c r="J821" s="318"/>
      <c r="K821" s="318"/>
      <c r="L821" s="318"/>
      <c r="M821" s="318"/>
      <c r="N821" s="318"/>
      <c r="O821" s="318"/>
      <c r="P821" s="318"/>
      <c r="Q821" s="318"/>
      <c r="R821" s="318"/>
      <c r="S821" s="318"/>
      <c r="T821" s="318"/>
      <c r="U821" s="318"/>
      <c r="V821" s="318"/>
      <c r="W821" s="318"/>
      <c r="X821" s="318"/>
      <c r="Y821" s="318"/>
      <c r="Z821" s="280"/>
      <c r="AA821" s="280"/>
      <c r="AB821" s="7"/>
      <c r="AC821" s="318"/>
      <c r="AD821" s="280"/>
      <c r="AE821" s="318"/>
      <c r="AF821" s="280"/>
      <c r="AG821" s="318"/>
      <c r="AH821" s="318"/>
      <c r="AI821" s="318"/>
      <c r="AJ821" s="318"/>
      <c r="AK821" s="318"/>
      <c r="AL821" s="318"/>
      <c r="AM821" s="318"/>
      <c r="AN821" s="318"/>
      <c r="AO821" s="318"/>
      <c r="AP821" s="280"/>
      <c r="AQ821" s="280"/>
      <c r="AR821" s="280"/>
      <c r="AS821" s="280"/>
      <c r="AT821" s="280"/>
      <c r="AU821" s="280"/>
      <c r="AV821" s="280"/>
      <c r="AW821" s="280"/>
      <c r="AX821" s="280"/>
      <c r="AY821" s="280"/>
      <c r="AZ821" s="280"/>
      <c r="BA821" s="280"/>
      <c r="BB821" s="280"/>
      <c r="BC821" s="280"/>
      <c r="BD821" s="280"/>
      <c r="BE821" s="280"/>
      <c r="BF821" s="280"/>
      <c r="BG821" s="280"/>
      <c r="BH821" s="280"/>
      <c r="BI821" s="280"/>
      <c r="BJ821" s="280"/>
      <c r="BK821" s="280"/>
    </row>
    <row r="822" spans="1:63" ht="78">
      <c r="A822" s="777"/>
      <c r="B822" s="777"/>
      <c r="C822" s="777"/>
      <c r="D822" s="374"/>
      <c r="E822" s="4" t="s">
        <v>314</v>
      </c>
      <c r="F822" s="180"/>
      <c r="G822" s="280"/>
      <c r="H822" s="286"/>
      <c r="I822" s="318"/>
      <c r="J822" s="318"/>
      <c r="K822" s="318"/>
      <c r="L822" s="318"/>
      <c r="M822" s="318"/>
      <c r="N822" s="318"/>
      <c r="O822" s="318"/>
      <c r="P822" s="318"/>
      <c r="Q822" s="318"/>
      <c r="R822" s="318"/>
      <c r="S822" s="318"/>
      <c r="T822" s="318"/>
      <c r="U822" s="318"/>
      <c r="V822" s="318"/>
      <c r="W822" s="318"/>
      <c r="X822" s="318"/>
      <c r="Y822" s="318"/>
      <c r="Z822" s="280"/>
      <c r="AA822" s="280"/>
      <c r="AB822" s="7"/>
      <c r="AC822" s="318"/>
      <c r="AD822" s="280"/>
      <c r="AE822" s="318"/>
      <c r="AF822" s="280"/>
      <c r="AG822" s="318"/>
      <c r="AH822" s="318"/>
      <c r="AI822" s="318"/>
      <c r="AJ822" s="318"/>
      <c r="AK822" s="318"/>
      <c r="AL822" s="318"/>
      <c r="AM822" s="318"/>
      <c r="AN822" s="318"/>
      <c r="AO822" s="318"/>
      <c r="AP822" s="280"/>
      <c r="AQ822" s="280"/>
      <c r="AR822" s="280"/>
      <c r="AS822" s="280"/>
      <c r="AT822" s="280"/>
      <c r="AU822" s="280"/>
      <c r="AV822" s="280"/>
      <c r="AW822" s="280"/>
      <c r="AX822" s="280"/>
      <c r="AY822" s="280"/>
      <c r="AZ822" s="280"/>
      <c r="BA822" s="280"/>
      <c r="BB822" s="280"/>
      <c r="BC822" s="280"/>
      <c r="BD822" s="280"/>
      <c r="BE822" s="280"/>
      <c r="BF822" s="280"/>
      <c r="BG822" s="280"/>
      <c r="BH822" s="280"/>
      <c r="BI822" s="280"/>
      <c r="BJ822" s="280"/>
      <c r="BK822" s="280"/>
    </row>
    <row r="823" spans="1:63" ht="15">
      <c r="A823" s="777"/>
      <c r="B823" s="777"/>
      <c r="C823" s="777"/>
      <c r="D823" s="374"/>
      <c r="E823" s="4" t="s">
        <v>565</v>
      </c>
      <c r="F823" s="180">
        <f>F403</f>
        <v>70.2</v>
      </c>
      <c r="G823" s="180">
        <f aca="true" t="shared" si="132" ref="G823:AS823">G403</f>
        <v>0</v>
      </c>
      <c r="H823" s="180">
        <f t="shared" si="132"/>
        <v>0</v>
      </c>
      <c r="I823" s="180">
        <f t="shared" si="132"/>
        <v>0</v>
      </c>
      <c r="J823" s="180">
        <f t="shared" si="132"/>
        <v>0</v>
      </c>
      <c r="K823" s="180">
        <f t="shared" si="132"/>
        <v>0</v>
      </c>
      <c r="L823" s="180">
        <f t="shared" si="132"/>
        <v>0</v>
      </c>
      <c r="M823" s="180">
        <f t="shared" si="132"/>
        <v>0</v>
      </c>
      <c r="N823" s="180">
        <f t="shared" si="132"/>
        <v>0</v>
      </c>
      <c r="O823" s="180">
        <f t="shared" si="132"/>
        <v>0</v>
      </c>
      <c r="P823" s="180">
        <f t="shared" si="132"/>
        <v>0</v>
      </c>
      <c r="Q823" s="180">
        <f t="shared" si="132"/>
        <v>0</v>
      </c>
      <c r="R823" s="180">
        <f t="shared" si="132"/>
        <v>0</v>
      </c>
      <c r="S823" s="180">
        <f t="shared" si="132"/>
        <v>0</v>
      </c>
      <c r="T823" s="180">
        <f t="shared" si="132"/>
        <v>0</v>
      </c>
      <c r="U823" s="180">
        <f t="shared" si="132"/>
        <v>70.2</v>
      </c>
      <c r="V823" s="180">
        <f t="shared" si="132"/>
        <v>0</v>
      </c>
      <c r="W823" s="180">
        <f t="shared" si="132"/>
        <v>0</v>
      </c>
      <c r="X823" s="180">
        <f t="shared" si="132"/>
        <v>0</v>
      </c>
      <c r="Y823" s="180">
        <f t="shared" si="132"/>
        <v>0</v>
      </c>
      <c r="Z823" s="180">
        <f t="shared" si="132"/>
        <v>0</v>
      </c>
      <c r="AA823" s="180">
        <f t="shared" si="132"/>
        <v>0</v>
      </c>
      <c r="AB823" s="180">
        <f t="shared" si="132"/>
        <v>0</v>
      </c>
      <c r="AC823" s="180">
        <f t="shared" si="132"/>
        <v>0</v>
      </c>
      <c r="AD823" s="180">
        <f t="shared" si="132"/>
        <v>0</v>
      </c>
      <c r="AE823" s="180">
        <f t="shared" si="132"/>
        <v>0</v>
      </c>
      <c r="AF823" s="180">
        <f t="shared" si="132"/>
        <v>0</v>
      </c>
      <c r="AG823" s="180">
        <f t="shared" si="132"/>
        <v>0</v>
      </c>
      <c r="AH823" s="180">
        <f t="shared" si="132"/>
        <v>0</v>
      </c>
      <c r="AI823" s="180">
        <f t="shared" si="132"/>
        <v>0</v>
      </c>
      <c r="AJ823" s="180">
        <f t="shared" si="132"/>
        <v>0</v>
      </c>
      <c r="AK823" s="180">
        <f t="shared" si="132"/>
        <v>0</v>
      </c>
      <c r="AL823" s="180">
        <f t="shared" si="132"/>
        <v>0</v>
      </c>
      <c r="AM823" s="180">
        <f t="shared" si="132"/>
        <v>0</v>
      </c>
      <c r="AN823" s="180">
        <f t="shared" si="132"/>
        <v>0</v>
      </c>
      <c r="AO823" s="180">
        <f t="shared" si="132"/>
        <v>0</v>
      </c>
      <c r="AP823" s="180">
        <f t="shared" si="132"/>
        <v>0</v>
      </c>
      <c r="AQ823" s="180">
        <f t="shared" si="132"/>
        <v>0</v>
      </c>
      <c r="AR823" s="180">
        <f t="shared" si="132"/>
        <v>0</v>
      </c>
      <c r="AS823" s="180">
        <f t="shared" si="132"/>
        <v>0</v>
      </c>
      <c r="AT823" s="280"/>
      <c r="AU823" s="280"/>
      <c r="AV823" s="280"/>
      <c r="AW823" s="280"/>
      <c r="AX823" s="280"/>
      <c r="AY823" s="280"/>
      <c r="AZ823" s="280"/>
      <c r="BA823" s="280"/>
      <c r="BB823" s="280"/>
      <c r="BC823" s="280"/>
      <c r="BD823" s="280"/>
      <c r="BE823" s="280"/>
      <c r="BF823" s="280"/>
      <c r="BG823" s="280"/>
      <c r="BH823" s="280"/>
      <c r="BI823" s="280"/>
      <c r="BJ823" s="280"/>
      <c r="BK823" s="280"/>
    </row>
    <row r="824" spans="1:63" ht="30.75">
      <c r="A824" s="777"/>
      <c r="B824" s="777"/>
      <c r="C824" s="777"/>
      <c r="D824" s="374"/>
      <c r="E824" s="4" t="s">
        <v>562</v>
      </c>
      <c r="F824" s="180"/>
      <c r="G824" s="280"/>
      <c r="H824" s="286"/>
      <c r="I824" s="318"/>
      <c r="J824" s="318"/>
      <c r="K824" s="318"/>
      <c r="L824" s="318"/>
      <c r="M824" s="318"/>
      <c r="N824" s="318"/>
      <c r="O824" s="318"/>
      <c r="P824" s="318"/>
      <c r="Q824" s="318"/>
      <c r="R824" s="318"/>
      <c r="S824" s="318"/>
      <c r="T824" s="318"/>
      <c r="U824" s="318"/>
      <c r="V824" s="318"/>
      <c r="W824" s="318"/>
      <c r="X824" s="318"/>
      <c r="Y824" s="318"/>
      <c r="Z824" s="280"/>
      <c r="AA824" s="280"/>
      <c r="AB824" s="7"/>
      <c r="AC824" s="318"/>
      <c r="AD824" s="280"/>
      <c r="AE824" s="318"/>
      <c r="AF824" s="280"/>
      <c r="AG824" s="318"/>
      <c r="AH824" s="318"/>
      <c r="AI824" s="318"/>
      <c r="AJ824" s="318"/>
      <c r="AK824" s="318"/>
      <c r="AL824" s="318"/>
      <c r="AM824" s="318"/>
      <c r="AN824" s="318"/>
      <c r="AO824" s="318"/>
      <c r="AP824" s="280"/>
      <c r="AQ824" s="280"/>
      <c r="AR824" s="280"/>
      <c r="AS824" s="280"/>
      <c r="AT824" s="280"/>
      <c r="AU824" s="280"/>
      <c r="AV824" s="280"/>
      <c r="AW824" s="280"/>
      <c r="AX824" s="280"/>
      <c r="AY824" s="280"/>
      <c r="AZ824" s="280"/>
      <c r="BA824" s="280"/>
      <c r="BB824" s="280"/>
      <c r="BC824" s="280"/>
      <c r="BD824" s="280"/>
      <c r="BE824" s="280"/>
      <c r="BF824" s="280"/>
      <c r="BG824" s="280"/>
      <c r="BH824" s="280"/>
      <c r="BI824" s="280"/>
      <c r="BJ824" s="280"/>
      <c r="BK824" s="280"/>
    </row>
    <row r="825" spans="1:63" ht="15" hidden="1">
      <c r="A825" s="777"/>
      <c r="B825" s="777"/>
      <c r="C825" s="774" t="s">
        <v>266</v>
      </c>
      <c r="D825" s="46"/>
      <c r="E825" s="271" t="s">
        <v>21</v>
      </c>
      <c r="F825" s="276"/>
      <c r="G825" s="280"/>
      <c r="H825" s="286"/>
      <c r="I825" s="318"/>
      <c r="J825" s="318"/>
      <c r="K825" s="318"/>
      <c r="L825" s="318"/>
      <c r="M825" s="318"/>
      <c r="N825" s="318"/>
      <c r="O825" s="318"/>
      <c r="P825" s="318"/>
      <c r="Q825" s="318"/>
      <c r="R825" s="318"/>
      <c r="S825" s="318"/>
      <c r="T825" s="318"/>
      <c r="U825" s="318"/>
      <c r="V825" s="318"/>
      <c r="W825" s="318"/>
      <c r="X825" s="318"/>
      <c r="Y825" s="318"/>
      <c r="Z825" s="280"/>
      <c r="AA825" s="280"/>
      <c r="AB825" s="7"/>
      <c r="AC825" s="318"/>
      <c r="AD825" s="280"/>
      <c r="AE825" s="318"/>
      <c r="AF825" s="280"/>
      <c r="AG825" s="318"/>
      <c r="AH825" s="318"/>
      <c r="AI825" s="318"/>
      <c r="AJ825" s="318"/>
      <c r="AK825" s="318"/>
      <c r="AL825" s="318"/>
      <c r="AM825" s="318"/>
      <c r="AN825" s="318"/>
      <c r="AO825" s="318"/>
      <c r="AP825" s="280"/>
      <c r="AQ825" s="280"/>
      <c r="AR825" s="280"/>
      <c r="AS825" s="280"/>
      <c r="AT825" s="280"/>
      <c r="AU825" s="280"/>
      <c r="AV825" s="280"/>
      <c r="AW825" s="280"/>
      <c r="AX825" s="280"/>
      <c r="AY825" s="280"/>
      <c r="AZ825" s="280"/>
      <c r="BA825" s="280"/>
      <c r="BB825" s="280"/>
      <c r="BC825" s="280"/>
      <c r="BD825" s="280"/>
      <c r="BE825" s="280"/>
      <c r="BF825" s="280"/>
      <c r="BG825" s="280"/>
      <c r="BH825" s="280"/>
      <c r="BI825" s="280"/>
      <c r="BJ825" s="280"/>
      <c r="BK825" s="280"/>
    </row>
    <row r="826" spans="1:63" ht="30.75" hidden="1">
      <c r="A826" s="777"/>
      <c r="B826" s="777"/>
      <c r="C826" s="774"/>
      <c r="D826" s="46"/>
      <c r="E826" s="4" t="s">
        <v>14</v>
      </c>
      <c r="F826" s="180"/>
      <c r="G826" s="280"/>
      <c r="H826" s="286"/>
      <c r="I826" s="318"/>
      <c r="J826" s="318"/>
      <c r="K826" s="318"/>
      <c r="L826" s="318"/>
      <c r="M826" s="318"/>
      <c r="N826" s="318"/>
      <c r="O826" s="318"/>
      <c r="P826" s="318"/>
      <c r="Q826" s="318"/>
      <c r="R826" s="318"/>
      <c r="S826" s="318"/>
      <c r="T826" s="318"/>
      <c r="U826" s="318"/>
      <c r="V826" s="318"/>
      <c r="W826" s="318"/>
      <c r="X826" s="318"/>
      <c r="Y826" s="318"/>
      <c r="Z826" s="280"/>
      <c r="AA826" s="280"/>
      <c r="AB826" s="7"/>
      <c r="AC826" s="318"/>
      <c r="AD826" s="280"/>
      <c r="AE826" s="318"/>
      <c r="AF826" s="280"/>
      <c r="AG826" s="318"/>
      <c r="AH826" s="318"/>
      <c r="AI826" s="318"/>
      <c r="AJ826" s="318"/>
      <c r="AK826" s="318"/>
      <c r="AL826" s="318"/>
      <c r="AM826" s="318"/>
      <c r="AN826" s="318"/>
      <c r="AO826" s="318"/>
      <c r="AP826" s="280"/>
      <c r="AQ826" s="280"/>
      <c r="AR826" s="280"/>
      <c r="AS826" s="280"/>
      <c r="AT826" s="280"/>
      <c r="AU826" s="280"/>
      <c r="AV826" s="280"/>
      <c r="AW826" s="280"/>
      <c r="AX826" s="280"/>
      <c r="AY826" s="280"/>
      <c r="AZ826" s="280"/>
      <c r="BA826" s="280"/>
      <c r="BB826" s="280"/>
      <c r="BC826" s="280"/>
      <c r="BD826" s="280"/>
      <c r="BE826" s="280"/>
      <c r="BF826" s="280"/>
      <c r="BG826" s="280"/>
      <c r="BH826" s="280"/>
      <c r="BI826" s="280"/>
      <c r="BJ826" s="280"/>
      <c r="BK826" s="280"/>
    </row>
    <row r="827" spans="1:63" ht="30.75" hidden="1">
      <c r="A827" s="777"/>
      <c r="B827" s="777"/>
      <c r="C827" s="774"/>
      <c r="D827" s="46"/>
      <c r="E827" s="4" t="s">
        <v>15</v>
      </c>
      <c r="F827" s="180"/>
      <c r="G827" s="280"/>
      <c r="H827" s="286"/>
      <c r="I827" s="318"/>
      <c r="J827" s="318"/>
      <c r="K827" s="318"/>
      <c r="L827" s="318"/>
      <c r="M827" s="318"/>
      <c r="N827" s="318"/>
      <c r="O827" s="318"/>
      <c r="P827" s="318"/>
      <c r="Q827" s="318"/>
      <c r="R827" s="318"/>
      <c r="S827" s="318"/>
      <c r="T827" s="318"/>
      <c r="U827" s="318"/>
      <c r="V827" s="318"/>
      <c r="W827" s="318"/>
      <c r="X827" s="318"/>
      <c r="Y827" s="318"/>
      <c r="Z827" s="280"/>
      <c r="AA827" s="280"/>
      <c r="AB827" s="7"/>
      <c r="AC827" s="318"/>
      <c r="AD827" s="280"/>
      <c r="AE827" s="318"/>
      <c r="AF827" s="280"/>
      <c r="AG827" s="318"/>
      <c r="AH827" s="318"/>
      <c r="AI827" s="318"/>
      <c r="AJ827" s="318"/>
      <c r="AK827" s="318"/>
      <c r="AL827" s="318"/>
      <c r="AM827" s="318"/>
      <c r="AN827" s="318"/>
      <c r="AO827" s="318"/>
      <c r="AP827" s="280"/>
      <c r="AQ827" s="280"/>
      <c r="AR827" s="280"/>
      <c r="AS827" s="280"/>
      <c r="AT827" s="280"/>
      <c r="AU827" s="280"/>
      <c r="AV827" s="280"/>
      <c r="AW827" s="280"/>
      <c r="AX827" s="280"/>
      <c r="AY827" s="280"/>
      <c r="AZ827" s="280"/>
      <c r="BA827" s="280"/>
      <c r="BB827" s="280"/>
      <c r="BC827" s="280"/>
      <c r="BD827" s="280"/>
      <c r="BE827" s="280"/>
      <c r="BF827" s="280"/>
      <c r="BG827" s="280"/>
      <c r="BH827" s="280"/>
      <c r="BI827" s="280"/>
      <c r="BJ827" s="280"/>
      <c r="BK827" s="280"/>
    </row>
    <row r="828" spans="1:63" ht="15" hidden="1">
      <c r="A828" s="777"/>
      <c r="B828" s="777"/>
      <c r="C828" s="774"/>
      <c r="D828" s="46"/>
      <c r="E828" s="4" t="s">
        <v>16</v>
      </c>
      <c r="F828" s="180"/>
      <c r="G828" s="280"/>
      <c r="H828" s="286"/>
      <c r="I828" s="318"/>
      <c r="J828" s="318"/>
      <c r="K828" s="318"/>
      <c r="L828" s="318"/>
      <c r="M828" s="318"/>
      <c r="N828" s="318"/>
      <c r="O828" s="318"/>
      <c r="P828" s="318"/>
      <c r="Q828" s="318"/>
      <c r="R828" s="318"/>
      <c r="S828" s="318"/>
      <c r="T828" s="318"/>
      <c r="U828" s="318"/>
      <c r="V828" s="318"/>
      <c r="W828" s="318"/>
      <c r="X828" s="318"/>
      <c r="Y828" s="318"/>
      <c r="Z828" s="280"/>
      <c r="AA828" s="280"/>
      <c r="AB828" s="7"/>
      <c r="AC828" s="318"/>
      <c r="AD828" s="280"/>
      <c r="AE828" s="318"/>
      <c r="AF828" s="280"/>
      <c r="AG828" s="318"/>
      <c r="AH828" s="318"/>
      <c r="AI828" s="318"/>
      <c r="AJ828" s="318"/>
      <c r="AK828" s="318"/>
      <c r="AL828" s="318"/>
      <c r="AM828" s="318"/>
      <c r="AN828" s="318"/>
      <c r="AO828" s="318"/>
      <c r="AP828" s="280"/>
      <c r="AQ828" s="280"/>
      <c r="AR828" s="280"/>
      <c r="AS828" s="280"/>
      <c r="AT828" s="280"/>
      <c r="AU828" s="280"/>
      <c r="AV828" s="280"/>
      <c r="AW828" s="280"/>
      <c r="AX828" s="280"/>
      <c r="AY828" s="280"/>
      <c r="AZ828" s="280"/>
      <c r="BA828" s="280"/>
      <c r="BB828" s="280"/>
      <c r="BC828" s="280"/>
      <c r="BD828" s="280"/>
      <c r="BE828" s="280"/>
      <c r="BF828" s="280"/>
      <c r="BG828" s="280"/>
      <c r="BH828" s="280"/>
      <c r="BI828" s="280"/>
      <c r="BJ828" s="280"/>
      <c r="BK828" s="280"/>
    </row>
    <row r="829" spans="1:63" ht="15" hidden="1">
      <c r="A829" s="777"/>
      <c r="B829" s="777"/>
      <c r="C829" s="774"/>
      <c r="D829" s="46"/>
      <c r="E829" s="4" t="s">
        <v>17</v>
      </c>
      <c r="F829" s="180"/>
      <c r="G829" s="280"/>
      <c r="H829" s="286"/>
      <c r="I829" s="318"/>
      <c r="J829" s="318"/>
      <c r="K829" s="318"/>
      <c r="L829" s="318"/>
      <c r="M829" s="318"/>
      <c r="N829" s="318"/>
      <c r="O829" s="318"/>
      <c r="P829" s="318"/>
      <c r="Q829" s="318"/>
      <c r="R829" s="318"/>
      <c r="S829" s="318"/>
      <c r="T829" s="318"/>
      <c r="U829" s="318"/>
      <c r="V829" s="318"/>
      <c r="W829" s="318"/>
      <c r="X829" s="318"/>
      <c r="Y829" s="318"/>
      <c r="Z829" s="280"/>
      <c r="AA829" s="280"/>
      <c r="AB829" s="7"/>
      <c r="AC829" s="318"/>
      <c r="AD829" s="280"/>
      <c r="AE829" s="318"/>
      <c r="AF829" s="280"/>
      <c r="AG829" s="318"/>
      <c r="AH829" s="318"/>
      <c r="AI829" s="318"/>
      <c r="AJ829" s="318"/>
      <c r="AK829" s="318"/>
      <c r="AL829" s="318"/>
      <c r="AM829" s="318"/>
      <c r="AN829" s="318"/>
      <c r="AO829" s="318"/>
      <c r="AP829" s="280"/>
      <c r="AQ829" s="280"/>
      <c r="AR829" s="280"/>
      <c r="AS829" s="280"/>
      <c r="AT829" s="280"/>
      <c r="AU829" s="280"/>
      <c r="AV829" s="280"/>
      <c r="AW829" s="280"/>
      <c r="AX829" s="280"/>
      <c r="AY829" s="280"/>
      <c r="AZ829" s="280"/>
      <c r="BA829" s="280"/>
      <c r="BB829" s="280"/>
      <c r="BC829" s="280"/>
      <c r="BD829" s="280"/>
      <c r="BE829" s="280"/>
      <c r="BF829" s="280"/>
      <c r="BG829" s="280"/>
      <c r="BH829" s="280"/>
      <c r="BI829" s="280"/>
      <c r="BJ829" s="280"/>
      <c r="BK829" s="280"/>
    </row>
    <row r="830" spans="1:63" ht="30.75" hidden="1">
      <c r="A830" s="777"/>
      <c r="B830" s="777"/>
      <c r="C830" s="774"/>
      <c r="D830" s="46"/>
      <c r="E830" s="4" t="s">
        <v>18</v>
      </c>
      <c r="F830" s="180"/>
      <c r="G830" s="280"/>
      <c r="H830" s="286"/>
      <c r="I830" s="318"/>
      <c r="J830" s="318"/>
      <c r="K830" s="318"/>
      <c r="L830" s="318"/>
      <c r="M830" s="318"/>
      <c r="N830" s="318"/>
      <c r="O830" s="318"/>
      <c r="P830" s="318"/>
      <c r="Q830" s="318"/>
      <c r="R830" s="318"/>
      <c r="S830" s="318"/>
      <c r="T830" s="318"/>
      <c r="U830" s="318"/>
      <c r="V830" s="318"/>
      <c r="W830" s="318"/>
      <c r="X830" s="318"/>
      <c r="Y830" s="318"/>
      <c r="Z830" s="280"/>
      <c r="AA830" s="280"/>
      <c r="AB830" s="7"/>
      <c r="AC830" s="318"/>
      <c r="AD830" s="280"/>
      <c r="AE830" s="318"/>
      <c r="AF830" s="280"/>
      <c r="AG830" s="318"/>
      <c r="AH830" s="318"/>
      <c r="AI830" s="318"/>
      <c r="AJ830" s="318"/>
      <c r="AK830" s="318"/>
      <c r="AL830" s="318"/>
      <c r="AM830" s="318"/>
      <c r="AN830" s="318"/>
      <c r="AO830" s="318"/>
      <c r="AP830" s="280"/>
      <c r="AQ830" s="280"/>
      <c r="AR830" s="280"/>
      <c r="AS830" s="280"/>
      <c r="AT830" s="280"/>
      <c r="AU830" s="280"/>
      <c r="AV830" s="280"/>
      <c r="AW830" s="280"/>
      <c r="AX830" s="280"/>
      <c r="AY830" s="280"/>
      <c r="AZ830" s="280"/>
      <c r="BA830" s="280"/>
      <c r="BB830" s="280"/>
      <c r="BC830" s="280"/>
      <c r="BD830" s="280"/>
      <c r="BE830" s="280"/>
      <c r="BF830" s="280"/>
      <c r="BG830" s="280"/>
      <c r="BH830" s="280"/>
      <c r="BI830" s="280"/>
      <c r="BJ830" s="280"/>
      <c r="BK830" s="280"/>
    </row>
    <row r="831" spans="1:45" ht="15" hidden="1">
      <c r="A831" s="777"/>
      <c r="B831" s="777"/>
      <c r="C831" s="454" t="s">
        <v>256</v>
      </c>
      <c r="D831" s="35"/>
      <c r="E831" s="271" t="s">
        <v>21</v>
      </c>
      <c r="F831" s="276"/>
      <c r="G831" s="280"/>
      <c r="H831" s="286"/>
      <c r="I831" s="318"/>
      <c r="J831" s="318"/>
      <c r="K831" s="318"/>
      <c r="L831" s="318"/>
      <c r="M831" s="318"/>
      <c r="N831" s="318"/>
      <c r="O831" s="318"/>
      <c r="P831" s="318"/>
      <c r="Q831" s="318"/>
      <c r="R831" s="318"/>
      <c r="S831" s="318"/>
      <c r="T831" s="318"/>
      <c r="U831" s="318"/>
      <c r="V831" s="318"/>
      <c r="W831" s="318"/>
      <c r="X831" s="318"/>
      <c r="Y831" s="318"/>
      <c r="Z831" s="280"/>
      <c r="AA831" s="280"/>
      <c r="AB831" s="7"/>
      <c r="AC831" s="318"/>
      <c r="AD831" s="280"/>
      <c r="AE831" s="318"/>
      <c r="AF831" s="280"/>
      <c r="AG831" s="318"/>
      <c r="AH831" s="318"/>
      <c r="AI831" s="318"/>
      <c r="AJ831" s="318"/>
      <c r="AK831" s="318"/>
      <c r="AL831" s="318"/>
      <c r="AM831" s="318"/>
      <c r="AN831" s="318"/>
      <c r="AO831" s="318"/>
      <c r="AP831" s="280"/>
      <c r="AQ831" s="280"/>
      <c r="AR831" s="280"/>
      <c r="AS831" s="280"/>
    </row>
    <row r="832" spans="1:45" ht="30.75" hidden="1">
      <c r="A832" s="777"/>
      <c r="B832" s="777"/>
      <c r="C832" s="454"/>
      <c r="D832" s="35"/>
      <c r="E832" s="4" t="s">
        <v>14</v>
      </c>
      <c r="F832" s="180"/>
      <c r="G832" s="280"/>
      <c r="H832" s="286"/>
      <c r="I832" s="318"/>
      <c r="J832" s="318"/>
      <c r="K832" s="318"/>
      <c r="L832" s="318"/>
      <c r="M832" s="318"/>
      <c r="N832" s="318"/>
      <c r="O832" s="318"/>
      <c r="P832" s="318"/>
      <c r="Q832" s="318"/>
      <c r="R832" s="318"/>
      <c r="S832" s="318"/>
      <c r="T832" s="318"/>
      <c r="U832" s="318"/>
      <c r="V832" s="318"/>
      <c r="W832" s="318"/>
      <c r="X832" s="318"/>
      <c r="Y832" s="318"/>
      <c r="Z832" s="280"/>
      <c r="AA832" s="280"/>
      <c r="AB832" s="7"/>
      <c r="AC832" s="318"/>
      <c r="AD832" s="280"/>
      <c r="AE832" s="318"/>
      <c r="AF832" s="280"/>
      <c r="AG832" s="318"/>
      <c r="AH832" s="318"/>
      <c r="AI832" s="318"/>
      <c r="AJ832" s="318"/>
      <c r="AK832" s="318"/>
      <c r="AL832" s="318"/>
      <c r="AM832" s="318"/>
      <c r="AN832" s="318"/>
      <c r="AO832" s="318"/>
      <c r="AP832" s="280"/>
      <c r="AQ832" s="280"/>
      <c r="AR832" s="280"/>
      <c r="AS832" s="280"/>
    </row>
    <row r="833" spans="1:51" ht="18.75" customHeight="1" hidden="1">
      <c r="A833" s="777"/>
      <c r="B833" s="777"/>
      <c r="C833" s="454"/>
      <c r="D833" s="35"/>
      <c r="E833" s="4" t="s">
        <v>15</v>
      </c>
      <c r="F833" s="180"/>
      <c r="G833" s="280"/>
      <c r="H833" s="286"/>
      <c r="I833" s="318"/>
      <c r="J833" s="318"/>
      <c r="K833" s="318"/>
      <c r="L833" s="318"/>
      <c r="M833" s="318"/>
      <c r="N833" s="318"/>
      <c r="O833" s="318"/>
      <c r="P833" s="318"/>
      <c r="Q833" s="318"/>
      <c r="R833" s="318"/>
      <c r="S833" s="318"/>
      <c r="T833" s="318"/>
      <c r="U833" s="318"/>
      <c r="V833" s="318"/>
      <c r="W833" s="318"/>
      <c r="X833" s="318"/>
      <c r="Y833" s="318"/>
      <c r="Z833" s="280"/>
      <c r="AA833" s="280"/>
      <c r="AB833" s="7"/>
      <c r="AC833" s="318"/>
      <c r="AD833" s="280"/>
      <c r="AE833" s="318"/>
      <c r="AF833" s="280"/>
      <c r="AG833" s="318"/>
      <c r="AH833" s="318"/>
      <c r="AI833" s="318"/>
      <c r="AJ833" s="318"/>
      <c r="AK833" s="318"/>
      <c r="AL833" s="318"/>
      <c r="AM833" s="318"/>
      <c r="AN833" s="318"/>
      <c r="AO833" s="318"/>
      <c r="AP833" s="280"/>
      <c r="AQ833" s="280"/>
      <c r="AR833" s="280"/>
      <c r="AS833" s="280"/>
      <c r="AT833" s="247"/>
      <c r="AU833" s="247"/>
      <c r="AV833" s="247"/>
      <c r="AW833" s="247"/>
      <c r="AX833" s="247"/>
      <c r="AY833" s="247"/>
    </row>
    <row r="834" spans="1:51" ht="18" hidden="1">
      <c r="A834" s="777"/>
      <c r="B834" s="777"/>
      <c r="C834" s="454"/>
      <c r="D834" s="35"/>
      <c r="E834" s="4" t="s">
        <v>16</v>
      </c>
      <c r="F834" s="180"/>
      <c r="G834" s="280"/>
      <c r="H834" s="286"/>
      <c r="I834" s="318"/>
      <c r="J834" s="318"/>
      <c r="K834" s="318"/>
      <c r="L834" s="318"/>
      <c r="M834" s="318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8"/>
      <c r="Z834" s="280"/>
      <c r="AA834" s="280"/>
      <c r="AB834" s="7"/>
      <c r="AC834" s="318"/>
      <c r="AD834" s="280"/>
      <c r="AE834" s="318"/>
      <c r="AF834" s="280"/>
      <c r="AG834" s="318"/>
      <c r="AH834" s="318"/>
      <c r="AI834" s="318"/>
      <c r="AJ834" s="318"/>
      <c r="AK834" s="318"/>
      <c r="AL834" s="318"/>
      <c r="AM834" s="318"/>
      <c r="AN834" s="318"/>
      <c r="AO834" s="318"/>
      <c r="AP834" s="280"/>
      <c r="AQ834" s="280"/>
      <c r="AR834" s="280"/>
      <c r="AS834" s="280"/>
      <c r="AT834" s="247"/>
      <c r="AU834" s="247"/>
      <c r="AV834" s="247"/>
      <c r="AW834" s="247"/>
      <c r="AX834" s="247"/>
      <c r="AY834" s="247"/>
    </row>
    <row r="835" spans="1:51" ht="18" hidden="1">
      <c r="A835" s="777"/>
      <c r="B835" s="777"/>
      <c r="C835" s="454"/>
      <c r="D835" s="35"/>
      <c r="E835" s="4" t="s">
        <v>17</v>
      </c>
      <c r="F835" s="180"/>
      <c r="G835" s="280"/>
      <c r="H835" s="286"/>
      <c r="I835" s="318"/>
      <c r="J835" s="318"/>
      <c r="K835" s="318"/>
      <c r="L835" s="318"/>
      <c r="M835" s="318"/>
      <c r="N835" s="318"/>
      <c r="O835" s="318"/>
      <c r="P835" s="318"/>
      <c r="Q835" s="318"/>
      <c r="R835" s="318"/>
      <c r="S835" s="318"/>
      <c r="T835" s="318"/>
      <c r="U835" s="318"/>
      <c r="V835" s="318"/>
      <c r="W835" s="318"/>
      <c r="X835" s="318"/>
      <c r="Y835" s="318"/>
      <c r="Z835" s="280"/>
      <c r="AA835" s="280"/>
      <c r="AB835" s="7"/>
      <c r="AC835" s="318"/>
      <c r="AD835" s="280"/>
      <c r="AE835" s="318"/>
      <c r="AF835" s="280"/>
      <c r="AG835" s="318"/>
      <c r="AH835" s="318"/>
      <c r="AI835" s="318"/>
      <c r="AJ835" s="318"/>
      <c r="AK835" s="318"/>
      <c r="AL835" s="318"/>
      <c r="AM835" s="318"/>
      <c r="AN835" s="318"/>
      <c r="AO835" s="318"/>
      <c r="AP835" s="280"/>
      <c r="AQ835" s="280"/>
      <c r="AR835" s="280"/>
      <c r="AS835" s="280"/>
      <c r="AT835" s="249"/>
      <c r="AU835" s="249"/>
      <c r="AV835" s="249"/>
      <c r="AW835" s="249"/>
      <c r="AX835" s="249"/>
      <c r="AY835" s="249"/>
    </row>
    <row r="836" spans="1:51" ht="30.75" hidden="1">
      <c r="A836" s="777"/>
      <c r="B836" s="777"/>
      <c r="C836" s="454"/>
      <c r="D836" s="35"/>
      <c r="E836" s="4" t="s">
        <v>18</v>
      </c>
      <c r="F836" s="180"/>
      <c r="G836" s="280"/>
      <c r="H836" s="286"/>
      <c r="I836" s="318"/>
      <c r="J836" s="318"/>
      <c r="K836" s="318"/>
      <c r="L836" s="318"/>
      <c r="M836" s="318"/>
      <c r="N836" s="318"/>
      <c r="O836" s="318"/>
      <c r="P836" s="318"/>
      <c r="Q836" s="318"/>
      <c r="R836" s="318"/>
      <c r="S836" s="318"/>
      <c r="T836" s="318"/>
      <c r="U836" s="318"/>
      <c r="V836" s="318"/>
      <c r="W836" s="318"/>
      <c r="X836" s="318"/>
      <c r="Y836" s="318"/>
      <c r="Z836" s="280"/>
      <c r="AA836" s="280"/>
      <c r="AB836" s="7"/>
      <c r="AC836" s="318"/>
      <c r="AD836" s="280"/>
      <c r="AE836" s="318"/>
      <c r="AF836" s="280"/>
      <c r="AG836" s="318"/>
      <c r="AH836" s="318"/>
      <c r="AI836" s="318"/>
      <c r="AJ836" s="318"/>
      <c r="AK836" s="318"/>
      <c r="AL836" s="318"/>
      <c r="AM836" s="318"/>
      <c r="AN836" s="318"/>
      <c r="AO836" s="318"/>
      <c r="AP836" s="280"/>
      <c r="AQ836" s="280"/>
      <c r="AR836" s="280"/>
      <c r="AS836" s="280"/>
      <c r="AT836" s="251"/>
      <c r="AU836" s="251"/>
      <c r="AV836" s="251"/>
      <c r="AW836" s="251"/>
      <c r="AX836" s="251"/>
      <c r="AY836" s="252"/>
    </row>
    <row r="837" spans="1:51" ht="82.5" hidden="1">
      <c r="A837" s="773"/>
      <c r="B837" s="773"/>
      <c r="C837" s="35" t="s">
        <v>320</v>
      </c>
      <c r="D837" s="35"/>
      <c r="E837" s="288" t="s">
        <v>322</v>
      </c>
      <c r="F837" s="181"/>
      <c r="G837" s="280"/>
      <c r="H837" s="286"/>
      <c r="I837" s="318"/>
      <c r="J837" s="318"/>
      <c r="K837" s="318"/>
      <c r="L837" s="318"/>
      <c r="M837" s="318"/>
      <c r="N837" s="318"/>
      <c r="O837" s="318"/>
      <c r="P837" s="318"/>
      <c r="Q837" s="318"/>
      <c r="R837" s="318"/>
      <c r="S837" s="318"/>
      <c r="T837" s="318"/>
      <c r="U837" s="318"/>
      <c r="V837" s="318"/>
      <c r="W837" s="318"/>
      <c r="X837" s="318"/>
      <c r="Y837" s="318"/>
      <c r="Z837" s="280"/>
      <c r="AA837" s="280"/>
      <c r="AB837" s="7"/>
      <c r="AC837" s="318"/>
      <c r="AD837" s="280"/>
      <c r="AE837" s="318"/>
      <c r="AF837" s="280"/>
      <c r="AG837" s="318"/>
      <c r="AH837" s="318"/>
      <c r="AI837" s="318"/>
      <c r="AJ837" s="318"/>
      <c r="AK837" s="318"/>
      <c r="AL837" s="318"/>
      <c r="AM837" s="318"/>
      <c r="AN837" s="318"/>
      <c r="AO837" s="318"/>
      <c r="AP837" s="280"/>
      <c r="AQ837" s="280"/>
      <c r="AR837" s="280"/>
      <c r="AS837" s="280"/>
      <c r="AT837" s="251"/>
      <c r="AU837" s="251"/>
      <c r="AV837" s="251"/>
      <c r="AW837" s="251"/>
      <c r="AX837" s="251"/>
      <c r="AY837" s="252"/>
    </row>
    <row r="838" spans="1:51" ht="42" hidden="1">
      <c r="A838" s="773"/>
      <c r="B838" s="773"/>
      <c r="C838" s="68" t="s">
        <v>321</v>
      </c>
      <c r="D838" s="68"/>
      <c r="E838" s="288" t="s">
        <v>322</v>
      </c>
      <c r="F838" s="181"/>
      <c r="G838" s="280"/>
      <c r="H838" s="286"/>
      <c r="I838" s="318"/>
      <c r="J838" s="318"/>
      <c r="K838" s="318"/>
      <c r="L838" s="318"/>
      <c r="M838" s="318"/>
      <c r="N838" s="318"/>
      <c r="O838" s="318"/>
      <c r="P838" s="318"/>
      <c r="Q838" s="318"/>
      <c r="R838" s="318"/>
      <c r="S838" s="318"/>
      <c r="T838" s="318"/>
      <c r="U838" s="318"/>
      <c r="V838" s="318"/>
      <c r="W838" s="318"/>
      <c r="X838" s="318"/>
      <c r="Y838" s="318"/>
      <c r="Z838" s="280"/>
      <c r="AA838" s="280"/>
      <c r="AB838" s="7"/>
      <c r="AC838" s="318"/>
      <c r="AD838" s="280"/>
      <c r="AE838" s="318"/>
      <c r="AF838" s="280"/>
      <c r="AG838" s="318"/>
      <c r="AH838" s="318"/>
      <c r="AI838" s="318"/>
      <c r="AJ838" s="318"/>
      <c r="AK838" s="318"/>
      <c r="AL838" s="318"/>
      <c r="AM838" s="318"/>
      <c r="AN838" s="318"/>
      <c r="AO838" s="318"/>
      <c r="AP838" s="280"/>
      <c r="AQ838" s="280"/>
      <c r="AR838" s="280"/>
      <c r="AS838" s="280"/>
      <c r="AT838" s="251"/>
      <c r="AU838" s="251"/>
      <c r="AV838" s="251"/>
      <c r="AW838" s="251"/>
      <c r="AX838" s="251"/>
      <c r="AY838" s="252"/>
    </row>
    <row r="839" spans="7:51" ht="18">
      <c r="G839" s="280"/>
      <c r="H839" s="280"/>
      <c r="AT839" s="251"/>
      <c r="AU839" s="251"/>
      <c r="AV839" s="251"/>
      <c r="AW839" s="251"/>
      <c r="AX839" s="251"/>
      <c r="AY839" s="252"/>
    </row>
    <row r="840" spans="46:51" ht="18.75" customHeight="1">
      <c r="AT840" s="247"/>
      <c r="AU840" s="247"/>
      <c r="AV840" s="247"/>
      <c r="AW840" s="247"/>
      <c r="AX840" s="247"/>
      <c r="AY840" s="247"/>
    </row>
    <row r="841" spans="1:45" ht="18">
      <c r="A841" s="688" t="s">
        <v>492</v>
      </c>
      <c r="B841" s="688"/>
      <c r="C841" s="688"/>
      <c r="D841" s="688"/>
      <c r="E841" s="688"/>
      <c r="F841" s="688"/>
      <c r="G841" s="688"/>
      <c r="H841" s="688"/>
      <c r="I841" s="688"/>
      <c r="J841" s="688"/>
      <c r="K841" s="688"/>
      <c r="L841" s="688"/>
      <c r="M841" s="688"/>
      <c r="N841" s="688"/>
      <c r="O841" s="688"/>
      <c r="P841" s="688"/>
      <c r="Q841" s="688"/>
      <c r="R841" s="688"/>
      <c r="S841" s="688"/>
      <c r="T841" s="688"/>
      <c r="U841" s="688"/>
      <c r="V841" s="688"/>
      <c r="W841" s="688"/>
      <c r="X841" s="688"/>
      <c r="Y841" s="688"/>
      <c r="Z841" s="688"/>
      <c r="AA841" s="688"/>
      <c r="AB841" s="688"/>
      <c r="AC841" s="688"/>
      <c r="AD841" s="688"/>
      <c r="AE841" s="688"/>
      <c r="AF841" s="688"/>
      <c r="AG841" s="688"/>
      <c r="AH841" s="688"/>
      <c r="AI841" s="688"/>
      <c r="AJ841" s="688"/>
      <c r="AK841" s="688"/>
      <c r="AL841" s="688"/>
      <c r="AM841" s="688"/>
      <c r="AN841" s="688"/>
      <c r="AO841" s="688"/>
      <c r="AP841" s="688"/>
      <c r="AQ841" s="688"/>
      <c r="AR841" s="688"/>
      <c r="AS841" s="688"/>
    </row>
    <row r="842" spans="1:45" ht="18">
      <c r="A842" s="247"/>
      <c r="B842" s="247"/>
      <c r="C842" s="247"/>
      <c r="D842" s="247"/>
      <c r="E842" s="247"/>
      <c r="F842" s="247"/>
      <c r="G842" s="247"/>
      <c r="H842" s="247"/>
      <c r="I842" s="247"/>
      <c r="J842" s="247"/>
      <c r="K842" s="247"/>
      <c r="L842" s="247"/>
      <c r="M842" s="247"/>
      <c r="N842" s="349"/>
      <c r="O842" s="247"/>
      <c r="P842" s="247"/>
      <c r="Q842" s="247"/>
      <c r="R842" s="247"/>
      <c r="S842" s="247"/>
      <c r="T842" s="247"/>
      <c r="U842" s="247"/>
      <c r="V842" s="247"/>
      <c r="W842" s="247"/>
      <c r="X842" s="247"/>
      <c r="Y842" s="247"/>
      <c r="Z842" s="247"/>
      <c r="AA842" s="247"/>
      <c r="AB842" s="247"/>
      <c r="AC842" s="247"/>
      <c r="AD842" s="247"/>
      <c r="AE842" s="247"/>
      <c r="AF842" s="247"/>
      <c r="AG842" s="247"/>
      <c r="AH842" s="247"/>
      <c r="AI842" s="247"/>
      <c r="AJ842" s="247"/>
      <c r="AK842" s="247"/>
      <c r="AL842" s="247"/>
      <c r="AM842" s="247"/>
      <c r="AN842" s="247"/>
      <c r="AO842" s="247"/>
      <c r="AP842" s="247"/>
      <c r="AQ842" s="247"/>
      <c r="AR842" s="247"/>
      <c r="AS842" s="247"/>
    </row>
    <row r="843" spans="1:45" ht="18">
      <c r="A843" s="248" t="s">
        <v>493</v>
      </c>
      <c r="B843" s="248"/>
      <c r="C843" s="248"/>
      <c r="D843" s="248"/>
      <c r="E843" s="249"/>
      <c r="F843" s="249"/>
      <c r="G843" s="249"/>
      <c r="H843" s="348"/>
      <c r="I843" s="249"/>
      <c r="J843" s="249"/>
      <c r="K843" s="249"/>
      <c r="L843" s="249"/>
      <c r="M843" s="249"/>
      <c r="N843" s="249"/>
      <c r="O843" s="249"/>
      <c r="P843" s="249"/>
      <c r="Q843" s="249"/>
      <c r="R843" s="249"/>
      <c r="S843" s="249"/>
      <c r="T843" s="249"/>
      <c r="U843" s="249"/>
      <c r="V843" s="249"/>
      <c r="W843" s="249"/>
      <c r="X843" s="249"/>
      <c r="Y843" s="249"/>
      <c r="Z843" s="249"/>
      <c r="AA843" s="249"/>
      <c r="AB843" s="249"/>
      <c r="AC843" s="249"/>
      <c r="AD843" s="249"/>
      <c r="AE843" s="249"/>
      <c r="AF843" s="249"/>
      <c r="AG843" s="249"/>
      <c r="AH843" s="249"/>
      <c r="AI843" s="249"/>
      <c r="AJ843" s="249"/>
      <c r="AK843" s="249"/>
      <c r="AL843" s="249"/>
      <c r="AM843" s="249"/>
      <c r="AN843" s="249"/>
      <c r="AO843" s="249"/>
      <c r="AP843" s="249"/>
      <c r="AQ843" s="249"/>
      <c r="AR843" s="249"/>
      <c r="AS843" s="249"/>
    </row>
    <row r="844" spans="1:45" ht="18">
      <c r="A844" s="250"/>
      <c r="B844" s="295" t="s">
        <v>465</v>
      </c>
      <c r="C844" s="295"/>
      <c r="D844" s="296"/>
      <c r="E844" s="297"/>
      <c r="F844" s="297"/>
      <c r="G844" s="297"/>
      <c r="H844" s="295"/>
      <c r="I844" s="295"/>
      <c r="J844" s="295"/>
      <c r="K844" s="295"/>
      <c r="L844" s="295"/>
      <c r="M844" s="295"/>
      <c r="N844" s="295"/>
      <c r="O844" s="295"/>
      <c r="P844" s="295"/>
      <c r="Q844" s="295"/>
      <c r="R844" s="295"/>
      <c r="S844" s="295"/>
      <c r="T844" s="251"/>
      <c r="U844" s="251"/>
      <c r="V844" s="251"/>
      <c r="W844" s="251"/>
      <c r="X844" s="251"/>
      <c r="Y844" s="251"/>
      <c r="Z844" s="251"/>
      <c r="AA844" s="251"/>
      <c r="AB844" s="251"/>
      <c r="AC844" s="251"/>
      <c r="AD844" s="251"/>
      <c r="AE844" s="251"/>
      <c r="AF844" s="251"/>
      <c r="AG844" s="251"/>
      <c r="AH844" s="251"/>
      <c r="AI844" s="251"/>
      <c r="AJ844" s="251"/>
      <c r="AK844" s="251"/>
      <c r="AL844" s="251"/>
      <c r="AM844" s="251"/>
      <c r="AN844" s="251"/>
      <c r="AO844" s="295"/>
      <c r="AP844" s="295"/>
      <c r="AQ844" s="295"/>
      <c r="AR844" s="295"/>
      <c r="AS844" s="295"/>
    </row>
    <row r="845" spans="1:45" ht="18">
      <c r="A845" s="250"/>
      <c r="B845" s="295"/>
      <c r="C845" s="295"/>
      <c r="D845" s="296"/>
      <c r="E845" s="297"/>
      <c r="F845" s="297"/>
      <c r="G845" s="297"/>
      <c r="H845" s="295"/>
      <c r="I845" s="295"/>
      <c r="J845" s="295"/>
      <c r="K845" s="295"/>
      <c r="L845" s="295"/>
      <c r="M845" s="295"/>
      <c r="N845" s="295"/>
      <c r="O845" s="295"/>
      <c r="P845" s="295"/>
      <c r="Q845" s="295"/>
      <c r="R845" s="295"/>
      <c r="S845" s="295"/>
      <c r="T845" s="251"/>
      <c r="U845" s="251"/>
      <c r="V845" s="251"/>
      <c r="W845" s="251"/>
      <c r="X845" s="251"/>
      <c r="Y845" s="251"/>
      <c r="Z845" s="251"/>
      <c r="AA845" s="251"/>
      <c r="AB845" s="251"/>
      <c r="AC845" s="251"/>
      <c r="AD845" s="251"/>
      <c r="AE845" s="251"/>
      <c r="AF845" s="251"/>
      <c r="AG845" s="251"/>
      <c r="AH845" s="251"/>
      <c r="AI845" s="251"/>
      <c r="AJ845" s="251"/>
      <c r="AK845" s="251"/>
      <c r="AL845" s="251"/>
      <c r="AM845" s="251"/>
      <c r="AN845" s="251"/>
      <c r="AO845" s="295"/>
      <c r="AP845" s="295"/>
      <c r="AQ845" s="295"/>
      <c r="AR845" s="295"/>
      <c r="AS845" s="295"/>
    </row>
    <row r="846" spans="1:45" ht="18">
      <c r="A846" s="250"/>
      <c r="B846" s="295" t="s">
        <v>494</v>
      </c>
      <c r="C846" s="295"/>
      <c r="D846" s="296"/>
      <c r="E846" s="297"/>
      <c r="F846" s="297"/>
      <c r="G846" s="297"/>
      <c r="H846" s="295"/>
      <c r="I846" s="295"/>
      <c r="J846" s="295"/>
      <c r="K846" s="295">
        <f>G72</f>
        <v>0</v>
      </c>
      <c r="L846" s="295"/>
      <c r="M846" s="295"/>
      <c r="N846" s="295"/>
      <c r="O846" s="295"/>
      <c r="P846" s="295"/>
      <c r="Q846" s="295"/>
      <c r="R846" s="295"/>
      <c r="S846" s="295"/>
      <c r="T846" s="251"/>
      <c r="U846" s="251"/>
      <c r="V846" s="251"/>
      <c r="W846" s="251"/>
      <c r="X846" s="251"/>
      <c r="Y846" s="251"/>
      <c r="Z846" s="251"/>
      <c r="AA846" s="251"/>
      <c r="AB846" s="251"/>
      <c r="AC846" s="251"/>
      <c r="AD846" s="251"/>
      <c r="AE846" s="251"/>
      <c r="AF846" s="251"/>
      <c r="AG846" s="251"/>
      <c r="AH846" s="251"/>
      <c r="AI846" s="251"/>
      <c r="AJ846" s="251"/>
      <c r="AK846" s="251"/>
      <c r="AL846" s="251"/>
      <c r="AM846" s="251"/>
      <c r="AN846" s="251"/>
      <c r="AO846" s="295"/>
      <c r="AP846" s="295"/>
      <c r="AQ846" s="295"/>
      <c r="AR846" s="295"/>
      <c r="AS846" s="295"/>
    </row>
    <row r="847" spans="1:45" ht="18">
      <c r="A847" s="250"/>
      <c r="B847" s="295"/>
      <c r="C847" s="295"/>
      <c r="D847" s="296"/>
      <c r="E847" s="297"/>
      <c r="F847" s="297"/>
      <c r="G847" s="297"/>
      <c r="H847" s="295"/>
      <c r="I847" s="295"/>
      <c r="J847" s="295"/>
      <c r="K847" s="295"/>
      <c r="L847" s="295"/>
      <c r="M847" s="295"/>
      <c r="N847" s="295"/>
      <c r="O847" s="295"/>
      <c r="P847" s="295"/>
      <c r="Q847" s="295"/>
      <c r="R847" s="295"/>
      <c r="S847" s="295"/>
      <c r="T847" s="251"/>
      <c r="U847" s="251"/>
      <c r="V847" s="251"/>
      <c r="W847" s="251"/>
      <c r="X847" s="251"/>
      <c r="Y847" s="251"/>
      <c r="Z847" s="251"/>
      <c r="AA847" s="251"/>
      <c r="AB847" s="251"/>
      <c r="AC847" s="251"/>
      <c r="AD847" s="251"/>
      <c r="AE847" s="251"/>
      <c r="AF847" s="251"/>
      <c r="AG847" s="251"/>
      <c r="AH847" s="251"/>
      <c r="AI847" s="251"/>
      <c r="AJ847" s="251"/>
      <c r="AK847" s="251"/>
      <c r="AL847" s="251"/>
      <c r="AM847" s="251"/>
      <c r="AN847" s="251"/>
      <c r="AO847" s="295"/>
      <c r="AP847" s="295"/>
      <c r="AQ847" s="295"/>
      <c r="AR847" s="295"/>
      <c r="AS847" s="295"/>
    </row>
    <row r="848" spans="1:45" ht="18">
      <c r="A848" s="688" t="s">
        <v>495</v>
      </c>
      <c r="B848" s="688"/>
      <c r="C848" s="688"/>
      <c r="D848" s="688"/>
      <c r="E848" s="688"/>
      <c r="F848" s="688"/>
      <c r="G848" s="688"/>
      <c r="H848" s="688"/>
      <c r="I848" s="688"/>
      <c r="J848" s="688"/>
      <c r="K848" s="688"/>
      <c r="L848" s="247"/>
      <c r="M848" s="247"/>
      <c r="N848" s="247"/>
      <c r="O848" s="247"/>
      <c r="P848" s="247"/>
      <c r="Q848" s="247"/>
      <c r="R848" s="247"/>
      <c r="S848" s="247"/>
      <c r="T848" s="247"/>
      <c r="U848" s="247"/>
      <c r="V848" s="247"/>
      <c r="W848" s="247"/>
      <c r="X848" s="247"/>
      <c r="Y848" s="247"/>
      <c r="Z848" s="247"/>
      <c r="AA848" s="247"/>
      <c r="AB848" s="247"/>
      <c r="AC848" s="247"/>
      <c r="AD848" s="247"/>
      <c r="AE848" s="247"/>
      <c r="AF848" s="247"/>
      <c r="AG848" s="247"/>
      <c r="AH848" s="247"/>
      <c r="AI848" s="247"/>
      <c r="AJ848" s="247"/>
      <c r="AK848" s="247"/>
      <c r="AL848" s="247"/>
      <c r="AM848" s="247"/>
      <c r="AN848" s="247"/>
      <c r="AO848" s="247"/>
      <c r="AP848" s="247"/>
      <c r="AQ848" s="247"/>
      <c r="AR848" s="247"/>
      <c r="AS848" s="247"/>
    </row>
  </sheetData>
  <sheetProtection/>
  <mergeCells count="378">
    <mergeCell ref="A848:K848"/>
    <mergeCell ref="B6:B9"/>
    <mergeCell ref="D6:D8"/>
    <mergeCell ref="E6:E9"/>
    <mergeCell ref="I6:K6"/>
    <mergeCell ref="I7:K7"/>
    <mergeCell ref="I8:I9"/>
    <mergeCell ref="J8:J9"/>
    <mergeCell ref="K8:K9"/>
    <mergeCell ref="A36:A42"/>
    <mergeCell ref="B36:B42"/>
    <mergeCell ref="C36:C42"/>
    <mergeCell ref="D36:D42"/>
    <mergeCell ref="A6:A9"/>
    <mergeCell ref="A841:AS841"/>
    <mergeCell ref="C540:C549"/>
    <mergeCell ref="A50:A55"/>
    <mergeCell ref="B50:B55"/>
    <mergeCell ref="C50:C55"/>
    <mergeCell ref="C398:C404"/>
    <mergeCell ref="C384:C390"/>
    <mergeCell ref="B480:B486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A91:A97"/>
    <mergeCell ref="B91:B97"/>
    <mergeCell ref="C91:C97"/>
    <mergeCell ref="A98:A103"/>
    <mergeCell ref="B98:B103"/>
    <mergeCell ref="C98:C103"/>
    <mergeCell ref="A104:A109"/>
    <mergeCell ref="B104:B109"/>
    <mergeCell ref="C104:C109"/>
    <mergeCell ref="A110:A115"/>
    <mergeCell ref="B110:B115"/>
    <mergeCell ref="C110:C115"/>
    <mergeCell ref="A116:A121"/>
    <mergeCell ref="B116:B121"/>
    <mergeCell ref="C116:C121"/>
    <mergeCell ref="A122:A127"/>
    <mergeCell ref="B122:B127"/>
    <mergeCell ref="C122:C127"/>
    <mergeCell ref="A128:A133"/>
    <mergeCell ref="B128:B133"/>
    <mergeCell ref="C128:C133"/>
    <mergeCell ref="A134:A139"/>
    <mergeCell ref="B134:B139"/>
    <mergeCell ref="C134:C139"/>
    <mergeCell ref="A140:A150"/>
    <mergeCell ref="B140:B150"/>
    <mergeCell ref="C140:C148"/>
    <mergeCell ref="A151:A156"/>
    <mergeCell ref="B151:B156"/>
    <mergeCell ref="C151:C156"/>
    <mergeCell ref="A157:A162"/>
    <mergeCell ref="B157:B162"/>
    <mergeCell ref="C157:C162"/>
    <mergeCell ref="A163:A169"/>
    <mergeCell ref="B163:B169"/>
    <mergeCell ref="C163:C169"/>
    <mergeCell ref="A171:A177"/>
    <mergeCell ref="B171:B177"/>
    <mergeCell ref="C171:C177"/>
    <mergeCell ref="A178:A184"/>
    <mergeCell ref="B178:B184"/>
    <mergeCell ref="C178:C184"/>
    <mergeCell ref="A185:A191"/>
    <mergeCell ref="B185:B191"/>
    <mergeCell ref="C185:C191"/>
    <mergeCell ref="A192:A197"/>
    <mergeCell ref="B192:B197"/>
    <mergeCell ref="C192:C197"/>
    <mergeCell ref="A198:A203"/>
    <mergeCell ref="B198:B203"/>
    <mergeCell ref="C198:C203"/>
    <mergeCell ref="A204:A209"/>
    <mergeCell ref="B204:B209"/>
    <mergeCell ref="C204:C209"/>
    <mergeCell ref="A210:A216"/>
    <mergeCell ref="B210:B216"/>
    <mergeCell ref="C210:C216"/>
    <mergeCell ref="A217:A228"/>
    <mergeCell ref="B217:B228"/>
    <mergeCell ref="C217:C224"/>
    <mergeCell ref="A229:A237"/>
    <mergeCell ref="B229:B237"/>
    <mergeCell ref="C229:C235"/>
    <mergeCell ref="A238:A243"/>
    <mergeCell ref="B238:B243"/>
    <mergeCell ref="C238:C243"/>
    <mergeCell ref="A244:A249"/>
    <mergeCell ref="B244:B249"/>
    <mergeCell ref="C244:C249"/>
    <mergeCell ref="A250:A255"/>
    <mergeCell ref="B250:B255"/>
    <mergeCell ref="C250:C255"/>
    <mergeCell ref="A256:A261"/>
    <mergeCell ref="B256:B261"/>
    <mergeCell ref="C256:C261"/>
    <mergeCell ref="A262:A267"/>
    <mergeCell ref="B262:B267"/>
    <mergeCell ref="C262:C267"/>
    <mergeCell ref="A268:A273"/>
    <mergeCell ref="B268:B273"/>
    <mergeCell ref="C268:C273"/>
    <mergeCell ref="A274:A282"/>
    <mergeCell ref="B274:B282"/>
    <mergeCell ref="C274:C279"/>
    <mergeCell ref="A291:A301"/>
    <mergeCell ref="B291:B301"/>
    <mergeCell ref="C291:C298"/>
    <mergeCell ref="C283:C288"/>
    <mergeCell ref="A283:A290"/>
    <mergeCell ref="B283:B290"/>
    <mergeCell ref="A302:A308"/>
    <mergeCell ref="B302:B308"/>
    <mergeCell ref="C302:C308"/>
    <mergeCell ref="A309:A314"/>
    <mergeCell ref="B309:B314"/>
    <mergeCell ref="C309:C314"/>
    <mergeCell ref="A345:A351"/>
    <mergeCell ref="B345:B351"/>
    <mergeCell ref="C345:C351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336:A344"/>
    <mergeCell ref="B336:B344"/>
    <mergeCell ref="C336:C344"/>
    <mergeCell ref="A364:A369"/>
    <mergeCell ref="B364:B369"/>
    <mergeCell ref="C364:C369"/>
    <mergeCell ref="A352:A357"/>
    <mergeCell ref="B352:B357"/>
    <mergeCell ref="D364:D369"/>
    <mergeCell ref="A405:C411"/>
    <mergeCell ref="A412:A418"/>
    <mergeCell ref="B412:B418"/>
    <mergeCell ref="C412:C418"/>
    <mergeCell ref="D412:D418"/>
    <mergeCell ref="A377:A383"/>
    <mergeCell ref="C391:C397"/>
    <mergeCell ref="A384:A404"/>
    <mergeCell ref="B384:B404"/>
    <mergeCell ref="B461:B467"/>
    <mergeCell ref="A419:A433"/>
    <mergeCell ref="B419:B433"/>
    <mergeCell ref="C419:C425"/>
    <mergeCell ref="A434:A445"/>
    <mergeCell ref="B434:B445"/>
    <mergeCell ref="C434:C440"/>
    <mergeCell ref="A453:A493"/>
    <mergeCell ref="B488:B493"/>
    <mergeCell ref="C453:C493"/>
    <mergeCell ref="B494:B500"/>
    <mergeCell ref="B503:B509"/>
    <mergeCell ref="B510:B516"/>
    <mergeCell ref="B518:B532"/>
    <mergeCell ref="C494:C532"/>
    <mergeCell ref="A494:A532"/>
    <mergeCell ref="A533:C539"/>
    <mergeCell ref="D540:D546"/>
    <mergeCell ref="A550:A556"/>
    <mergeCell ref="B550:B556"/>
    <mergeCell ref="C550:C556"/>
    <mergeCell ref="A540:A549"/>
    <mergeCell ref="B540:B549"/>
    <mergeCell ref="B585:B591"/>
    <mergeCell ref="C585:C591"/>
    <mergeCell ref="D585:D591"/>
    <mergeCell ref="A557:A562"/>
    <mergeCell ref="B557:B562"/>
    <mergeCell ref="C557:C562"/>
    <mergeCell ref="A563:A568"/>
    <mergeCell ref="B563:B568"/>
    <mergeCell ref="C563:C568"/>
    <mergeCell ref="A592:A597"/>
    <mergeCell ref="B592:B597"/>
    <mergeCell ref="C592:C597"/>
    <mergeCell ref="A598:A603"/>
    <mergeCell ref="B598:B603"/>
    <mergeCell ref="C598:C603"/>
    <mergeCell ref="A604:A609"/>
    <mergeCell ref="B604:B609"/>
    <mergeCell ref="C604:C609"/>
    <mergeCell ref="A610:A615"/>
    <mergeCell ref="B610:B615"/>
    <mergeCell ref="C610:C615"/>
    <mergeCell ref="A616:A621"/>
    <mergeCell ref="B616:B621"/>
    <mergeCell ref="C616:C621"/>
    <mergeCell ref="A622:A627"/>
    <mergeCell ref="B622:B627"/>
    <mergeCell ref="C622:C627"/>
    <mergeCell ref="A628:A633"/>
    <mergeCell ref="B628:B633"/>
    <mergeCell ref="C628:C633"/>
    <mergeCell ref="A634:A639"/>
    <mergeCell ref="B634:B639"/>
    <mergeCell ref="C634:C639"/>
    <mergeCell ref="A658:A663"/>
    <mergeCell ref="B658:B663"/>
    <mergeCell ref="C658:C663"/>
    <mergeCell ref="A640:A645"/>
    <mergeCell ref="B640:B645"/>
    <mergeCell ref="C640:C645"/>
    <mergeCell ref="A646:A651"/>
    <mergeCell ref="B646:B651"/>
    <mergeCell ref="C646:C651"/>
    <mergeCell ref="A708:A714"/>
    <mergeCell ref="B708:B714"/>
    <mergeCell ref="C708:C714"/>
    <mergeCell ref="D708:D714"/>
    <mergeCell ref="A715:A721"/>
    <mergeCell ref="B715:B721"/>
    <mergeCell ref="C715:C721"/>
    <mergeCell ref="A722:A727"/>
    <mergeCell ref="B722:B727"/>
    <mergeCell ref="C722:C727"/>
    <mergeCell ref="A728:A733"/>
    <mergeCell ref="B728:B733"/>
    <mergeCell ref="C728:C733"/>
    <mergeCell ref="A734:A739"/>
    <mergeCell ref="B734:B739"/>
    <mergeCell ref="C734:C739"/>
    <mergeCell ref="A740:A745"/>
    <mergeCell ref="B740:B745"/>
    <mergeCell ref="C740:C745"/>
    <mergeCell ref="A746:B752"/>
    <mergeCell ref="C746:C752"/>
    <mergeCell ref="A753:B759"/>
    <mergeCell ref="C753:C759"/>
    <mergeCell ref="A760:B766"/>
    <mergeCell ref="C760:C766"/>
    <mergeCell ref="A774:B838"/>
    <mergeCell ref="C774:C780"/>
    <mergeCell ref="C781:C786"/>
    <mergeCell ref="C787:C792"/>
    <mergeCell ref="C793:C799"/>
    <mergeCell ref="C800:C805"/>
    <mergeCell ref="C806:C811"/>
    <mergeCell ref="C812:C817"/>
    <mergeCell ref="C818:C824"/>
    <mergeCell ref="C825:C830"/>
    <mergeCell ref="C831:C836"/>
    <mergeCell ref="A569:C575"/>
    <mergeCell ref="A576:C582"/>
    <mergeCell ref="A585:A591"/>
    <mergeCell ref="A583:AS583"/>
    <mergeCell ref="A706:AS706"/>
    <mergeCell ref="A767:B773"/>
    <mergeCell ref="C767:C773"/>
    <mergeCell ref="A694:B699"/>
    <mergeCell ref="A688:A693"/>
    <mergeCell ref="L6:N6"/>
    <mergeCell ref="L7:N7"/>
    <mergeCell ref="L8:L9"/>
    <mergeCell ref="M8:M9"/>
    <mergeCell ref="N8:N9"/>
    <mergeCell ref="R6:T6"/>
    <mergeCell ref="R7:T7"/>
    <mergeCell ref="R8:R9"/>
    <mergeCell ref="S8:S9"/>
    <mergeCell ref="T8:T9"/>
    <mergeCell ref="U6:W6"/>
    <mergeCell ref="U7:W7"/>
    <mergeCell ref="U8:U9"/>
    <mergeCell ref="V8:V9"/>
    <mergeCell ref="W8:W9"/>
    <mergeCell ref="X6:Z6"/>
    <mergeCell ref="X7:Z7"/>
    <mergeCell ref="X8:X9"/>
    <mergeCell ref="Y8:Y9"/>
    <mergeCell ref="Z8:Z9"/>
    <mergeCell ref="AA6:AC6"/>
    <mergeCell ref="AA7:AC7"/>
    <mergeCell ref="AA8:AA9"/>
    <mergeCell ref="AB8:AB9"/>
    <mergeCell ref="AC8:AC9"/>
    <mergeCell ref="AD6:AF6"/>
    <mergeCell ref="AD7:AF7"/>
    <mergeCell ref="AD8:AD9"/>
    <mergeCell ref="AE8:AE9"/>
    <mergeCell ref="AF8:AF9"/>
    <mergeCell ref="C6:C9"/>
    <mergeCell ref="AR8:AR9"/>
    <mergeCell ref="AG6:AI6"/>
    <mergeCell ref="AG7:AI7"/>
    <mergeCell ref="AG8:AG9"/>
    <mergeCell ref="AH8:AH9"/>
    <mergeCell ref="AI8:AI9"/>
    <mergeCell ref="AK8:AK9"/>
    <mergeCell ref="AJ7:AL7"/>
    <mergeCell ref="AJ8:AJ9"/>
    <mergeCell ref="A34:AS35"/>
    <mergeCell ref="A10:C16"/>
    <mergeCell ref="A18:C24"/>
    <mergeCell ref="A17:AS17"/>
    <mergeCell ref="A25:C31"/>
    <mergeCell ref="A32:AS32"/>
    <mergeCell ref="A33:AS33"/>
    <mergeCell ref="A2:AS2"/>
    <mergeCell ref="A4:AS5"/>
    <mergeCell ref="C43:C49"/>
    <mergeCell ref="B43:B49"/>
    <mergeCell ref="A43:A49"/>
    <mergeCell ref="C377:C383"/>
    <mergeCell ref="B377:B383"/>
    <mergeCell ref="C370:C376"/>
    <mergeCell ref="A3:AS3"/>
    <mergeCell ref="AM8:AM9"/>
    <mergeCell ref="C694:C699"/>
    <mergeCell ref="A700:B705"/>
    <mergeCell ref="C700:C705"/>
    <mergeCell ref="A664:A669"/>
    <mergeCell ref="B664:B669"/>
    <mergeCell ref="B670:B675"/>
    <mergeCell ref="A676:A681"/>
    <mergeCell ref="C688:C693"/>
    <mergeCell ref="C352:C357"/>
    <mergeCell ref="A446:A452"/>
    <mergeCell ref="B446:B452"/>
    <mergeCell ref="C446:C452"/>
    <mergeCell ref="B453:B459"/>
    <mergeCell ref="B682:B687"/>
    <mergeCell ref="C682:C687"/>
    <mergeCell ref="A358:A363"/>
    <mergeCell ref="B358:B363"/>
    <mergeCell ref="B676:B681"/>
    <mergeCell ref="B688:B693"/>
    <mergeCell ref="C358:C363"/>
    <mergeCell ref="C664:C681"/>
    <mergeCell ref="A670:A675"/>
    <mergeCell ref="A682:A687"/>
    <mergeCell ref="A652:A657"/>
    <mergeCell ref="B652:B657"/>
    <mergeCell ref="C652:C657"/>
    <mergeCell ref="A370:A376"/>
    <mergeCell ref="B370:B376"/>
    <mergeCell ref="AP8:AP9"/>
    <mergeCell ref="Q8:Q9"/>
    <mergeCell ref="P8:P9"/>
    <mergeCell ref="O8:O9"/>
    <mergeCell ref="AP7:AR7"/>
    <mergeCell ref="AM7:AO7"/>
    <mergeCell ref="AN8:AN9"/>
    <mergeCell ref="O7:Q7"/>
    <mergeCell ref="AO8:AO9"/>
    <mergeCell ref="AL8:AL9"/>
    <mergeCell ref="H7:H9"/>
    <mergeCell ref="G7:G9"/>
    <mergeCell ref="F7:F9"/>
    <mergeCell ref="AS6:AS9"/>
    <mergeCell ref="AP6:AR6"/>
    <mergeCell ref="AM6:AO6"/>
    <mergeCell ref="AJ6:AL6"/>
    <mergeCell ref="O6:Q6"/>
    <mergeCell ref="F6:H6"/>
    <mergeCell ref="AQ8:AQ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1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L37" sqref="L37"/>
    </sheetView>
  </sheetViews>
  <sheetFormatPr defaultColWidth="9.140625" defaultRowHeight="15"/>
  <cols>
    <col min="1" max="9" width="9.140625" style="234" customWidth="1"/>
    <col min="10" max="16384" width="9.140625" style="234" customWidth="1"/>
  </cols>
  <sheetData>
    <row r="1" spans="1:8" ht="15">
      <c r="A1" s="233"/>
      <c r="B1" s="233"/>
      <c r="C1" s="233"/>
      <c r="E1" s="235"/>
      <c r="F1" s="235"/>
      <c r="H1" s="235" t="s">
        <v>485</v>
      </c>
    </row>
    <row r="2" spans="1:8" ht="15">
      <c r="A2" s="233"/>
      <c r="B2" s="233"/>
      <c r="C2" s="233"/>
      <c r="E2" s="235"/>
      <c r="F2" s="235"/>
      <c r="H2" s="235"/>
    </row>
    <row r="3" spans="1:8" ht="15">
      <c r="A3" s="233"/>
      <c r="B3" s="233"/>
      <c r="C3" s="233"/>
      <c r="E3" s="821" t="s">
        <v>585</v>
      </c>
      <c r="F3" s="822"/>
      <c r="G3" s="822"/>
      <c r="H3" s="822"/>
    </row>
    <row r="4" spans="1:8" ht="15">
      <c r="A4" s="233"/>
      <c r="B4" s="233"/>
      <c r="E4" s="823" t="s">
        <v>586</v>
      </c>
      <c r="F4" s="822"/>
      <c r="G4" s="822"/>
      <c r="H4" s="822"/>
    </row>
    <row r="5" spans="1:8" ht="15.75">
      <c r="A5" s="233"/>
      <c r="B5" s="233"/>
      <c r="C5" s="233"/>
      <c r="G5" s="236"/>
      <c r="H5" s="235"/>
    </row>
    <row r="6" spans="1:8" ht="15">
      <c r="A6" s="233"/>
      <c r="B6" s="233"/>
      <c r="C6" s="233"/>
      <c r="G6" s="233"/>
      <c r="H6" s="235"/>
    </row>
    <row r="7" spans="1:8" ht="15">
      <c r="A7" s="233"/>
      <c r="B7" s="233"/>
      <c r="C7" s="233"/>
      <c r="G7" s="233"/>
      <c r="H7" s="235" t="s">
        <v>587</v>
      </c>
    </row>
    <row r="8" spans="1:14" ht="15">
      <c r="A8" s="233"/>
      <c r="B8" s="233"/>
      <c r="C8" s="233"/>
      <c r="D8" s="233"/>
      <c r="G8" s="233"/>
      <c r="H8" s="235"/>
      <c r="K8" s="233"/>
      <c r="L8" s="233"/>
      <c r="M8" s="233"/>
      <c r="N8" s="233"/>
    </row>
    <row r="9" spans="1:14" ht="15">
      <c r="A9" s="233"/>
      <c r="B9" s="233"/>
      <c r="C9" s="233"/>
      <c r="D9" s="233"/>
      <c r="G9" s="233"/>
      <c r="H9" s="235" t="s">
        <v>486</v>
      </c>
      <c r="K9" s="233"/>
      <c r="L9" s="233"/>
      <c r="M9" s="233"/>
      <c r="N9" s="233"/>
    </row>
    <row r="10" spans="1:14" ht="15">
      <c r="A10" s="233"/>
      <c r="B10" s="233"/>
      <c r="C10" s="233"/>
      <c r="D10" s="233"/>
      <c r="E10" s="233"/>
      <c r="F10" s="233"/>
      <c r="K10" s="233"/>
      <c r="L10" s="233"/>
      <c r="M10" s="233"/>
      <c r="N10" s="233"/>
    </row>
    <row r="11" spans="11:14" ht="15.75">
      <c r="K11" s="236"/>
      <c r="L11" s="236"/>
      <c r="M11" s="233"/>
      <c r="N11" s="233"/>
    </row>
    <row r="12" spans="11:14" ht="15">
      <c r="K12" s="233"/>
      <c r="L12" s="233"/>
      <c r="M12" s="233"/>
      <c r="N12" s="233"/>
    </row>
    <row r="13" spans="11:14" ht="15">
      <c r="K13" s="233"/>
      <c r="L13" s="233"/>
      <c r="M13" s="233"/>
      <c r="N13" s="233"/>
    </row>
    <row r="14" spans="11:14" ht="15">
      <c r="K14" s="233"/>
      <c r="L14" s="233"/>
      <c r="M14" s="233"/>
      <c r="N14" s="233"/>
    </row>
    <row r="15" spans="11:14" ht="15">
      <c r="K15" s="233"/>
      <c r="L15" s="233"/>
      <c r="M15" s="233"/>
      <c r="N15" s="233"/>
    </row>
    <row r="16" spans="1:14" ht="13.5">
      <c r="A16" s="233"/>
      <c r="B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</row>
    <row r="17" spans="1:14" ht="42" customHeight="1">
      <c r="A17" s="814" t="s">
        <v>487</v>
      </c>
      <c r="B17" s="815"/>
      <c r="C17" s="815"/>
      <c r="D17" s="815"/>
      <c r="E17" s="815"/>
      <c r="F17" s="815"/>
      <c r="G17" s="815"/>
      <c r="H17" s="815"/>
      <c r="I17" s="815"/>
      <c r="J17" s="236"/>
      <c r="K17" s="233"/>
      <c r="L17" s="233"/>
      <c r="M17" s="233"/>
      <c r="N17" s="233"/>
    </row>
    <row r="18" spans="1:14" ht="13.5">
      <c r="A18" s="816" t="s">
        <v>588</v>
      </c>
      <c r="B18" s="817"/>
      <c r="C18" s="817"/>
      <c r="D18" s="817"/>
      <c r="E18" s="817"/>
      <c r="F18" s="817"/>
      <c r="G18" s="817"/>
      <c r="H18" s="817"/>
      <c r="I18" s="817"/>
      <c r="J18" s="817"/>
      <c r="K18" s="233"/>
      <c r="L18" s="233"/>
      <c r="M18" s="233"/>
      <c r="N18" s="233"/>
    </row>
    <row r="19" spans="1:14" ht="39.75" customHeight="1">
      <c r="A19" s="817"/>
      <c r="B19" s="817"/>
      <c r="C19" s="817"/>
      <c r="D19" s="817"/>
      <c r="E19" s="817"/>
      <c r="F19" s="817"/>
      <c r="G19" s="817"/>
      <c r="H19" s="817"/>
      <c r="I19" s="817"/>
      <c r="J19" s="817"/>
      <c r="K19" s="233"/>
      <c r="L19" s="233"/>
      <c r="M19" s="233"/>
      <c r="N19" s="233"/>
    </row>
    <row r="20" spans="1:14" ht="15" customHeight="1">
      <c r="A20" s="818" t="s">
        <v>488</v>
      </c>
      <c r="B20" s="819"/>
      <c r="C20" s="819"/>
      <c r="D20" s="819"/>
      <c r="E20" s="819"/>
      <c r="F20" s="819"/>
      <c r="G20" s="819"/>
      <c r="H20" s="819"/>
      <c r="I20" s="819"/>
      <c r="J20" s="819"/>
      <c r="K20" s="233"/>
      <c r="L20" s="233"/>
      <c r="M20" s="233"/>
      <c r="N20" s="233"/>
    </row>
    <row r="21" spans="1:14" ht="15" customHeight="1">
      <c r="A21" s="819"/>
      <c r="B21" s="819"/>
      <c r="C21" s="819"/>
      <c r="D21" s="819"/>
      <c r="E21" s="819"/>
      <c r="F21" s="819"/>
      <c r="G21" s="819"/>
      <c r="H21" s="819"/>
      <c r="I21" s="819"/>
      <c r="J21" s="819"/>
      <c r="K21" s="233"/>
      <c r="L21" s="233"/>
      <c r="M21" s="233"/>
      <c r="N21" s="233"/>
    </row>
    <row r="22" spans="1:14" ht="15" customHeight="1">
      <c r="A22" s="819"/>
      <c r="B22" s="819"/>
      <c r="C22" s="819"/>
      <c r="D22" s="819"/>
      <c r="E22" s="819"/>
      <c r="F22" s="819"/>
      <c r="G22" s="819"/>
      <c r="H22" s="819"/>
      <c r="I22" s="819"/>
      <c r="J22" s="819"/>
      <c r="K22" s="233"/>
      <c r="L22" s="233"/>
      <c r="M22" s="233"/>
      <c r="N22" s="233"/>
    </row>
    <row r="23" spans="1:14" ht="13.5">
      <c r="A23" s="819"/>
      <c r="B23" s="819"/>
      <c r="C23" s="819"/>
      <c r="D23" s="819"/>
      <c r="E23" s="819"/>
      <c r="F23" s="819"/>
      <c r="G23" s="819"/>
      <c r="H23" s="819"/>
      <c r="I23" s="819"/>
      <c r="J23" s="819"/>
      <c r="K23" s="233"/>
      <c r="L23" s="233"/>
      <c r="M23" s="233"/>
      <c r="N23" s="233"/>
    </row>
    <row r="24" spans="1:14" ht="13.5">
      <c r="A24" s="233"/>
      <c r="J24" s="233"/>
      <c r="K24" s="233"/>
      <c r="L24" s="233"/>
      <c r="M24" s="233"/>
      <c r="N24" s="233"/>
    </row>
    <row r="25" spans="1:14" ht="13.5">
      <c r="A25" s="233"/>
      <c r="J25" s="233"/>
      <c r="K25" s="233"/>
      <c r="L25" s="233"/>
      <c r="M25" s="233"/>
      <c r="N25" s="233"/>
    </row>
    <row r="26" spans="1:14" ht="13.5">
      <c r="A26" s="233"/>
      <c r="G26" s="234" t="s">
        <v>489</v>
      </c>
      <c r="J26" s="233"/>
      <c r="K26" s="233"/>
      <c r="L26" s="233"/>
      <c r="M26" s="233"/>
      <c r="N26" s="233"/>
    </row>
    <row r="27" spans="1:14" ht="13.5">
      <c r="A27" s="233"/>
      <c r="H27" s="234" t="s">
        <v>490</v>
      </c>
      <c r="I27" s="237"/>
      <c r="J27" s="233"/>
      <c r="K27" s="233"/>
      <c r="L27" s="233"/>
      <c r="M27" s="233"/>
      <c r="N27" s="233"/>
    </row>
    <row r="28" spans="1:14" ht="13.5">
      <c r="A28" s="233"/>
      <c r="I28" s="233"/>
      <c r="J28" s="235"/>
      <c r="K28" s="233"/>
      <c r="L28" s="233"/>
      <c r="M28" s="233"/>
      <c r="N28" s="233"/>
    </row>
    <row r="29" spans="1:14" ht="13.5">
      <c r="A29" s="233"/>
      <c r="I29" s="233"/>
      <c r="J29" s="235"/>
      <c r="K29" s="233"/>
      <c r="L29" s="233"/>
      <c r="M29" s="233"/>
      <c r="N29" s="233"/>
    </row>
    <row r="30" spans="1:14" ht="13.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14" ht="13.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13.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</row>
    <row r="44" spans="5:8" ht="15">
      <c r="E44" s="820"/>
      <c r="F44" s="820"/>
      <c r="G44" s="820"/>
      <c r="H44" s="820"/>
    </row>
    <row r="45" spans="5:8" ht="15">
      <c r="E45" s="238"/>
      <c r="F45" s="820"/>
      <c r="G45" s="820"/>
      <c r="H45" s="238"/>
    </row>
  </sheetData>
  <sheetProtection/>
  <mergeCells count="7">
    <mergeCell ref="A17:I17"/>
    <mergeCell ref="A18:J19"/>
    <mergeCell ref="A20:J23"/>
    <mergeCell ref="E44:H44"/>
    <mergeCell ref="F45:G45"/>
    <mergeCell ref="E3:H3"/>
    <mergeCell ref="E4:H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00390625" style="194" customWidth="1"/>
    <col min="2" max="2" width="55.7109375" style="195" customWidth="1"/>
    <col min="3" max="3" width="113.8515625" style="216" customWidth="1"/>
    <col min="4" max="246" width="9.140625" style="195" customWidth="1"/>
    <col min="247" max="247" width="4.00390625" style="195" customWidth="1"/>
    <col min="248" max="248" width="69.00390625" style="195" customWidth="1"/>
    <col min="249" max="249" width="66.57421875" style="195" customWidth="1"/>
    <col min="250" max="16384" width="9.140625" style="195" customWidth="1"/>
  </cols>
  <sheetData>
    <row r="1" ht="13.5">
      <c r="C1" s="196"/>
    </row>
    <row r="2" ht="19.5" customHeight="1">
      <c r="C2" s="196"/>
    </row>
    <row r="3" spans="2:3" ht="13.5">
      <c r="B3" s="833" t="s">
        <v>444</v>
      </c>
      <c r="C3" s="833"/>
    </row>
    <row r="4" spans="1:3" ht="27" customHeight="1">
      <c r="A4" s="197"/>
      <c r="B4" s="834" t="s">
        <v>445</v>
      </c>
      <c r="C4" s="834"/>
    </row>
    <row r="5" spans="1:3" ht="27" customHeight="1">
      <c r="A5" s="198"/>
      <c r="B5" s="835" t="s">
        <v>556</v>
      </c>
      <c r="C5" s="835"/>
    </row>
    <row r="6" spans="1:3" ht="22.5" customHeight="1">
      <c r="A6" s="831" t="s">
        <v>446</v>
      </c>
      <c r="B6" s="827" t="s">
        <v>447</v>
      </c>
      <c r="C6" s="836" t="s">
        <v>582</v>
      </c>
    </row>
    <row r="7" spans="1:3" ht="30" customHeight="1" hidden="1">
      <c r="A7" s="832"/>
      <c r="B7" s="828"/>
      <c r="C7" s="837"/>
    </row>
    <row r="8" spans="1:3" ht="18.75" customHeight="1">
      <c r="A8" s="678"/>
      <c r="B8" s="829"/>
      <c r="C8" s="390" t="s">
        <v>583</v>
      </c>
    </row>
    <row r="9" spans="1:3" ht="25.5" customHeight="1">
      <c r="A9" s="679"/>
      <c r="B9" s="830"/>
      <c r="C9" s="390" t="s">
        <v>584</v>
      </c>
    </row>
    <row r="10" spans="1:3" ht="95.25" customHeight="1">
      <c r="A10" s="199" t="s">
        <v>448</v>
      </c>
      <c r="B10" s="200" t="s">
        <v>449</v>
      </c>
      <c r="C10" s="391"/>
    </row>
    <row r="11" spans="1:3" ht="13.5">
      <c r="A11" s="199" t="s">
        <v>450</v>
      </c>
      <c r="B11" s="201" t="s">
        <v>451</v>
      </c>
      <c r="C11" s="202"/>
    </row>
    <row r="12" spans="1:3" ht="24.75" customHeight="1">
      <c r="A12" s="199" t="s">
        <v>452</v>
      </c>
      <c r="B12" s="201" t="s">
        <v>453</v>
      </c>
      <c r="C12" s="203"/>
    </row>
    <row r="13" spans="1:3" ht="27">
      <c r="A13" s="199" t="s">
        <v>454</v>
      </c>
      <c r="B13" s="204" t="s">
        <v>455</v>
      </c>
      <c r="C13" s="203"/>
    </row>
    <row r="14" spans="1:3" ht="27">
      <c r="A14" s="205" t="s">
        <v>456</v>
      </c>
      <c r="B14" s="206" t="s">
        <v>457</v>
      </c>
      <c r="C14" s="207"/>
    </row>
    <row r="15" spans="1:3" ht="41.25">
      <c r="A15" s="199" t="s">
        <v>458</v>
      </c>
      <c r="B15" s="203" t="s">
        <v>459</v>
      </c>
      <c r="C15" s="203"/>
    </row>
    <row r="16" spans="1:3" ht="39" customHeight="1">
      <c r="A16" s="831" t="s">
        <v>460</v>
      </c>
      <c r="B16" s="840" t="s">
        <v>461</v>
      </c>
      <c r="C16" s="203"/>
    </row>
    <row r="17" spans="1:3" ht="13.5">
      <c r="A17" s="838"/>
      <c r="B17" s="841"/>
      <c r="C17" s="827"/>
    </row>
    <row r="18" spans="1:3" ht="13.5">
      <c r="A18" s="838"/>
      <c r="B18" s="841"/>
      <c r="C18" s="843"/>
    </row>
    <row r="19" spans="1:3" ht="13.5">
      <c r="A19" s="838"/>
      <c r="B19" s="842"/>
      <c r="C19" s="844"/>
    </row>
    <row r="20" spans="1:3" ht="13.5">
      <c r="A20" s="839"/>
      <c r="B20" s="203" t="s">
        <v>462</v>
      </c>
      <c r="C20" s="203"/>
    </row>
    <row r="21" spans="1:3" ht="13.5">
      <c r="A21" s="208"/>
      <c r="B21" s="209"/>
      <c r="C21" s="210"/>
    </row>
    <row r="22" spans="1:3" ht="13.5">
      <c r="A22" s="208"/>
      <c r="B22" s="209"/>
      <c r="C22" s="210"/>
    </row>
    <row r="23" spans="1:3" ht="13.5">
      <c r="A23" s="824" t="s">
        <v>463</v>
      </c>
      <c r="B23" s="825"/>
      <c r="C23" s="211"/>
    </row>
    <row r="24" spans="1:3" ht="13.5">
      <c r="A24" s="308"/>
      <c r="B24" s="212"/>
      <c r="C24" s="212"/>
    </row>
    <row r="25" spans="1:3" ht="13.5">
      <c r="A25" s="308"/>
      <c r="B25" s="826"/>
      <c r="C25" s="826"/>
    </row>
    <row r="26" spans="1:3" ht="13.5">
      <c r="A26" s="213" t="s">
        <v>464</v>
      </c>
      <c r="B26" s="47"/>
      <c r="C26" s="214"/>
    </row>
    <row r="27" spans="1:2" ht="13.5">
      <c r="A27" s="215"/>
      <c r="B27" s="195" t="s">
        <v>465</v>
      </c>
    </row>
    <row r="28" ht="13.5">
      <c r="A28" s="215"/>
    </row>
    <row r="29" ht="13.5">
      <c r="A29" s="213"/>
    </row>
    <row r="30" ht="13.5">
      <c r="A30" s="217"/>
    </row>
  </sheetData>
  <sheetProtection/>
  <mergeCells count="11">
    <mergeCell ref="C17:C19"/>
    <mergeCell ref="A23:B23"/>
    <mergeCell ref="B25:C25"/>
    <mergeCell ref="B6:B9"/>
    <mergeCell ref="A6:A9"/>
    <mergeCell ref="B3:C3"/>
    <mergeCell ref="B4:C4"/>
    <mergeCell ref="B5:C5"/>
    <mergeCell ref="C6:C7"/>
    <mergeCell ref="A16:A20"/>
    <mergeCell ref="B16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7"/>
  <sheetViews>
    <sheetView zoomScale="65" zoomScaleNormal="65" zoomScalePageLayoutView="0" workbookViewId="0" topLeftCell="A32">
      <selection activeCell="E12" sqref="E12"/>
    </sheetView>
  </sheetViews>
  <sheetFormatPr defaultColWidth="9.140625" defaultRowHeight="15"/>
  <cols>
    <col min="1" max="1" width="7.140625" style="218" customWidth="1"/>
    <col min="2" max="2" width="36.00390625" style="219" customWidth="1"/>
    <col min="3" max="4" width="14.8515625" style="219" customWidth="1"/>
    <col min="5" max="5" width="10.140625" style="219" customWidth="1"/>
    <col min="6" max="6" width="8.00390625" style="219" customWidth="1"/>
    <col min="7" max="7" width="9.57421875" style="219" customWidth="1"/>
    <col min="8" max="8" width="10.421875" style="219" customWidth="1"/>
    <col min="9" max="9" width="16.00390625" style="219" customWidth="1"/>
    <col min="10" max="10" width="10.8515625" style="219" customWidth="1"/>
    <col min="11" max="11" width="7.8515625" style="219" customWidth="1"/>
    <col min="12" max="12" width="7.140625" style="219" customWidth="1"/>
    <col min="13" max="13" width="8.421875" style="219" customWidth="1"/>
    <col min="14" max="14" width="8.8515625" style="219" customWidth="1"/>
    <col min="15" max="15" width="7.140625" style="219" customWidth="1"/>
    <col min="16" max="16" width="8.28125" style="219" customWidth="1"/>
    <col min="17" max="17" width="11.421875" style="219" customWidth="1"/>
    <col min="18" max="18" width="10.7109375" style="219" customWidth="1"/>
    <col min="19" max="19" width="13.140625" style="219" customWidth="1"/>
    <col min="20" max="20" width="9.140625" style="219" customWidth="1"/>
    <col min="21" max="21" width="7.57421875" style="219" customWidth="1"/>
    <col min="22" max="22" width="8.8515625" style="219" customWidth="1"/>
    <col min="23" max="23" width="8.28125" style="219" customWidth="1"/>
    <col min="24" max="24" width="8.7109375" style="219" customWidth="1"/>
    <col min="25" max="25" width="11.140625" style="219" customWidth="1"/>
    <col min="26" max="26" width="8.8515625" style="219" customWidth="1"/>
    <col min="27" max="27" width="10.7109375" style="219" customWidth="1"/>
    <col min="28" max="28" width="13.57421875" style="219" customWidth="1"/>
    <col min="29" max="29" width="8.00390625" style="219" customWidth="1"/>
    <col min="30" max="30" width="10.57421875" style="219" customWidth="1"/>
    <col min="31" max="31" width="12.00390625" style="219" customWidth="1"/>
    <col min="32" max="32" width="8.00390625" style="219" customWidth="1"/>
    <col min="33" max="33" width="15.140625" style="219" customWidth="1"/>
    <col min="34" max="34" width="10.140625" style="219" customWidth="1"/>
    <col min="35" max="35" width="8.00390625" style="219" customWidth="1"/>
    <col min="36" max="37" width="7.421875" style="219" customWidth="1"/>
    <col min="38" max="38" width="8.00390625" style="219" customWidth="1"/>
    <col min="39" max="39" width="7.28125" style="219" customWidth="1"/>
    <col min="40" max="40" width="10.00390625" style="219" customWidth="1"/>
    <col min="41" max="41" width="11.28125" style="219" customWidth="1"/>
    <col min="42" max="42" width="9.57421875" style="219" customWidth="1"/>
    <col min="43" max="43" width="10.57421875" style="219" customWidth="1"/>
    <col min="44" max="58" width="9.140625" style="219" customWidth="1"/>
    <col min="59" max="16384" width="9.140625" style="219" customWidth="1"/>
  </cols>
  <sheetData>
    <row r="1" spans="10:71" ht="13.5">
      <c r="J1" s="220"/>
      <c r="AF1" s="845" t="s">
        <v>466</v>
      </c>
      <c r="AG1" s="845"/>
      <c r="AH1" s="845"/>
      <c r="AI1" s="845"/>
      <c r="AJ1" s="845"/>
      <c r="AK1" s="845"/>
      <c r="AL1" s="845"/>
      <c r="AM1" s="845"/>
      <c r="AN1" s="845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</row>
    <row r="2" spans="1:71" ht="50.25" customHeight="1">
      <c r="A2" s="846" t="s">
        <v>590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6"/>
      <c r="AM2" s="846"/>
      <c r="AN2" s="846"/>
      <c r="AO2" s="846"/>
      <c r="AP2" s="222"/>
      <c r="AQ2" s="222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</row>
    <row r="3" spans="1:71" ht="15.7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</row>
    <row r="4" spans="44:71" ht="13.5"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</row>
    <row r="5" spans="1:71" ht="12.75" customHeight="1">
      <c r="A5" s="847" t="s">
        <v>467</v>
      </c>
      <c r="B5" s="847" t="s">
        <v>468</v>
      </c>
      <c r="C5" s="847" t="s">
        <v>469</v>
      </c>
      <c r="D5" s="847" t="s">
        <v>470</v>
      </c>
      <c r="E5" s="847" t="s">
        <v>544</v>
      </c>
      <c r="F5" s="847"/>
      <c r="G5" s="847"/>
      <c r="H5" s="847" t="s">
        <v>10</v>
      </c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7"/>
      <c r="AO5" s="847"/>
      <c r="AP5" s="847"/>
      <c r="AQ5" s="847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</row>
    <row r="6" spans="1:71" ht="66.75" customHeight="1">
      <c r="A6" s="847"/>
      <c r="B6" s="847"/>
      <c r="C6" s="847"/>
      <c r="D6" s="847"/>
      <c r="E6" s="847"/>
      <c r="F6" s="847"/>
      <c r="G6" s="847"/>
      <c r="H6" s="848" t="s">
        <v>471</v>
      </c>
      <c r="I6" s="848"/>
      <c r="J6" s="848"/>
      <c r="K6" s="848" t="s">
        <v>472</v>
      </c>
      <c r="L6" s="848"/>
      <c r="M6" s="848"/>
      <c r="N6" s="848" t="s">
        <v>473</v>
      </c>
      <c r="O6" s="848"/>
      <c r="P6" s="848"/>
      <c r="Q6" s="848" t="s">
        <v>474</v>
      </c>
      <c r="R6" s="848"/>
      <c r="S6" s="848"/>
      <c r="T6" s="848" t="s">
        <v>475</v>
      </c>
      <c r="U6" s="848"/>
      <c r="V6" s="848"/>
      <c r="W6" s="848" t="s">
        <v>476</v>
      </c>
      <c r="X6" s="848"/>
      <c r="Y6" s="848"/>
      <c r="Z6" s="848" t="s">
        <v>477</v>
      </c>
      <c r="AA6" s="848"/>
      <c r="AB6" s="848"/>
      <c r="AC6" s="848" t="s">
        <v>478</v>
      </c>
      <c r="AD6" s="848"/>
      <c r="AE6" s="848"/>
      <c r="AF6" s="848" t="s">
        <v>479</v>
      </c>
      <c r="AG6" s="848"/>
      <c r="AH6" s="848"/>
      <c r="AI6" s="848" t="s">
        <v>437</v>
      </c>
      <c r="AJ6" s="848"/>
      <c r="AK6" s="848"/>
      <c r="AL6" s="848" t="s">
        <v>480</v>
      </c>
      <c r="AM6" s="848"/>
      <c r="AN6" s="848"/>
      <c r="AO6" s="848" t="s">
        <v>481</v>
      </c>
      <c r="AP6" s="848"/>
      <c r="AQ6" s="848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</row>
    <row r="7" spans="1:71" ht="13.5">
      <c r="A7" s="223"/>
      <c r="B7" s="223"/>
      <c r="C7" s="223"/>
      <c r="D7" s="223"/>
      <c r="E7" s="223" t="s">
        <v>438</v>
      </c>
      <c r="F7" s="223" t="s">
        <v>439</v>
      </c>
      <c r="G7" s="223" t="s">
        <v>436</v>
      </c>
      <c r="H7" s="223" t="s">
        <v>438</v>
      </c>
      <c r="I7" s="223" t="s">
        <v>439</v>
      </c>
      <c r="J7" s="223" t="s">
        <v>436</v>
      </c>
      <c r="K7" s="223" t="s">
        <v>438</v>
      </c>
      <c r="L7" s="223" t="s">
        <v>439</v>
      </c>
      <c r="M7" s="223" t="s">
        <v>436</v>
      </c>
      <c r="N7" s="223" t="s">
        <v>438</v>
      </c>
      <c r="O7" s="223" t="s">
        <v>439</v>
      </c>
      <c r="P7" s="223" t="s">
        <v>436</v>
      </c>
      <c r="Q7" s="223" t="s">
        <v>438</v>
      </c>
      <c r="R7" s="223" t="s">
        <v>439</v>
      </c>
      <c r="S7" s="223" t="s">
        <v>436</v>
      </c>
      <c r="T7" s="223" t="s">
        <v>438</v>
      </c>
      <c r="U7" s="223" t="s">
        <v>439</v>
      </c>
      <c r="V7" s="223" t="s">
        <v>436</v>
      </c>
      <c r="W7" s="223" t="s">
        <v>438</v>
      </c>
      <c r="X7" s="223" t="s">
        <v>439</v>
      </c>
      <c r="Y7" s="223" t="s">
        <v>436</v>
      </c>
      <c r="Z7" s="223" t="s">
        <v>438</v>
      </c>
      <c r="AA7" s="223" t="s">
        <v>439</v>
      </c>
      <c r="AB7" s="223" t="s">
        <v>436</v>
      </c>
      <c r="AC7" s="223" t="s">
        <v>438</v>
      </c>
      <c r="AD7" s="223" t="s">
        <v>439</v>
      </c>
      <c r="AE7" s="223" t="s">
        <v>436</v>
      </c>
      <c r="AF7" s="223" t="s">
        <v>438</v>
      </c>
      <c r="AG7" s="223" t="s">
        <v>439</v>
      </c>
      <c r="AH7" s="223" t="s">
        <v>436</v>
      </c>
      <c r="AI7" s="223" t="s">
        <v>438</v>
      </c>
      <c r="AJ7" s="223" t="s">
        <v>439</v>
      </c>
      <c r="AK7" s="223" t="s">
        <v>436</v>
      </c>
      <c r="AL7" s="223" t="s">
        <v>438</v>
      </c>
      <c r="AM7" s="223" t="s">
        <v>439</v>
      </c>
      <c r="AN7" s="223" t="s">
        <v>436</v>
      </c>
      <c r="AO7" s="223" t="s">
        <v>438</v>
      </c>
      <c r="AP7" s="223" t="s">
        <v>439</v>
      </c>
      <c r="AQ7" s="223" t="s">
        <v>436</v>
      </c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</row>
    <row r="8" spans="1:71" ht="27" customHeight="1" thickBot="1">
      <c r="A8" s="852" t="s">
        <v>482</v>
      </c>
      <c r="B8" s="853"/>
      <c r="C8" s="853"/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3"/>
      <c r="Y8" s="853"/>
      <c r="Z8" s="853"/>
      <c r="AA8" s="853"/>
      <c r="AB8" s="853"/>
      <c r="AC8" s="853"/>
      <c r="AD8" s="853"/>
      <c r="AE8" s="853"/>
      <c r="AF8" s="853"/>
      <c r="AG8" s="853"/>
      <c r="AH8" s="853"/>
      <c r="AI8" s="853"/>
      <c r="AJ8" s="853"/>
      <c r="AK8" s="853"/>
      <c r="AL8" s="853"/>
      <c r="AM8" s="853"/>
      <c r="AN8" s="853"/>
      <c r="AO8" s="853"/>
      <c r="AP8" s="853"/>
      <c r="AQ8" s="854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</row>
    <row r="9" spans="1:71" ht="103.5" customHeight="1" thickBot="1">
      <c r="A9" s="298" t="s">
        <v>402</v>
      </c>
      <c r="B9" s="302" t="s">
        <v>498</v>
      </c>
      <c r="C9" s="302">
        <v>33.5</v>
      </c>
      <c r="D9" s="302">
        <v>100</v>
      </c>
      <c r="E9" s="392">
        <v>100</v>
      </c>
      <c r="F9" s="354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392">
        <v>100</v>
      </c>
      <c r="AP9" s="354"/>
      <c r="AQ9" s="223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</row>
    <row r="10" spans="1:71" ht="85.5" customHeight="1" thickBot="1">
      <c r="A10" s="223" t="s">
        <v>511</v>
      </c>
      <c r="B10" s="302" t="s">
        <v>499</v>
      </c>
      <c r="C10" s="302">
        <v>26.8</v>
      </c>
      <c r="D10" s="302">
        <v>11.8</v>
      </c>
      <c r="E10" s="393">
        <v>11.8</v>
      </c>
      <c r="F10" s="355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393">
        <v>11.8</v>
      </c>
      <c r="AP10" s="355"/>
      <c r="AQ10" s="223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</row>
    <row r="11" spans="1:71" ht="132" customHeight="1" thickBot="1">
      <c r="A11" s="223" t="s">
        <v>512</v>
      </c>
      <c r="B11" s="302" t="s">
        <v>500</v>
      </c>
      <c r="C11" s="302">
        <v>12</v>
      </c>
      <c r="D11" s="302">
        <v>49</v>
      </c>
      <c r="E11" s="393">
        <v>41</v>
      </c>
      <c r="F11" s="354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 t="s">
        <v>106</v>
      </c>
      <c r="AA11" s="223"/>
      <c r="AB11" s="223"/>
      <c r="AC11" s="223" t="str">
        <f>Z11</f>
        <v> </v>
      </c>
      <c r="AD11" s="223"/>
      <c r="AE11" s="223"/>
      <c r="AF11" s="223" t="str">
        <f>AC11</f>
        <v> </v>
      </c>
      <c r="AG11" s="223"/>
      <c r="AH11" s="223"/>
      <c r="AI11" s="223" t="str">
        <f>AF11</f>
        <v> </v>
      </c>
      <c r="AJ11" s="223"/>
      <c r="AK11" s="223"/>
      <c r="AL11" s="223" t="str">
        <f>AI11</f>
        <v> </v>
      </c>
      <c r="AM11" s="223"/>
      <c r="AN11" s="223"/>
      <c r="AO11" s="393">
        <v>41</v>
      </c>
      <c r="AP11" s="354"/>
      <c r="AQ11" s="223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</row>
    <row r="12" spans="1:71" ht="101.25" customHeight="1" thickBot="1">
      <c r="A12" s="223" t="s">
        <v>513</v>
      </c>
      <c r="B12" s="303" t="s">
        <v>501</v>
      </c>
      <c r="C12" s="302">
        <v>0</v>
      </c>
      <c r="D12" s="302">
        <v>0.1</v>
      </c>
      <c r="E12" s="393">
        <v>0.1</v>
      </c>
      <c r="F12" s="354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393">
        <v>0.1</v>
      </c>
      <c r="AP12" s="354"/>
      <c r="AQ12" s="223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</row>
    <row r="13" spans="1:71" ht="79.5" customHeight="1" thickBot="1">
      <c r="A13" s="223" t="s">
        <v>514</v>
      </c>
      <c r="B13" s="302" t="s">
        <v>502</v>
      </c>
      <c r="C13" s="306">
        <v>60</v>
      </c>
      <c r="D13" s="302">
        <v>98</v>
      </c>
      <c r="E13" s="394">
        <v>97</v>
      </c>
      <c r="F13" s="355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394">
        <v>97</v>
      </c>
      <c r="AP13" s="355"/>
      <c r="AQ13" s="223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</row>
    <row r="14" spans="1:71" ht="123" customHeight="1" thickBot="1">
      <c r="A14" s="223" t="s">
        <v>515</v>
      </c>
      <c r="B14" s="302" t="s">
        <v>503</v>
      </c>
      <c r="C14" s="302">
        <v>75</v>
      </c>
      <c r="D14" s="302">
        <v>100</v>
      </c>
      <c r="E14" s="393">
        <v>95</v>
      </c>
      <c r="F14" s="354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393">
        <v>95</v>
      </c>
      <c r="AP14" s="354"/>
      <c r="AQ14" s="223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</row>
    <row r="15" spans="1:71" ht="82.5" customHeight="1" thickBot="1">
      <c r="A15" s="223" t="s">
        <v>516</v>
      </c>
      <c r="B15" s="303" t="s">
        <v>504</v>
      </c>
      <c r="C15" s="306">
        <v>0</v>
      </c>
      <c r="D15" s="306">
        <v>6</v>
      </c>
      <c r="E15" s="394">
        <v>0</v>
      </c>
      <c r="F15" s="354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394">
        <v>0</v>
      </c>
      <c r="AP15" s="354"/>
      <c r="AQ15" s="223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</row>
    <row r="16" spans="1:71" ht="59.25" customHeight="1" thickBot="1">
      <c r="A16" s="223" t="s">
        <v>517</v>
      </c>
      <c r="B16" s="302" t="s">
        <v>505</v>
      </c>
      <c r="C16" s="302">
        <v>0</v>
      </c>
      <c r="D16" s="302">
        <v>0</v>
      </c>
      <c r="E16" s="393">
        <v>0</v>
      </c>
      <c r="F16" s="354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393">
        <v>0</v>
      </c>
      <c r="AP16" s="354"/>
      <c r="AQ16" s="223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</row>
    <row r="17" spans="1:71" ht="108.75" customHeight="1" thickBot="1">
      <c r="A17" s="223" t="s">
        <v>518</v>
      </c>
      <c r="B17" s="303" t="s">
        <v>506</v>
      </c>
      <c r="C17" s="302">
        <v>20</v>
      </c>
      <c r="D17" s="306">
        <v>100</v>
      </c>
      <c r="E17" s="394">
        <v>85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394">
        <v>85</v>
      </c>
      <c r="AP17" s="223"/>
      <c r="AQ17" s="223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</row>
    <row r="18" spans="1:71" ht="84" customHeight="1" thickBot="1">
      <c r="A18" s="223" t="s">
        <v>519</v>
      </c>
      <c r="B18" s="303" t="s">
        <v>507</v>
      </c>
      <c r="C18" s="302">
        <v>30</v>
      </c>
      <c r="D18" s="302">
        <v>100</v>
      </c>
      <c r="E18" s="393">
        <v>90</v>
      </c>
      <c r="F18" s="361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393">
        <v>90</v>
      </c>
      <c r="AP18" s="361"/>
      <c r="AQ18" s="223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</row>
    <row r="19" spans="1:71" ht="86.25" customHeight="1" thickBot="1">
      <c r="A19" s="298" t="s">
        <v>520</v>
      </c>
      <c r="B19" s="303" t="s">
        <v>508</v>
      </c>
      <c r="C19" s="302">
        <v>0</v>
      </c>
      <c r="D19" s="302">
        <v>0.71</v>
      </c>
      <c r="E19" s="394">
        <v>0.7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394">
        <v>0.7</v>
      </c>
      <c r="AP19" s="223"/>
      <c r="AQ19" s="223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</row>
    <row r="20" spans="1:71" ht="106.5" customHeight="1" thickBot="1">
      <c r="A20" s="298" t="s">
        <v>521</v>
      </c>
      <c r="B20" s="303" t="s">
        <v>509</v>
      </c>
      <c r="C20" s="302">
        <v>0</v>
      </c>
      <c r="D20" s="302">
        <v>3</v>
      </c>
      <c r="E20" s="394">
        <v>3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394">
        <v>3</v>
      </c>
      <c r="AP20" s="223"/>
      <c r="AQ20" s="223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</row>
    <row r="21" spans="1:71" ht="84" customHeight="1" thickBot="1">
      <c r="A21" s="298" t="s">
        <v>522</v>
      </c>
      <c r="B21" s="303" t="s">
        <v>510</v>
      </c>
      <c r="C21" s="302">
        <v>0</v>
      </c>
      <c r="D21" s="302">
        <v>26</v>
      </c>
      <c r="E21" s="394">
        <v>24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394">
        <v>24</v>
      </c>
      <c r="AP21" s="223"/>
      <c r="AQ21" s="223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</row>
    <row r="22" spans="1:71" ht="74.25" customHeight="1" thickBot="1">
      <c r="A22" s="298" t="s">
        <v>450</v>
      </c>
      <c r="B22" s="302" t="s">
        <v>523</v>
      </c>
      <c r="C22" s="223">
        <v>0</v>
      </c>
      <c r="D22" s="223">
        <v>100</v>
      </c>
      <c r="E22" s="395">
        <v>100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395">
        <v>100</v>
      </c>
      <c r="AP22" s="223"/>
      <c r="AQ22" s="223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</row>
    <row r="23" spans="1:71" ht="74.25" customHeight="1" thickBot="1">
      <c r="A23" s="298" t="s">
        <v>452</v>
      </c>
      <c r="B23" s="335" t="s">
        <v>554</v>
      </c>
      <c r="C23" s="223">
        <v>0</v>
      </c>
      <c r="D23" s="223">
        <v>2</v>
      </c>
      <c r="E23" s="394">
        <v>0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394">
        <v>0</v>
      </c>
      <c r="AP23" s="223"/>
      <c r="AQ23" s="223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</row>
    <row r="24" spans="1:71" ht="67.5" customHeight="1" thickBot="1">
      <c r="A24" s="223" t="s">
        <v>524</v>
      </c>
      <c r="B24" s="303" t="s">
        <v>526</v>
      </c>
      <c r="C24" s="306">
        <v>1</v>
      </c>
      <c r="D24" s="223">
        <v>2</v>
      </c>
      <c r="E24" s="395">
        <v>2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395">
        <v>2</v>
      </c>
      <c r="AP24" s="223"/>
      <c r="AQ24" s="223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</row>
    <row r="25" spans="1:71" ht="150" customHeight="1" thickBot="1">
      <c r="A25" s="223" t="s">
        <v>525</v>
      </c>
      <c r="B25" s="303" t="s">
        <v>527</v>
      </c>
      <c r="C25" s="306">
        <v>1</v>
      </c>
      <c r="D25" s="223">
        <v>2</v>
      </c>
      <c r="E25" s="394">
        <v>2</v>
      </c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394">
        <v>2</v>
      </c>
      <c r="AP25" s="223"/>
      <c r="AQ25" s="223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</row>
    <row r="26" spans="1:71" ht="26.25" customHeight="1" thickBot="1">
      <c r="A26" s="855" t="s">
        <v>530</v>
      </c>
      <c r="B26" s="855"/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5"/>
      <c r="AP26" s="855"/>
      <c r="AQ26" s="855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</row>
    <row r="27" spans="1:71" ht="157.5" customHeight="1" thickBot="1">
      <c r="A27" s="298" t="s">
        <v>402</v>
      </c>
      <c r="B27" s="302" t="s">
        <v>528</v>
      </c>
      <c r="C27" s="302">
        <v>50</v>
      </c>
      <c r="D27" s="302">
        <v>100</v>
      </c>
      <c r="E27" s="392">
        <v>100</v>
      </c>
      <c r="F27" s="356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392">
        <v>100</v>
      </c>
      <c r="AP27" s="356"/>
      <c r="AQ27" s="223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</row>
    <row r="28" spans="1:71" ht="105" customHeight="1" thickBot="1">
      <c r="A28" s="298" t="s">
        <v>511</v>
      </c>
      <c r="B28" s="303" t="s">
        <v>529</v>
      </c>
      <c r="C28" s="302">
        <v>77</v>
      </c>
      <c r="D28" s="302">
        <v>90</v>
      </c>
      <c r="E28" s="393">
        <v>88</v>
      </c>
      <c r="F28" s="357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393">
        <v>88</v>
      </c>
      <c r="AP28" s="357"/>
      <c r="AQ28" s="223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</row>
    <row r="29" spans="1:71" ht="96" customHeight="1" thickBot="1">
      <c r="A29" s="304" t="s">
        <v>450</v>
      </c>
      <c r="B29" s="303" t="s">
        <v>531</v>
      </c>
      <c r="C29" s="306">
        <v>15907.9</v>
      </c>
      <c r="D29" s="306">
        <v>15907.9</v>
      </c>
      <c r="E29" s="395">
        <v>15907.9</v>
      </c>
      <c r="F29" s="306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395">
        <v>15907.9</v>
      </c>
      <c r="AP29" s="306"/>
      <c r="AQ29" s="223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</row>
    <row r="30" spans="1:71" ht="36.75" customHeight="1" thickBot="1">
      <c r="A30" s="305" t="s">
        <v>452</v>
      </c>
      <c r="B30" s="303" t="s">
        <v>532</v>
      </c>
      <c r="C30" s="306" t="s">
        <v>541</v>
      </c>
      <c r="D30" s="306">
        <v>37.2</v>
      </c>
      <c r="E30" s="394">
        <v>38.6</v>
      </c>
      <c r="F30" s="306"/>
      <c r="G30" s="301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394">
        <v>38.6</v>
      </c>
      <c r="AP30" s="306"/>
      <c r="AQ30" s="30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</row>
    <row r="31" spans="1:71" ht="28.5" customHeight="1" thickBot="1">
      <c r="A31" s="304" t="s">
        <v>454</v>
      </c>
      <c r="B31" s="303" t="s">
        <v>533</v>
      </c>
      <c r="C31" s="306" t="s">
        <v>542</v>
      </c>
      <c r="D31" s="306">
        <v>0.21</v>
      </c>
      <c r="E31" s="394">
        <v>0.224</v>
      </c>
      <c r="F31" s="306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394">
        <v>0.224</v>
      </c>
      <c r="AP31" s="306"/>
      <c r="AQ31" s="223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</row>
    <row r="32" spans="1:71" ht="28.5" customHeight="1" thickBot="1">
      <c r="A32" s="298" t="s">
        <v>456</v>
      </c>
      <c r="B32" s="303" t="s">
        <v>534</v>
      </c>
      <c r="C32" s="306" t="s">
        <v>543</v>
      </c>
      <c r="D32" s="306">
        <v>11</v>
      </c>
      <c r="E32" s="394">
        <v>11.31</v>
      </c>
      <c r="F32" s="306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394">
        <v>11.31</v>
      </c>
      <c r="AP32" s="306"/>
      <c r="AQ32" s="223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</row>
    <row r="33" spans="1:71" ht="102" customHeight="1" thickBot="1">
      <c r="A33" s="298" t="s">
        <v>536</v>
      </c>
      <c r="B33" s="302" t="s">
        <v>535</v>
      </c>
      <c r="C33" s="401">
        <v>0</v>
      </c>
      <c r="D33" s="401" t="s">
        <v>545</v>
      </c>
      <c r="E33" s="402" t="s">
        <v>591</v>
      </c>
      <c r="F33" s="306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402" t="s">
        <v>591</v>
      </c>
      <c r="AP33" s="306"/>
      <c r="AQ33" s="223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</row>
    <row r="34" spans="1:71" ht="102" customHeight="1" thickBot="1">
      <c r="A34" s="298" t="s">
        <v>594</v>
      </c>
      <c r="B34" s="398" t="s">
        <v>592</v>
      </c>
      <c r="C34" s="302">
        <v>0</v>
      </c>
      <c r="D34" s="404">
        <v>4</v>
      </c>
      <c r="E34" s="404">
        <v>4</v>
      </c>
      <c r="F34" s="400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404">
        <v>4</v>
      </c>
      <c r="AP34" s="306"/>
      <c r="AQ34" s="223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</row>
    <row r="35" spans="1:71" ht="102" customHeight="1" thickBot="1">
      <c r="A35" s="298" t="s">
        <v>595</v>
      </c>
      <c r="B35" s="399" t="s">
        <v>593</v>
      </c>
      <c r="C35" s="302">
        <v>0</v>
      </c>
      <c r="D35" s="405">
        <v>0.03</v>
      </c>
      <c r="E35" s="405">
        <v>0.03</v>
      </c>
      <c r="F35" s="400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405">
        <v>0.03</v>
      </c>
      <c r="AP35" s="306"/>
      <c r="AQ35" s="223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</row>
    <row r="36" spans="1:72" s="220" customFormat="1" ht="58.5" customHeight="1" thickBot="1">
      <c r="A36" s="298" t="s">
        <v>408</v>
      </c>
      <c r="B36" s="302" t="s">
        <v>537</v>
      </c>
      <c r="C36" s="403">
        <v>4633</v>
      </c>
      <c r="D36" s="403">
        <v>7900</v>
      </c>
      <c r="E36" s="396">
        <v>6611.4</v>
      </c>
      <c r="F36" s="359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396">
        <v>6611.4</v>
      </c>
      <c r="AP36" s="359"/>
      <c r="AQ36" s="223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4"/>
    </row>
    <row r="37" spans="1:43" ht="12.75" customHeight="1" hidden="1">
      <c r="A37" s="847"/>
      <c r="B37" s="847"/>
      <c r="C37" s="847"/>
      <c r="D37" s="847"/>
      <c r="E37" s="847"/>
      <c r="F37" s="847"/>
      <c r="G37" s="847"/>
      <c r="H37" s="847"/>
      <c r="I37" s="847"/>
      <c r="J37" s="847"/>
      <c r="K37" s="847"/>
      <c r="L37" s="847"/>
      <c r="M37" s="847"/>
      <c r="N37" s="847"/>
      <c r="O37" s="847"/>
      <c r="P37" s="847"/>
      <c r="Q37" s="847"/>
      <c r="R37" s="847"/>
      <c r="S37" s="847"/>
      <c r="T37" s="847"/>
      <c r="U37" s="847"/>
      <c r="V37" s="847"/>
      <c r="W37" s="847"/>
      <c r="X37" s="847"/>
      <c r="Y37" s="847"/>
      <c r="Z37" s="847"/>
      <c r="AA37" s="847"/>
      <c r="AB37" s="847"/>
      <c r="AC37" s="847"/>
      <c r="AD37" s="847"/>
      <c r="AE37" s="847"/>
      <c r="AF37" s="847"/>
      <c r="AG37" s="847"/>
      <c r="AH37" s="847"/>
      <c r="AI37" s="847"/>
      <c r="AJ37" s="847"/>
      <c r="AK37" s="847"/>
      <c r="AL37" s="847"/>
      <c r="AM37" s="847"/>
      <c r="AN37" s="847"/>
      <c r="AO37" s="847"/>
      <c r="AP37" s="847"/>
      <c r="AQ37" s="847"/>
    </row>
    <row r="38" spans="1:43" ht="58.5" customHeight="1" thickBot="1">
      <c r="A38" s="298" t="s">
        <v>525</v>
      </c>
      <c r="B38" s="302" t="s">
        <v>538</v>
      </c>
      <c r="C38" s="306">
        <v>69</v>
      </c>
      <c r="D38" s="306">
        <v>93</v>
      </c>
      <c r="E38" s="395">
        <v>90</v>
      </c>
      <c r="F38" s="360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395">
        <v>90</v>
      </c>
      <c r="AP38" s="306"/>
      <c r="AQ38" s="360"/>
    </row>
    <row r="39" spans="1:43" ht="52.5" customHeight="1" thickBot="1">
      <c r="A39" s="298" t="s">
        <v>540</v>
      </c>
      <c r="B39" s="302" t="s">
        <v>539</v>
      </c>
      <c r="C39" s="307">
        <v>30367</v>
      </c>
      <c r="D39" s="307">
        <v>37000</v>
      </c>
      <c r="E39" s="397">
        <v>34000</v>
      </c>
      <c r="F39" s="358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397">
        <v>34000</v>
      </c>
      <c r="AP39" s="307"/>
      <c r="AQ39" s="358"/>
    </row>
    <row r="40" spans="1:45" s="226" customFormat="1" ht="13.5">
      <c r="A40" s="225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</row>
    <row r="41" spans="1:45" s="226" customFormat="1" ht="13.5">
      <c r="A41" s="225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</row>
    <row r="42" spans="1:45" s="226" customFormat="1" ht="13.5">
      <c r="A42" s="849" t="s">
        <v>483</v>
      </c>
      <c r="B42" s="850"/>
      <c r="C42" s="850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</row>
    <row r="43" spans="1:45" s="226" customFormat="1" ht="13.5">
      <c r="A43" s="300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</row>
    <row r="44" spans="1:45" s="226" customFormat="1" ht="13.5">
      <c r="A44" s="300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</row>
    <row r="45" spans="1:71" s="228" customFormat="1" ht="14.25" customHeight="1">
      <c r="A45" s="851" t="s">
        <v>484</v>
      </c>
      <c r="B45" s="851"/>
      <c r="C45" s="851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</row>
    <row r="46" spans="1:67" s="228" customFormat="1" ht="13.5">
      <c r="A46" s="227"/>
      <c r="B46" s="229" t="s">
        <v>465</v>
      </c>
      <c r="C46" s="229"/>
      <c r="D46" s="229"/>
      <c r="E46" s="230"/>
      <c r="F46" s="230"/>
      <c r="G46" s="230"/>
      <c r="H46" s="231"/>
      <c r="I46" s="231"/>
      <c r="J46" s="231"/>
      <c r="K46" s="231"/>
      <c r="L46" s="231"/>
      <c r="M46" s="231"/>
      <c r="N46" s="231"/>
      <c r="O46" s="231"/>
      <c r="P46" s="231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29"/>
      <c r="BK46" s="229"/>
      <c r="BL46" s="229"/>
      <c r="BM46" s="232"/>
      <c r="BN46" s="232"/>
      <c r="BO46" s="232"/>
    </row>
    <row r="47" ht="13.5">
      <c r="A47" s="227"/>
    </row>
  </sheetData>
  <sheetProtection/>
  <mergeCells count="25">
    <mergeCell ref="A45:C45"/>
    <mergeCell ref="AF6:AH6"/>
    <mergeCell ref="AI6:AK6"/>
    <mergeCell ref="AL6:AN6"/>
    <mergeCell ref="AO6:AQ6"/>
    <mergeCell ref="A8:AQ8"/>
    <mergeCell ref="A26:AQ26"/>
    <mergeCell ref="N6:P6"/>
    <mergeCell ref="K6:M6"/>
    <mergeCell ref="A37:AQ37"/>
    <mergeCell ref="A42:C42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2017-04-11T11:17:26Z</dcterms:modified>
  <cp:category/>
  <cp:version/>
  <cp:contentType/>
  <cp:contentStatus/>
</cp:coreProperties>
</file>