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48" windowWidth="15456" windowHeight="1098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таб.3'!$D$1:$D$463</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таб.3'!$3:$6</definedName>
    <definedName name="_xlnm.Print_Area" localSheetId="2">'Выполнение работ'!$A$1:$Q$81</definedName>
    <definedName name="_xlnm.Print_Area" localSheetId="4">'Показатели таб.4'!$A$1:$AQ$51</definedName>
    <definedName name="_xlnm.Print_Area" localSheetId="5">'пояснения таб. 5'!$A$1:$C$28</definedName>
  </definedNames>
  <calcPr calcId="125725"/>
</workbook>
</file>

<file path=xl/calcChain.xml><?xml version="1.0" encoding="utf-8"?>
<calcChain xmlns="http://schemas.openxmlformats.org/spreadsheetml/2006/main">
  <c r="P27" i="13"/>
  <c r="AB34"/>
  <c r="Y34"/>
  <c r="V34"/>
  <c r="S34"/>
  <c r="P34"/>
  <c r="AB36"/>
  <c r="Y36"/>
  <c r="V36"/>
  <c r="S36"/>
  <c r="P36"/>
  <c r="AB41"/>
  <c r="Y41"/>
  <c r="V41"/>
  <c r="S41"/>
  <c r="P41"/>
  <c r="AE43"/>
  <c r="AE48"/>
  <c r="V48"/>
  <c r="Y48"/>
  <c r="AB48"/>
  <c r="AB43"/>
  <c r="Y43"/>
  <c r="V43"/>
  <c r="S43"/>
  <c r="P43"/>
  <c r="AB100"/>
  <c r="Y128"/>
  <c r="Y130"/>
  <c r="Y291"/>
  <c r="Y292"/>
  <c r="AE26"/>
  <c r="AE68"/>
  <c r="AB68"/>
  <c r="V68"/>
  <c r="S68"/>
  <c r="P68"/>
  <c r="AN43"/>
  <c r="M43"/>
  <c r="J43"/>
  <c r="AN36"/>
  <c r="M36"/>
  <c r="J36"/>
  <c r="J27"/>
  <c r="AK40" i="5" l="1"/>
  <c r="AH40"/>
  <c r="AE40"/>
  <c r="AB40"/>
  <c r="Y40"/>
  <c r="V40"/>
  <c r="S40"/>
  <c r="P40"/>
  <c r="M40"/>
  <c r="J40"/>
  <c r="G40"/>
  <c r="AK24"/>
  <c r="AH24"/>
  <c r="AE24"/>
  <c r="AK30"/>
  <c r="AJ21"/>
  <c r="AK21"/>
  <c r="AH21"/>
  <c r="AE21"/>
  <c r="AB21"/>
  <c r="Y21"/>
  <c r="V21"/>
  <c r="S21"/>
  <c r="P21"/>
  <c r="M21"/>
  <c r="J21"/>
  <c r="G21"/>
  <c r="AK11"/>
  <c r="AK17"/>
  <c r="AK16"/>
  <c r="AK15"/>
  <c r="AK14"/>
  <c r="AK13"/>
  <c r="AK12"/>
  <c r="AM411" i="13"/>
  <c r="AL411"/>
  <c r="AG410"/>
  <c r="AG408" s="1"/>
  <c r="AF410"/>
  <c r="AF408" s="1"/>
  <c r="AJ411"/>
  <c r="AI411"/>
  <c r="AN108"/>
  <c r="AH151"/>
  <c r="AN130"/>
  <c r="AQ130"/>
  <c r="AK130"/>
  <c r="AH130"/>
  <c r="AM173"/>
  <c r="AL173"/>
  <c r="AJ173"/>
  <c r="AI173"/>
  <c r="AL268"/>
  <c r="E268" s="1"/>
  <c r="F274"/>
  <c r="E274"/>
  <c r="F273"/>
  <c r="E273"/>
  <c r="F272"/>
  <c r="E272"/>
  <c r="F271"/>
  <c r="E271"/>
  <c r="F270"/>
  <c r="F268" s="1"/>
  <c r="E270"/>
  <c r="F269"/>
  <c r="E269"/>
  <c r="AL261"/>
  <c r="E261" s="1"/>
  <c r="F267"/>
  <c r="F266"/>
  <c r="F265"/>
  <c r="F264"/>
  <c r="F263"/>
  <c r="F262"/>
  <c r="E267"/>
  <c r="E266"/>
  <c r="E265"/>
  <c r="E264"/>
  <c r="E263"/>
  <c r="E262"/>
  <c r="F261" l="1"/>
  <c r="AP173"/>
  <c r="AO173"/>
  <c r="AP101"/>
  <c r="AO101"/>
  <c r="AM101"/>
  <c r="AL101"/>
  <c r="AJ101"/>
  <c r="AI101"/>
  <c r="F260"/>
  <c r="E260"/>
  <c r="F259"/>
  <c r="E259"/>
  <c r="F258"/>
  <c r="E258"/>
  <c r="F257"/>
  <c r="E257"/>
  <c r="F256"/>
  <c r="E256"/>
  <c r="F255"/>
  <c r="F254" s="1"/>
  <c r="E255"/>
  <c r="AL254"/>
  <c r="E254" s="1"/>
  <c r="F253"/>
  <c r="E253"/>
  <c r="F252"/>
  <c r="E252"/>
  <c r="F251"/>
  <c r="E251"/>
  <c r="F250"/>
  <c r="E250"/>
  <c r="F249"/>
  <c r="F247" s="1"/>
  <c r="E249"/>
  <c r="F248"/>
  <c r="E248"/>
  <c r="AM247"/>
  <c r="AL247"/>
  <c r="E247" s="1"/>
  <c r="AJ68"/>
  <c r="AI68"/>
  <c r="AG68"/>
  <c r="AF68"/>
  <c r="AF397" s="1"/>
  <c r="AD68"/>
  <c r="AC68"/>
  <c r="AA68"/>
  <c r="Z68"/>
  <c r="X68"/>
  <c r="W68"/>
  <c r="U68"/>
  <c r="T68"/>
  <c r="R68"/>
  <c r="Q68"/>
  <c r="O68"/>
  <c r="N68"/>
  <c r="L68"/>
  <c r="K68"/>
  <c r="AP68"/>
  <c r="AO68"/>
  <c r="AM68"/>
  <c r="AM397" s="1"/>
  <c r="AL68"/>
  <c r="AM93"/>
  <c r="F93" s="1"/>
  <c r="AL93"/>
  <c r="E93"/>
  <c r="F99"/>
  <c r="F98"/>
  <c r="F97"/>
  <c r="F96"/>
  <c r="F95"/>
  <c r="F94"/>
  <c r="E99"/>
  <c r="E98"/>
  <c r="E97"/>
  <c r="E96"/>
  <c r="E95"/>
  <c r="E94"/>
  <c r="AG163"/>
  <c r="AQ246"/>
  <c r="AN246"/>
  <c r="AK246"/>
  <c r="AH246"/>
  <c r="AE246"/>
  <c r="AB246"/>
  <c r="Y246"/>
  <c r="V246"/>
  <c r="S246"/>
  <c r="P246"/>
  <c r="M246"/>
  <c r="J246"/>
  <c r="F246"/>
  <c r="E246"/>
  <c r="AQ245"/>
  <c r="AN245"/>
  <c r="AK245"/>
  <c r="AH245"/>
  <c r="AE245"/>
  <c r="AB245"/>
  <c r="Y245"/>
  <c r="V245"/>
  <c r="S245"/>
  <c r="P245"/>
  <c r="M245"/>
  <c r="J245"/>
  <c r="F245"/>
  <c r="E245"/>
  <c r="AQ244"/>
  <c r="AN244"/>
  <c r="AK244"/>
  <c r="AH244"/>
  <c r="AE244"/>
  <c r="AB244"/>
  <c r="Y244"/>
  <c r="V244"/>
  <c r="S244"/>
  <c r="P244"/>
  <c r="M244"/>
  <c r="J244"/>
  <c r="F244"/>
  <c r="E244"/>
  <c r="AH243"/>
  <c r="F243"/>
  <c r="E243"/>
  <c r="AQ242"/>
  <c r="AN242"/>
  <c r="AK242"/>
  <c r="AH242"/>
  <c r="AE242"/>
  <c r="AB242"/>
  <c r="Y242"/>
  <c r="V242"/>
  <c r="S242"/>
  <c r="P242"/>
  <c r="M242"/>
  <c r="J242"/>
  <c r="F242"/>
  <c r="E242"/>
  <c r="AQ241"/>
  <c r="AN241"/>
  <c r="AK241"/>
  <c r="AH241"/>
  <c r="AE241"/>
  <c r="AB241"/>
  <c r="Y241"/>
  <c r="V241"/>
  <c r="S241"/>
  <c r="P241"/>
  <c r="M241"/>
  <c r="J241"/>
  <c r="F241"/>
  <c r="E241"/>
  <c r="AP240"/>
  <c r="AO240"/>
  <c r="AM240"/>
  <c r="AL240"/>
  <c r="AJ240"/>
  <c r="AI240"/>
  <c r="AG240"/>
  <c r="AF240"/>
  <c r="AD240"/>
  <c r="AC240"/>
  <c r="AA240"/>
  <c r="Z240"/>
  <c r="X240"/>
  <c r="W240"/>
  <c r="U240"/>
  <c r="T240"/>
  <c r="R240"/>
  <c r="Q240"/>
  <c r="O240"/>
  <c r="N240"/>
  <c r="L240"/>
  <c r="K240"/>
  <c r="I240"/>
  <c r="H240"/>
  <c r="AQ239"/>
  <c r="AN239"/>
  <c r="AK239"/>
  <c r="AH239"/>
  <c r="AE239"/>
  <c r="AB239"/>
  <c r="Y239"/>
  <c r="V239"/>
  <c r="S239"/>
  <c r="P239"/>
  <c r="M239"/>
  <c r="J239"/>
  <c r="F239"/>
  <c r="E239"/>
  <c r="G239" s="1"/>
  <c r="AQ238"/>
  <c r="AN238"/>
  <c r="AK238"/>
  <c r="AH238"/>
  <c r="AE238"/>
  <c r="AB238"/>
  <c r="Y238"/>
  <c r="V238"/>
  <c r="S238"/>
  <c r="P238"/>
  <c r="M238"/>
  <c r="J238"/>
  <c r="F238"/>
  <c r="E238"/>
  <c r="AQ237"/>
  <c r="AN237"/>
  <c r="AK237"/>
  <c r="AH237"/>
  <c r="AE237"/>
  <c r="AB237"/>
  <c r="Y237"/>
  <c r="V237"/>
  <c r="S237"/>
  <c r="P237"/>
  <c r="M237"/>
  <c r="J237"/>
  <c r="F237"/>
  <c r="E237"/>
  <c r="AE236"/>
  <c r="F236"/>
  <c r="E236"/>
  <c r="AQ235"/>
  <c r="AN235"/>
  <c r="AK235"/>
  <c r="AH235"/>
  <c r="AE235"/>
  <c r="AB235"/>
  <c r="Y235"/>
  <c r="V235"/>
  <c r="S235"/>
  <c r="P235"/>
  <c r="M235"/>
  <c r="J235"/>
  <c r="F235"/>
  <c r="E235"/>
  <c r="AQ234"/>
  <c r="AN234"/>
  <c r="AK234"/>
  <c r="AH234"/>
  <c r="AE234"/>
  <c r="AB234"/>
  <c r="Y234"/>
  <c r="V234"/>
  <c r="S234"/>
  <c r="P234"/>
  <c r="M234"/>
  <c r="J234"/>
  <c r="F234"/>
  <c r="E234"/>
  <c r="AP233"/>
  <c r="AO233"/>
  <c r="AM233"/>
  <c r="AL233"/>
  <c r="AJ233"/>
  <c r="AI233"/>
  <c r="AG233"/>
  <c r="AF233"/>
  <c r="AD233"/>
  <c r="AC233"/>
  <c r="AE233" s="1"/>
  <c r="AA233"/>
  <c r="Z233"/>
  <c r="X233"/>
  <c r="W233"/>
  <c r="U233"/>
  <c r="T233"/>
  <c r="R233"/>
  <c r="Q233"/>
  <c r="O233"/>
  <c r="N233"/>
  <c r="L233"/>
  <c r="K233"/>
  <c r="I233"/>
  <c r="H233"/>
  <c r="AQ232"/>
  <c r="AN232"/>
  <c r="AK232"/>
  <c r="AH232"/>
  <c r="AE232"/>
  <c r="AB232"/>
  <c r="Y232"/>
  <c r="V232"/>
  <c r="S232"/>
  <c r="P232"/>
  <c r="M232"/>
  <c r="J232"/>
  <c r="F232"/>
  <c r="E232"/>
  <c r="AQ231"/>
  <c r="AN231"/>
  <c r="AK231"/>
  <c r="AH231"/>
  <c r="AE231"/>
  <c r="AB231"/>
  <c r="Y231"/>
  <c r="V231"/>
  <c r="S231"/>
  <c r="P231"/>
  <c r="M231"/>
  <c r="J231"/>
  <c r="F231"/>
  <c r="E231"/>
  <c r="AQ230"/>
  <c r="AN230"/>
  <c r="AK230"/>
  <c r="AH230"/>
  <c r="AE230"/>
  <c r="AB230"/>
  <c r="Y230"/>
  <c r="V230"/>
  <c r="S230"/>
  <c r="P230"/>
  <c r="M230"/>
  <c r="J230"/>
  <c r="F230"/>
  <c r="E230"/>
  <c r="AK229"/>
  <c r="AB229"/>
  <c r="S229"/>
  <c r="M229"/>
  <c r="F229"/>
  <c r="E229"/>
  <c r="AQ228"/>
  <c r="AN228"/>
  <c r="AK228"/>
  <c r="AH228"/>
  <c r="AE228"/>
  <c r="AB228"/>
  <c r="Y228"/>
  <c r="V228"/>
  <c r="S228"/>
  <c r="P228"/>
  <c r="M228"/>
  <c r="J228"/>
  <c r="F228"/>
  <c r="E228"/>
  <c r="AQ227"/>
  <c r="AN227"/>
  <c r="AK227"/>
  <c r="AH227"/>
  <c r="AE227"/>
  <c r="AB227"/>
  <c r="Y227"/>
  <c r="V227"/>
  <c r="S227"/>
  <c r="P227"/>
  <c r="M227"/>
  <c r="J227"/>
  <c r="F227"/>
  <c r="E227"/>
  <c r="AP226"/>
  <c r="AO226"/>
  <c r="AM226"/>
  <c r="AL226"/>
  <c r="AJ226"/>
  <c r="AI226"/>
  <c r="AG226"/>
  <c r="AF226"/>
  <c r="AD226"/>
  <c r="AC226"/>
  <c r="AA226"/>
  <c r="Z226"/>
  <c r="X226"/>
  <c r="W226"/>
  <c r="U226"/>
  <c r="T226"/>
  <c r="R226"/>
  <c r="Q226"/>
  <c r="O226"/>
  <c r="N226"/>
  <c r="L226"/>
  <c r="K226"/>
  <c r="I226"/>
  <c r="H226"/>
  <c r="F226"/>
  <c r="AQ225"/>
  <c r="AN225"/>
  <c r="AK225"/>
  <c r="AH225"/>
  <c r="AE225"/>
  <c r="AB225"/>
  <c r="Y225"/>
  <c r="V225"/>
  <c r="S225"/>
  <c r="P225"/>
  <c r="M225"/>
  <c r="J225"/>
  <c r="F225"/>
  <c r="E225"/>
  <c r="AQ224"/>
  <c r="AN224"/>
  <c r="AK224"/>
  <c r="AH224"/>
  <c r="AE224"/>
  <c r="AB224"/>
  <c r="Y224"/>
  <c r="V224"/>
  <c r="S224"/>
  <c r="P224"/>
  <c r="M224"/>
  <c r="J224"/>
  <c r="F224"/>
  <c r="E224"/>
  <c r="AQ223"/>
  <c r="AN223"/>
  <c r="AK223"/>
  <c r="AH223"/>
  <c r="AE223"/>
  <c r="AB223"/>
  <c r="Y223"/>
  <c r="V223"/>
  <c r="S223"/>
  <c r="P223"/>
  <c r="M223"/>
  <c r="J223"/>
  <c r="F223"/>
  <c r="E223"/>
  <c r="AQ222"/>
  <c r="AN222"/>
  <c r="AK222"/>
  <c r="AH222"/>
  <c r="AE222"/>
  <c r="AB222"/>
  <c r="Y222"/>
  <c r="V222"/>
  <c r="S222"/>
  <c r="P222"/>
  <c r="M222"/>
  <c r="J222"/>
  <c r="F222"/>
  <c r="E222"/>
  <c r="AQ221"/>
  <c r="AN221"/>
  <c r="AK221"/>
  <c r="AH221"/>
  <c r="AE221"/>
  <c r="AB221"/>
  <c r="Y221"/>
  <c r="V221"/>
  <c r="S221"/>
  <c r="P221"/>
  <c r="M221"/>
  <c r="J221"/>
  <c r="F221"/>
  <c r="E221"/>
  <c r="AQ220"/>
  <c r="AN220"/>
  <c r="AK220"/>
  <c r="AH220"/>
  <c r="AE220"/>
  <c r="AB220"/>
  <c r="Y220"/>
  <c r="V220"/>
  <c r="S220"/>
  <c r="P220"/>
  <c r="M220"/>
  <c r="J220"/>
  <c r="F220"/>
  <c r="E220"/>
  <c r="AP219"/>
  <c r="AO219"/>
  <c r="AM219"/>
  <c r="AL219"/>
  <c r="AJ219"/>
  <c r="AI219"/>
  <c r="AG219"/>
  <c r="AF219"/>
  <c r="AD219"/>
  <c r="AC219"/>
  <c r="AA219"/>
  <c r="Z219"/>
  <c r="X219"/>
  <c r="W219"/>
  <c r="U219"/>
  <c r="T219"/>
  <c r="R219"/>
  <c r="Q219"/>
  <c r="O219"/>
  <c r="N219"/>
  <c r="L219"/>
  <c r="M219" s="1"/>
  <c r="K219"/>
  <c r="I219"/>
  <c r="J219" s="1"/>
  <c r="H219"/>
  <c r="F219"/>
  <c r="G219" s="1"/>
  <c r="E219"/>
  <c r="AQ218"/>
  <c r="AN218"/>
  <c r="AK218"/>
  <c r="AH218"/>
  <c r="AE218"/>
  <c r="AB218"/>
  <c r="Y218"/>
  <c r="V218"/>
  <c r="S218"/>
  <c r="P218"/>
  <c r="M218"/>
  <c r="J218"/>
  <c r="F218"/>
  <c r="G218" s="1"/>
  <c r="E218"/>
  <c r="AQ217"/>
  <c r="AN217"/>
  <c r="AK217"/>
  <c r="AH217"/>
  <c r="AE217"/>
  <c r="AB217"/>
  <c r="Y217"/>
  <c r="V217"/>
  <c r="S217"/>
  <c r="P217"/>
  <c r="M217"/>
  <c r="J217"/>
  <c r="F217"/>
  <c r="G217" s="1"/>
  <c r="E217"/>
  <c r="AQ216"/>
  <c r="AN216"/>
  <c r="AK216"/>
  <c r="AH216"/>
  <c r="AE216"/>
  <c r="AB216"/>
  <c r="Y216"/>
  <c r="V216"/>
  <c r="S216"/>
  <c r="P216"/>
  <c r="M216"/>
  <c r="J216"/>
  <c r="F216"/>
  <c r="G216" s="1"/>
  <c r="E216"/>
  <c r="AQ215"/>
  <c r="AN215"/>
  <c r="AK215"/>
  <c r="AH215"/>
  <c r="AE215"/>
  <c r="AB215"/>
  <c r="Y215"/>
  <c r="V215"/>
  <c r="S215"/>
  <c r="P215"/>
  <c r="M215"/>
  <c r="J215"/>
  <c r="F215"/>
  <c r="G215" s="1"/>
  <c r="E215"/>
  <c r="AQ214"/>
  <c r="AN214"/>
  <c r="AK214"/>
  <c r="AH214"/>
  <c r="AE214"/>
  <c r="AB214"/>
  <c r="Y214"/>
  <c r="V214"/>
  <c r="S214"/>
  <c r="P214"/>
  <c r="M214"/>
  <c r="J214"/>
  <c r="F214"/>
  <c r="G214" s="1"/>
  <c r="E214"/>
  <c r="AQ213"/>
  <c r="AN213"/>
  <c r="AK213"/>
  <c r="AH213"/>
  <c r="AE213"/>
  <c r="AB213"/>
  <c r="Y213"/>
  <c r="V213"/>
  <c r="S213"/>
  <c r="P213"/>
  <c r="M213"/>
  <c r="J213"/>
  <c r="F213"/>
  <c r="G213" s="1"/>
  <c r="E213"/>
  <c r="AP212"/>
  <c r="AQ212" s="1"/>
  <c r="AO212"/>
  <c r="AM212"/>
  <c r="AN212" s="1"/>
  <c r="AL212"/>
  <c r="AJ212"/>
  <c r="AK212" s="1"/>
  <c r="AI212"/>
  <c r="AG212"/>
  <c r="AH212" s="1"/>
  <c r="AF212"/>
  <c r="AD212"/>
  <c r="AE212" s="1"/>
  <c r="AC212"/>
  <c r="AA212"/>
  <c r="AB212" s="1"/>
  <c r="Z212"/>
  <c r="X212"/>
  <c r="Y212" s="1"/>
  <c r="W212"/>
  <c r="U212"/>
  <c r="V212" s="1"/>
  <c r="T212"/>
  <c r="R212"/>
  <c r="S212" s="1"/>
  <c r="Q212"/>
  <c r="O212"/>
  <c r="P212" s="1"/>
  <c r="N212"/>
  <c r="L212"/>
  <c r="M212" s="1"/>
  <c r="K212"/>
  <c r="I212"/>
  <c r="J212" s="1"/>
  <c r="H212"/>
  <c r="F212"/>
  <c r="G212" s="1"/>
  <c r="E212"/>
  <c r="AQ211"/>
  <c r="AN211"/>
  <c r="AK211"/>
  <c r="AH211"/>
  <c r="AE211"/>
  <c r="AB211"/>
  <c r="Y211"/>
  <c r="V211"/>
  <c r="S211"/>
  <c r="P211"/>
  <c r="M211"/>
  <c r="J211"/>
  <c r="F211"/>
  <c r="G211" s="1"/>
  <c r="E211"/>
  <c r="AQ210"/>
  <c r="AN210"/>
  <c r="AK210"/>
  <c r="AH210"/>
  <c r="AE210"/>
  <c r="AB210"/>
  <c r="Y210"/>
  <c r="V210"/>
  <c r="S210"/>
  <c r="P210"/>
  <c r="M210"/>
  <c r="J210"/>
  <c r="F210"/>
  <c r="G210" s="1"/>
  <c r="E210"/>
  <c r="AQ209"/>
  <c r="AN209"/>
  <c r="AK209"/>
  <c r="AH209"/>
  <c r="AE209"/>
  <c r="AB209"/>
  <c r="Y209"/>
  <c r="V209"/>
  <c r="S209"/>
  <c r="P209"/>
  <c r="M209"/>
  <c r="J209"/>
  <c r="F209"/>
  <c r="G209" s="1"/>
  <c r="E209"/>
  <c r="AQ208"/>
  <c r="AN208"/>
  <c r="AK208"/>
  <c r="AH208"/>
  <c r="AE208"/>
  <c r="AB208"/>
  <c r="Y208"/>
  <c r="V208"/>
  <c r="S208"/>
  <c r="P208"/>
  <c r="M208"/>
  <c r="J208"/>
  <c r="F208"/>
  <c r="G208" s="1"/>
  <c r="E208"/>
  <c r="AQ207"/>
  <c r="AN207"/>
  <c r="AK207"/>
  <c r="AH207"/>
  <c r="AE207"/>
  <c r="AB207"/>
  <c r="Y207"/>
  <c r="V207"/>
  <c r="S207"/>
  <c r="P207"/>
  <c r="M207"/>
  <c r="J207"/>
  <c r="F207"/>
  <c r="G207" s="1"/>
  <c r="E207"/>
  <c r="AQ206"/>
  <c r="AN206"/>
  <c r="AK206"/>
  <c r="AH206"/>
  <c r="AE206"/>
  <c r="AB206"/>
  <c r="Y206"/>
  <c r="V206"/>
  <c r="S206"/>
  <c r="P206"/>
  <c r="M206"/>
  <c r="J206"/>
  <c r="F206"/>
  <c r="G206" s="1"/>
  <c r="E206"/>
  <c r="AP205"/>
  <c r="AQ205" s="1"/>
  <c r="AO205"/>
  <c r="AM205"/>
  <c r="AN205" s="1"/>
  <c r="AL205"/>
  <c r="AJ205"/>
  <c r="AK205" s="1"/>
  <c r="AI205"/>
  <c r="AG205"/>
  <c r="AH205" s="1"/>
  <c r="AF205"/>
  <c r="AD205"/>
  <c r="AE205" s="1"/>
  <c r="AC205"/>
  <c r="AA205"/>
  <c r="AB205" s="1"/>
  <c r="Z205"/>
  <c r="X205"/>
  <c r="Y205" s="1"/>
  <c r="W205"/>
  <c r="U205"/>
  <c r="V205" s="1"/>
  <c r="T205"/>
  <c r="R205"/>
  <c r="S205" s="1"/>
  <c r="Q205"/>
  <c r="O205"/>
  <c r="P205" s="1"/>
  <c r="N205"/>
  <c r="L205"/>
  <c r="M205" s="1"/>
  <c r="K205"/>
  <c r="I205"/>
  <c r="J205" s="1"/>
  <c r="H205"/>
  <c r="E205" s="1"/>
  <c r="F205"/>
  <c r="G205" s="1"/>
  <c r="AQ204"/>
  <c r="AN204"/>
  <c r="AK204"/>
  <c r="AH204"/>
  <c r="AE204"/>
  <c r="AB204"/>
  <c r="Y204"/>
  <c r="V204"/>
  <c r="S204"/>
  <c r="P204"/>
  <c r="M204"/>
  <c r="J204"/>
  <c r="F204"/>
  <c r="E204"/>
  <c r="AQ203"/>
  <c r="AN203"/>
  <c r="AK203"/>
  <c r="AH203"/>
  <c r="AE203"/>
  <c r="AB203"/>
  <c r="Y203"/>
  <c r="V203"/>
  <c r="S203"/>
  <c r="P203"/>
  <c r="M203"/>
  <c r="J203"/>
  <c r="F203"/>
  <c r="E203"/>
  <c r="AQ202"/>
  <c r="AN202"/>
  <c r="AK202"/>
  <c r="AH202"/>
  <c r="AE202"/>
  <c r="AB202"/>
  <c r="Y202"/>
  <c r="V202"/>
  <c r="S202"/>
  <c r="P202"/>
  <c r="M202"/>
  <c r="J202"/>
  <c r="F202"/>
  <c r="E202"/>
  <c r="AQ201"/>
  <c r="AN201"/>
  <c r="AK201"/>
  <c r="AH201"/>
  <c r="AE201"/>
  <c r="AB201"/>
  <c r="Y201"/>
  <c r="V201"/>
  <c r="S201"/>
  <c r="P201"/>
  <c r="M201"/>
  <c r="J201"/>
  <c r="F201"/>
  <c r="E201"/>
  <c r="AQ200"/>
  <c r="AN200"/>
  <c r="AK200"/>
  <c r="AH200"/>
  <c r="AE200"/>
  <c r="AB200"/>
  <c r="Y200"/>
  <c r="V200"/>
  <c r="S200"/>
  <c r="P200"/>
  <c r="M200"/>
  <c r="J200"/>
  <c r="F200"/>
  <c r="E200"/>
  <c r="AQ199"/>
  <c r="AN199"/>
  <c r="AK199"/>
  <c r="AH199"/>
  <c r="AE199"/>
  <c r="AB199"/>
  <c r="Y199"/>
  <c r="V199"/>
  <c r="S199"/>
  <c r="P199"/>
  <c r="M199"/>
  <c r="J199"/>
  <c r="F199"/>
  <c r="E199"/>
  <c r="AP198"/>
  <c r="AO198"/>
  <c r="AM198"/>
  <c r="AL198"/>
  <c r="AJ198"/>
  <c r="AI198"/>
  <c r="AG198"/>
  <c r="AF198"/>
  <c r="AD198"/>
  <c r="AC198"/>
  <c r="AE198" s="1"/>
  <c r="AA198"/>
  <c r="Z198"/>
  <c r="X198"/>
  <c r="W198"/>
  <c r="Y198" s="1"/>
  <c r="U198"/>
  <c r="T198"/>
  <c r="R198"/>
  <c r="Q198"/>
  <c r="S198" s="1"/>
  <c r="O198"/>
  <c r="N198"/>
  <c r="L198"/>
  <c r="K198"/>
  <c r="M198" s="1"/>
  <c r="I198"/>
  <c r="H198"/>
  <c r="E198" s="1"/>
  <c r="AQ197"/>
  <c r="AN197"/>
  <c r="AK197"/>
  <c r="AH197"/>
  <c r="AE197"/>
  <c r="AB197"/>
  <c r="Y197"/>
  <c r="V197"/>
  <c r="S197"/>
  <c r="P197"/>
  <c r="M197"/>
  <c r="J197"/>
  <c r="F197"/>
  <c r="E197"/>
  <c r="AQ196"/>
  <c r="AN196"/>
  <c r="AK196"/>
  <c r="AH196"/>
  <c r="AE196"/>
  <c r="AB196"/>
  <c r="Y196"/>
  <c r="V196"/>
  <c r="S196"/>
  <c r="P196"/>
  <c r="M196"/>
  <c r="J196"/>
  <c r="F196"/>
  <c r="E196"/>
  <c r="AQ195"/>
  <c r="AN195"/>
  <c r="AK195"/>
  <c r="AH195"/>
  <c r="AE195"/>
  <c r="AB195"/>
  <c r="Y195"/>
  <c r="V195"/>
  <c r="S195"/>
  <c r="P195"/>
  <c r="M195"/>
  <c r="J195"/>
  <c r="F195"/>
  <c r="E195"/>
  <c r="AQ194"/>
  <c r="AN194"/>
  <c r="AK194"/>
  <c r="AH194"/>
  <c r="AE194"/>
  <c r="AB194"/>
  <c r="Y194"/>
  <c r="V194"/>
  <c r="S194"/>
  <c r="P194"/>
  <c r="M194"/>
  <c r="J194"/>
  <c r="F194"/>
  <c r="E194"/>
  <c r="AQ193"/>
  <c r="AN193"/>
  <c r="AK193"/>
  <c r="AH193"/>
  <c r="AE193"/>
  <c r="AB193"/>
  <c r="Y193"/>
  <c r="V193"/>
  <c r="S193"/>
  <c r="P193"/>
  <c r="M193"/>
  <c r="J193"/>
  <c r="F193"/>
  <c r="E193"/>
  <c r="AQ192"/>
  <c r="AN192"/>
  <c r="AK192"/>
  <c r="AH192"/>
  <c r="AE192"/>
  <c r="AB192"/>
  <c r="Y192"/>
  <c r="V192"/>
  <c r="S192"/>
  <c r="P192"/>
  <c r="M192"/>
  <c r="J192"/>
  <c r="F192"/>
  <c r="E192"/>
  <c r="AP191"/>
  <c r="AO191"/>
  <c r="AM191"/>
  <c r="AL191"/>
  <c r="AJ191"/>
  <c r="AI191"/>
  <c r="AG191"/>
  <c r="AF191"/>
  <c r="AD191"/>
  <c r="AC191"/>
  <c r="AA191"/>
  <c r="Z191"/>
  <c r="X191"/>
  <c r="W191"/>
  <c r="U191"/>
  <c r="T191"/>
  <c r="R191"/>
  <c r="Q191"/>
  <c r="O191"/>
  <c r="N191"/>
  <c r="L191"/>
  <c r="K191"/>
  <c r="I191"/>
  <c r="H191"/>
  <c r="F191"/>
  <c r="E191"/>
  <c r="AP190"/>
  <c r="AP176" s="1"/>
  <c r="AO190"/>
  <c r="AO176" s="1"/>
  <c r="AM190"/>
  <c r="AL190"/>
  <c r="AL176" s="1"/>
  <c r="AK190"/>
  <c r="AH190"/>
  <c r="AE190"/>
  <c r="AB190"/>
  <c r="Y190"/>
  <c r="V190"/>
  <c r="S190"/>
  <c r="P190"/>
  <c r="M190"/>
  <c r="J190"/>
  <c r="F190"/>
  <c r="E190"/>
  <c r="AQ189"/>
  <c r="AN189"/>
  <c r="AK189"/>
  <c r="AH189"/>
  <c r="AE189"/>
  <c r="AB189"/>
  <c r="Y189"/>
  <c r="V189"/>
  <c r="S189"/>
  <c r="P189"/>
  <c r="M189"/>
  <c r="J189"/>
  <c r="F189"/>
  <c r="E189"/>
  <c r="AQ188"/>
  <c r="AN188"/>
  <c r="AK188"/>
  <c r="AH188"/>
  <c r="AE188"/>
  <c r="AB188"/>
  <c r="Y188"/>
  <c r="V188"/>
  <c r="S188"/>
  <c r="P188"/>
  <c r="M188"/>
  <c r="J188"/>
  <c r="F188"/>
  <c r="E188"/>
  <c r="AQ187"/>
  <c r="AN187"/>
  <c r="AK187"/>
  <c r="AH187"/>
  <c r="AE187"/>
  <c r="AB187"/>
  <c r="Y187"/>
  <c r="V187"/>
  <c r="S187"/>
  <c r="P187"/>
  <c r="M187"/>
  <c r="J187"/>
  <c r="F187"/>
  <c r="E187"/>
  <c r="AQ186"/>
  <c r="AN186"/>
  <c r="AK186"/>
  <c r="AH186"/>
  <c r="AE186"/>
  <c r="AB186"/>
  <c r="Y186"/>
  <c r="V186"/>
  <c r="S186"/>
  <c r="P186"/>
  <c r="M186"/>
  <c r="J186"/>
  <c r="F186"/>
  <c r="E186"/>
  <c r="AQ185"/>
  <c r="AN185"/>
  <c r="AK185"/>
  <c r="AH185"/>
  <c r="AE185"/>
  <c r="AB185"/>
  <c r="Y185"/>
  <c r="V185"/>
  <c r="S185"/>
  <c r="P185"/>
  <c r="M185"/>
  <c r="J185"/>
  <c r="F185"/>
  <c r="E185"/>
  <c r="AQ184"/>
  <c r="AN184"/>
  <c r="AJ184"/>
  <c r="AI184"/>
  <c r="AG184"/>
  <c r="AF184"/>
  <c r="AD184"/>
  <c r="AC184"/>
  <c r="AA184"/>
  <c r="Z184"/>
  <c r="X184"/>
  <c r="W184"/>
  <c r="U184"/>
  <c r="T184"/>
  <c r="R184"/>
  <c r="Q184"/>
  <c r="O184"/>
  <c r="N184"/>
  <c r="L184"/>
  <c r="K184"/>
  <c r="I184"/>
  <c r="H184"/>
  <c r="F184"/>
  <c r="AQ183"/>
  <c r="AN183"/>
  <c r="AK183"/>
  <c r="AH183"/>
  <c r="AE183"/>
  <c r="AB183"/>
  <c r="Y183"/>
  <c r="V183"/>
  <c r="S183"/>
  <c r="P183"/>
  <c r="M183"/>
  <c r="J183"/>
  <c r="F183"/>
  <c r="E183"/>
  <c r="AQ182"/>
  <c r="AN182"/>
  <c r="AK182"/>
  <c r="AH182"/>
  <c r="AE182"/>
  <c r="AB182"/>
  <c r="Y182"/>
  <c r="V182"/>
  <c r="S182"/>
  <c r="P182"/>
  <c r="M182"/>
  <c r="J182"/>
  <c r="F182"/>
  <c r="E182"/>
  <c r="AQ181"/>
  <c r="AN181"/>
  <c r="AK181"/>
  <c r="AH181"/>
  <c r="AE181"/>
  <c r="AB181"/>
  <c r="Y181"/>
  <c r="V181"/>
  <c r="S181"/>
  <c r="P181"/>
  <c r="M181"/>
  <c r="J181"/>
  <c r="F181"/>
  <c r="E181"/>
  <c r="AQ180"/>
  <c r="AN180"/>
  <c r="AK180"/>
  <c r="AH180"/>
  <c r="AE180"/>
  <c r="AB180"/>
  <c r="Y180"/>
  <c r="V180"/>
  <c r="S180"/>
  <c r="P180"/>
  <c r="M180"/>
  <c r="J180"/>
  <c r="F180"/>
  <c r="E180"/>
  <c r="AQ179"/>
  <c r="AN179"/>
  <c r="AK179"/>
  <c r="AH179"/>
  <c r="AE179"/>
  <c r="AB179"/>
  <c r="Y179"/>
  <c r="V179"/>
  <c r="S179"/>
  <c r="P179"/>
  <c r="M179"/>
  <c r="J179"/>
  <c r="F179"/>
  <c r="E179"/>
  <c r="AQ178"/>
  <c r="AN178"/>
  <c r="AK178"/>
  <c r="AH178"/>
  <c r="AE178"/>
  <c r="AB178"/>
  <c r="Y178"/>
  <c r="V178"/>
  <c r="S178"/>
  <c r="P178"/>
  <c r="M178"/>
  <c r="J178"/>
  <c r="F178"/>
  <c r="E178"/>
  <c r="AP177"/>
  <c r="AO177"/>
  <c r="AM177"/>
  <c r="AL177"/>
  <c r="AJ177"/>
  <c r="AI177"/>
  <c r="AG177"/>
  <c r="AF177"/>
  <c r="AD177"/>
  <c r="AC177"/>
  <c r="AA177"/>
  <c r="Z177"/>
  <c r="X177"/>
  <c r="W177"/>
  <c r="U177"/>
  <c r="T177"/>
  <c r="R177"/>
  <c r="Q177"/>
  <c r="O177"/>
  <c r="N177"/>
  <c r="L177"/>
  <c r="K177"/>
  <c r="I177"/>
  <c r="H177"/>
  <c r="E177" s="1"/>
  <c r="AM176"/>
  <c r="AJ176"/>
  <c r="AI176"/>
  <c r="AG176"/>
  <c r="AF176"/>
  <c r="AD176"/>
  <c r="AC176"/>
  <c r="AA176"/>
  <c r="Z176"/>
  <c r="X176"/>
  <c r="W176"/>
  <c r="U176"/>
  <c r="T176"/>
  <c r="R176"/>
  <c r="Q176"/>
  <c r="O176"/>
  <c r="N176"/>
  <c r="L176"/>
  <c r="K176"/>
  <c r="I176"/>
  <c r="H176"/>
  <c r="AP175"/>
  <c r="AO175"/>
  <c r="AM175"/>
  <c r="AL175"/>
  <c r="AJ175"/>
  <c r="AI175"/>
  <c r="AG175"/>
  <c r="AF175"/>
  <c r="AD175"/>
  <c r="AC175"/>
  <c r="AA175"/>
  <c r="Z175"/>
  <c r="X175"/>
  <c r="W175"/>
  <c r="U175"/>
  <c r="T175"/>
  <c r="R175"/>
  <c r="Q175"/>
  <c r="O175"/>
  <c r="N175"/>
  <c r="L175"/>
  <c r="K175"/>
  <c r="I175"/>
  <c r="H175"/>
  <c r="E175" s="1"/>
  <c r="AP174"/>
  <c r="AO174"/>
  <c r="AM174"/>
  <c r="AL174"/>
  <c r="AJ174"/>
  <c r="AJ170" s="1"/>
  <c r="AI174"/>
  <c r="AG174"/>
  <c r="AF174"/>
  <c r="AD174"/>
  <c r="AC174"/>
  <c r="AA174"/>
  <c r="Z174"/>
  <c r="X174"/>
  <c r="W174"/>
  <c r="U174"/>
  <c r="T174"/>
  <c r="R174"/>
  <c r="Q174"/>
  <c r="O174"/>
  <c r="N174"/>
  <c r="K174"/>
  <c r="M174" s="1"/>
  <c r="I174"/>
  <c r="H174"/>
  <c r="AG173"/>
  <c r="AF173"/>
  <c r="AD173"/>
  <c r="AC173"/>
  <c r="AA173"/>
  <c r="Z173"/>
  <c r="X173"/>
  <c r="W173"/>
  <c r="U173"/>
  <c r="T173"/>
  <c r="R173"/>
  <c r="Q173"/>
  <c r="O173"/>
  <c r="N173"/>
  <c r="L173"/>
  <c r="K173"/>
  <c r="I173"/>
  <c r="H173"/>
  <c r="F173"/>
  <c r="AP172"/>
  <c r="AO172"/>
  <c r="AM172"/>
  <c r="AL172"/>
  <c r="AJ172"/>
  <c r="AI172"/>
  <c r="AG172"/>
  <c r="AF172"/>
  <c r="AD172"/>
  <c r="AC172"/>
  <c r="AA172"/>
  <c r="Z172"/>
  <c r="X172"/>
  <c r="W172"/>
  <c r="U172"/>
  <c r="T172"/>
  <c r="R172"/>
  <c r="Q172"/>
  <c r="O172"/>
  <c r="N172"/>
  <c r="L172"/>
  <c r="K172"/>
  <c r="I172"/>
  <c r="H172"/>
  <c r="E172" s="1"/>
  <c r="AP171"/>
  <c r="AO171"/>
  <c r="AM171"/>
  <c r="AL171"/>
  <c r="AJ171"/>
  <c r="AI171"/>
  <c r="AG171"/>
  <c r="AF171"/>
  <c r="AD171"/>
  <c r="AC171"/>
  <c r="AA171"/>
  <c r="Z171"/>
  <c r="X171"/>
  <c r="W171"/>
  <c r="U171"/>
  <c r="T171"/>
  <c r="R171"/>
  <c r="Q171"/>
  <c r="O171"/>
  <c r="N171"/>
  <c r="L171"/>
  <c r="K171"/>
  <c r="I171"/>
  <c r="F171" s="1"/>
  <c r="H171"/>
  <c r="AQ169"/>
  <c r="AN169"/>
  <c r="AK169"/>
  <c r="AH169"/>
  <c r="AE169"/>
  <c r="AB169"/>
  <c r="Y169"/>
  <c r="V169"/>
  <c r="S169"/>
  <c r="P169"/>
  <c r="M169"/>
  <c r="J169"/>
  <c r="F169"/>
  <c r="E169"/>
  <c r="AQ168"/>
  <c r="AN168"/>
  <c r="AK168"/>
  <c r="AH168"/>
  <c r="AE168"/>
  <c r="AB168"/>
  <c r="Y168"/>
  <c r="V168"/>
  <c r="S168"/>
  <c r="P168"/>
  <c r="M168"/>
  <c r="J168"/>
  <c r="F168"/>
  <c r="E168"/>
  <c r="AQ167"/>
  <c r="AN167"/>
  <c r="AK167"/>
  <c r="AH167"/>
  <c r="AE167"/>
  <c r="AB167"/>
  <c r="Y167"/>
  <c r="V167"/>
  <c r="S167"/>
  <c r="P167"/>
  <c r="M167"/>
  <c r="J167"/>
  <c r="F167"/>
  <c r="E167"/>
  <c r="AQ166"/>
  <c r="AN166"/>
  <c r="AK166"/>
  <c r="AH166"/>
  <c r="AE166"/>
  <c r="AB166"/>
  <c r="Y166"/>
  <c r="V166"/>
  <c r="S166"/>
  <c r="P166"/>
  <c r="M166"/>
  <c r="J166"/>
  <c r="F166"/>
  <c r="E166"/>
  <c r="AH165"/>
  <c r="F165"/>
  <c r="E165"/>
  <c r="AQ164"/>
  <c r="AN164"/>
  <c r="AK164"/>
  <c r="AH164"/>
  <c r="AE164"/>
  <c r="AB164"/>
  <c r="Y164"/>
  <c r="V164"/>
  <c r="S164"/>
  <c r="P164"/>
  <c r="M164"/>
  <c r="J164"/>
  <c r="F164"/>
  <c r="F163" s="1"/>
  <c r="E164"/>
  <c r="AP163"/>
  <c r="AO163"/>
  <c r="AM163"/>
  <c r="AL163"/>
  <c r="AJ163"/>
  <c r="AI163"/>
  <c r="AF163"/>
  <c r="AH163" s="1"/>
  <c r="AD163"/>
  <c r="AC163"/>
  <c r="AA163"/>
  <c r="Z163"/>
  <c r="X163"/>
  <c r="W163"/>
  <c r="U163"/>
  <c r="T163"/>
  <c r="R163"/>
  <c r="Q163"/>
  <c r="O163"/>
  <c r="N163"/>
  <c r="L163"/>
  <c r="K163"/>
  <c r="I163"/>
  <c r="H163"/>
  <c r="AQ162"/>
  <c r="AN162"/>
  <c r="AK162"/>
  <c r="AH162"/>
  <c r="AE162"/>
  <c r="AB162"/>
  <c r="Y162"/>
  <c r="V162"/>
  <c r="S162"/>
  <c r="P162"/>
  <c r="M162"/>
  <c r="J162"/>
  <c r="F162"/>
  <c r="E162"/>
  <c r="AQ161"/>
  <c r="AN161"/>
  <c r="AK161"/>
  <c r="AH161"/>
  <c r="AE161"/>
  <c r="AB161"/>
  <c r="Y161"/>
  <c r="V161"/>
  <c r="S161"/>
  <c r="P161"/>
  <c r="M161"/>
  <c r="J161"/>
  <c r="F161"/>
  <c r="E161"/>
  <c r="AQ160"/>
  <c r="AN160"/>
  <c r="AK160"/>
  <c r="AH160"/>
  <c r="AE160"/>
  <c r="AB160"/>
  <c r="Y160"/>
  <c r="V160"/>
  <c r="S160"/>
  <c r="P160"/>
  <c r="M160"/>
  <c r="J160"/>
  <c r="F160"/>
  <c r="E160"/>
  <c r="AQ159"/>
  <c r="AN159"/>
  <c r="AK159"/>
  <c r="AH159"/>
  <c r="AE159"/>
  <c r="AB159"/>
  <c r="Y159"/>
  <c r="V159"/>
  <c r="S159"/>
  <c r="P159"/>
  <c r="M159"/>
  <c r="J159"/>
  <c r="F159"/>
  <c r="E159"/>
  <c r="AB158"/>
  <c r="F158"/>
  <c r="E158"/>
  <c r="AQ157"/>
  <c r="AN157"/>
  <c r="AK157"/>
  <c r="AH157"/>
  <c r="AE157"/>
  <c r="AB157"/>
  <c r="Y157"/>
  <c r="V157"/>
  <c r="S157"/>
  <c r="P157"/>
  <c r="M157"/>
  <c r="J157"/>
  <c r="F157"/>
  <c r="E157"/>
  <c r="AP156"/>
  <c r="AO156"/>
  <c r="AM156"/>
  <c r="AL156"/>
  <c r="AJ156"/>
  <c r="AI156"/>
  <c r="AG156"/>
  <c r="AF156"/>
  <c r="AD156"/>
  <c r="AC156"/>
  <c r="AA156"/>
  <c r="Z156"/>
  <c r="X156"/>
  <c r="W156"/>
  <c r="U156"/>
  <c r="T156"/>
  <c r="R156"/>
  <c r="Q156"/>
  <c r="O156"/>
  <c r="N156"/>
  <c r="L156"/>
  <c r="K156"/>
  <c r="I156"/>
  <c r="H156"/>
  <c r="AQ155"/>
  <c r="AN155"/>
  <c r="AK155"/>
  <c r="AH155"/>
  <c r="AE155"/>
  <c r="AB155"/>
  <c r="Y155"/>
  <c r="V155"/>
  <c r="S155"/>
  <c r="P155"/>
  <c r="M155"/>
  <c r="J155"/>
  <c r="F155"/>
  <c r="E155"/>
  <c r="AQ154"/>
  <c r="AN154"/>
  <c r="AK154"/>
  <c r="AH154"/>
  <c r="AE154"/>
  <c r="AB154"/>
  <c r="Y154"/>
  <c r="V154"/>
  <c r="S154"/>
  <c r="P154"/>
  <c r="M154"/>
  <c r="J154"/>
  <c r="F154"/>
  <c r="E154"/>
  <c r="AQ153"/>
  <c r="AN153"/>
  <c r="AK153"/>
  <c r="AH153"/>
  <c r="AE153"/>
  <c r="AB153"/>
  <c r="Y153"/>
  <c r="V153"/>
  <c r="S153"/>
  <c r="P153"/>
  <c r="M153"/>
  <c r="J153"/>
  <c r="F153"/>
  <c r="E153"/>
  <c r="AQ152"/>
  <c r="AN152"/>
  <c r="AK152"/>
  <c r="AH152"/>
  <c r="AE152"/>
  <c r="AB152"/>
  <c r="Y152"/>
  <c r="V152"/>
  <c r="S152"/>
  <c r="P152"/>
  <c r="M152"/>
  <c r="J152"/>
  <c r="F152"/>
  <c r="E152"/>
  <c r="S151"/>
  <c r="F151"/>
  <c r="E151"/>
  <c r="AQ150"/>
  <c r="AN150"/>
  <c r="AK150"/>
  <c r="AH150"/>
  <c r="AE150"/>
  <c r="AB150"/>
  <c r="Y150"/>
  <c r="V150"/>
  <c r="S150"/>
  <c r="P150"/>
  <c r="M150"/>
  <c r="J150"/>
  <c r="F150"/>
  <c r="F149" s="1"/>
  <c r="E150"/>
  <c r="AP149"/>
  <c r="AO149"/>
  <c r="AM149"/>
  <c r="AL149"/>
  <c r="AJ149"/>
  <c r="AI149"/>
  <c r="AG149"/>
  <c r="AF149"/>
  <c r="AD149"/>
  <c r="AC149"/>
  <c r="AA149"/>
  <c r="Z149"/>
  <c r="X149"/>
  <c r="W149"/>
  <c r="U149"/>
  <c r="T149"/>
  <c r="R149"/>
  <c r="Q149"/>
  <c r="O149"/>
  <c r="N149"/>
  <c r="L149"/>
  <c r="K149"/>
  <c r="I149"/>
  <c r="H149"/>
  <c r="E149" s="1"/>
  <c r="AQ148"/>
  <c r="AN148"/>
  <c r="AK148"/>
  <c r="AH148"/>
  <c r="AE148"/>
  <c r="AB148"/>
  <c r="Y148"/>
  <c r="V148"/>
  <c r="S148"/>
  <c r="P148"/>
  <c r="M148"/>
  <c r="J148"/>
  <c r="F148"/>
  <c r="E148"/>
  <c r="AQ147"/>
  <c r="AN147"/>
  <c r="AK147"/>
  <c r="AH147"/>
  <c r="AE147"/>
  <c r="AB147"/>
  <c r="Y147"/>
  <c r="V147"/>
  <c r="S147"/>
  <c r="P147"/>
  <c r="M147"/>
  <c r="J147"/>
  <c r="F147"/>
  <c r="E147"/>
  <c r="AQ146"/>
  <c r="AN146"/>
  <c r="AK146"/>
  <c r="AH146"/>
  <c r="AE146"/>
  <c r="AB146"/>
  <c r="Y146"/>
  <c r="V146"/>
  <c r="S146"/>
  <c r="P146"/>
  <c r="M146"/>
  <c r="J146"/>
  <c r="F146"/>
  <c r="E146"/>
  <c r="AQ145"/>
  <c r="AN145"/>
  <c r="AK145"/>
  <c r="AH145"/>
  <c r="AE145"/>
  <c r="AB145"/>
  <c r="Y145"/>
  <c r="V145"/>
  <c r="S145"/>
  <c r="P145"/>
  <c r="M145"/>
  <c r="J145"/>
  <c r="F145"/>
  <c r="E145"/>
  <c r="M144"/>
  <c r="F144"/>
  <c r="E144"/>
  <c r="AQ143"/>
  <c r="AN143"/>
  <c r="AK143"/>
  <c r="AH143"/>
  <c r="AE143"/>
  <c r="AB143"/>
  <c r="Y143"/>
  <c r="V143"/>
  <c r="S143"/>
  <c r="P143"/>
  <c r="M143"/>
  <c r="J143"/>
  <c r="F143"/>
  <c r="E143"/>
  <c r="AP142"/>
  <c r="AO142"/>
  <c r="AM142"/>
  <c r="AL142"/>
  <c r="AJ142"/>
  <c r="AI142"/>
  <c r="AG142"/>
  <c r="AF142"/>
  <c r="AD142"/>
  <c r="AC142"/>
  <c r="AA142"/>
  <c r="Z142"/>
  <c r="X142"/>
  <c r="W142"/>
  <c r="U142"/>
  <c r="T142"/>
  <c r="R142"/>
  <c r="Q142"/>
  <c r="O142"/>
  <c r="N142"/>
  <c r="L142"/>
  <c r="F142" s="1"/>
  <c r="K142"/>
  <c r="I142"/>
  <c r="H142"/>
  <c r="AQ141"/>
  <c r="AN141"/>
  <c r="AK141"/>
  <c r="AH141"/>
  <c r="AE141"/>
  <c r="AB141"/>
  <c r="Y141"/>
  <c r="V141"/>
  <c r="S141"/>
  <c r="P141"/>
  <c r="M141"/>
  <c r="J141"/>
  <c r="F141"/>
  <c r="E141"/>
  <c r="AQ140"/>
  <c r="AN140"/>
  <c r="AK140"/>
  <c r="AH140"/>
  <c r="AE140"/>
  <c r="AB140"/>
  <c r="Y140"/>
  <c r="V140"/>
  <c r="S140"/>
  <c r="P140"/>
  <c r="M140"/>
  <c r="J140"/>
  <c r="F140"/>
  <c r="E140"/>
  <c r="AQ139"/>
  <c r="AN139"/>
  <c r="AK139"/>
  <c r="AH139"/>
  <c r="AE139"/>
  <c r="AB139"/>
  <c r="Y139"/>
  <c r="V139"/>
  <c r="S139"/>
  <c r="P139"/>
  <c r="M139"/>
  <c r="J139"/>
  <c r="F139"/>
  <c r="E139"/>
  <c r="AQ138"/>
  <c r="AN138"/>
  <c r="AK138"/>
  <c r="AH138"/>
  <c r="AE138"/>
  <c r="AB138"/>
  <c r="Y138"/>
  <c r="V138"/>
  <c r="S138"/>
  <c r="P138"/>
  <c r="M138"/>
  <c r="J138"/>
  <c r="F138"/>
  <c r="E138"/>
  <c r="V137"/>
  <c r="F137"/>
  <c r="E137"/>
  <c r="AQ136"/>
  <c r="AN136"/>
  <c r="AK136"/>
  <c r="AH136"/>
  <c r="AE136"/>
  <c r="AB136"/>
  <c r="Y136"/>
  <c r="V136"/>
  <c r="S136"/>
  <c r="P136"/>
  <c r="M136"/>
  <c r="J136"/>
  <c r="F136"/>
  <c r="E136"/>
  <c r="AP135"/>
  <c r="AO135"/>
  <c r="AM135"/>
  <c r="AL135"/>
  <c r="AJ135"/>
  <c r="AI135"/>
  <c r="AG135"/>
  <c r="AF135"/>
  <c r="AD135"/>
  <c r="AC135"/>
  <c r="AA135"/>
  <c r="Z135"/>
  <c r="X135"/>
  <c r="W135"/>
  <c r="U135"/>
  <c r="T135"/>
  <c r="R135"/>
  <c r="Q135"/>
  <c r="O135"/>
  <c r="N135"/>
  <c r="L135"/>
  <c r="K135"/>
  <c r="I135"/>
  <c r="H135"/>
  <c r="E135" s="1"/>
  <c r="AQ134"/>
  <c r="AN134"/>
  <c r="AK134"/>
  <c r="AH134"/>
  <c r="AE134"/>
  <c r="AB134"/>
  <c r="Y134"/>
  <c r="V134"/>
  <c r="S134"/>
  <c r="P134"/>
  <c r="M134"/>
  <c r="J134"/>
  <c r="F134"/>
  <c r="E134"/>
  <c r="AQ133"/>
  <c r="AN133"/>
  <c r="AK133"/>
  <c r="AH133"/>
  <c r="AE133"/>
  <c r="AB133"/>
  <c r="Y133"/>
  <c r="V133"/>
  <c r="S133"/>
  <c r="P133"/>
  <c r="M133"/>
  <c r="J133"/>
  <c r="F133"/>
  <c r="E133"/>
  <c r="AQ132"/>
  <c r="AN132"/>
  <c r="AK132"/>
  <c r="AH132"/>
  <c r="AE132"/>
  <c r="AB132"/>
  <c r="Y132"/>
  <c r="V132"/>
  <c r="S132"/>
  <c r="P132"/>
  <c r="M132"/>
  <c r="J132"/>
  <c r="F132"/>
  <c r="E132"/>
  <c r="AQ131"/>
  <c r="AN131"/>
  <c r="AK131"/>
  <c r="AH131"/>
  <c r="AE131"/>
  <c r="AB131"/>
  <c r="Y131"/>
  <c r="V131"/>
  <c r="S131"/>
  <c r="P131"/>
  <c r="M131"/>
  <c r="J131"/>
  <c r="F131"/>
  <c r="E131"/>
  <c r="AE130"/>
  <c r="AB130"/>
  <c r="V130"/>
  <c r="S130"/>
  <c r="P130"/>
  <c r="M130"/>
  <c r="F130"/>
  <c r="E130"/>
  <c r="AQ129"/>
  <c r="AN129"/>
  <c r="AK129"/>
  <c r="AH129"/>
  <c r="AE129"/>
  <c r="AB129"/>
  <c r="Y129"/>
  <c r="V129"/>
  <c r="S129"/>
  <c r="P129"/>
  <c r="M129"/>
  <c r="J129"/>
  <c r="F129"/>
  <c r="E129"/>
  <c r="AP128"/>
  <c r="AO128"/>
  <c r="AM128"/>
  <c r="AL128"/>
  <c r="AJ128"/>
  <c r="AI128"/>
  <c r="AG128"/>
  <c r="AF128"/>
  <c r="AD128"/>
  <c r="AC128"/>
  <c r="AA128"/>
  <c r="Z128"/>
  <c r="X128"/>
  <c r="W128"/>
  <c r="U128"/>
  <c r="T128"/>
  <c r="R128"/>
  <c r="Q128"/>
  <c r="O128"/>
  <c r="N128"/>
  <c r="L128"/>
  <c r="F128" s="1"/>
  <c r="K128"/>
  <c r="I128"/>
  <c r="H128"/>
  <c r="AQ127"/>
  <c r="AN127"/>
  <c r="AK127"/>
  <c r="AH127"/>
  <c r="AE127"/>
  <c r="AB127"/>
  <c r="Y127"/>
  <c r="V127"/>
  <c r="S127"/>
  <c r="P127"/>
  <c r="M127"/>
  <c r="J127"/>
  <c r="F127"/>
  <c r="E127"/>
  <c r="AQ126"/>
  <c r="AN126"/>
  <c r="AK126"/>
  <c r="AH126"/>
  <c r="AE126"/>
  <c r="AB126"/>
  <c r="Y126"/>
  <c r="V126"/>
  <c r="S126"/>
  <c r="P126"/>
  <c r="M126"/>
  <c r="J126"/>
  <c r="F126"/>
  <c r="E126"/>
  <c r="AQ125"/>
  <c r="AN125"/>
  <c r="AK125"/>
  <c r="AH125"/>
  <c r="AE125"/>
  <c r="AB125"/>
  <c r="Y125"/>
  <c r="V125"/>
  <c r="S125"/>
  <c r="P125"/>
  <c r="M125"/>
  <c r="J125"/>
  <c r="F125"/>
  <c r="E125"/>
  <c r="AQ124"/>
  <c r="AN124"/>
  <c r="AK124"/>
  <c r="AH124"/>
  <c r="AE124"/>
  <c r="AB124"/>
  <c r="Y124"/>
  <c r="V124"/>
  <c r="S124"/>
  <c r="P124"/>
  <c r="M124"/>
  <c r="J124"/>
  <c r="F124"/>
  <c r="E124"/>
  <c r="AQ123"/>
  <c r="AN123"/>
  <c r="AK123"/>
  <c r="AH123"/>
  <c r="AE123"/>
  <c r="AB123"/>
  <c r="Y123"/>
  <c r="V123"/>
  <c r="S123"/>
  <c r="P123"/>
  <c r="M123"/>
  <c r="J123"/>
  <c r="F123"/>
  <c r="E123"/>
  <c r="AQ122"/>
  <c r="AN122"/>
  <c r="AK122"/>
  <c r="AH122"/>
  <c r="AE122"/>
  <c r="AB122"/>
  <c r="Y122"/>
  <c r="V122"/>
  <c r="S122"/>
  <c r="P122"/>
  <c r="M122"/>
  <c r="J122"/>
  <c r="F122"/>
  <c r="E122"/>
  <c r="AP121"/>
  <c r="AO121"/>
  <c r="AM121"/>
  <c r="AL121"/>
  <c r="AJ121"/>
  <c r="AI121"/>
  <c r="AG121"/>
  <c r="AF121"/>
  <c r="AD121"/>
  <c r="AC121"/>
  <c r="AA121"/>
  <c r="Z121"/>
  <c r="X121"/>
  <c r="W121"/>
  <c r="U121"/>
  <c r="T121"/>
  <c r="R121"/>
  <c r="Q121"/>
  <c r="O121"/>
  <c r="N121"/>
  <c r="L121"/>
  <c r="K121"/>
  <c r="I121"/>
  <c r="H121"/>
  <c r="E121" s="1"/>
  <c r="AQ120"/>
  <c r="AN120"/>
  <c r="AK120"/>
  <c r="AH120"/>
  <c r="AE120"/>
  <c r="AB120"/>
  <c r="Y120"/>
  <c r="V120"/>
  <c r="S120"/>
  <c r="P120"/>
  <c r="M120"/>
  <c r="J120"/>
  <c r="F120"/>
  <c r="E120"/>
  <c r="AQ119"/>
  <c r="AN119"/>
  <c r="AK119"/>
  <c r="AH119"/>
  <c r="AE119"/>
  <c r="AB119"/>
  <c r="Y119"/>
  <c r="V119"/>
  <c r="S119"/>
  <c r="P119"/>
  <c r="M119"/>
  <c r="J119"/>
  <c r="F119"/>
  <c r="E119"/>
  <c r="AQ118"/>
  <c r="AN118"/>
  <c r="AK118"/>
  <c r="AH118"/>
  <c r="AE118"/>
  <c r="AB118"/>
  <c r="Y118"/>
  <c r="V118"/>
  <c r="S118"/>
  <c r="P118"/>
  <c r="M118"/>
  <c r="J118"/>
  <c r="F118"/>
  <c r="E118"/>
  <c r="AQ117"/>
  <c r="AN117"/>
  <c r="AK117"/>
  <c r="AH117"/>
  <c r="AE117"/>
  <c r="AB117"/>
  <c r="Y117"/>
  <c r="V117"/>
  <c r="S117"/>
  <c r="P117"/>
  <c r="M117"/>
  <c r="J117"/>
  <c r="F117"/>
  <c r="E117"/>
  <c r="AK116"/>
  <c r="AB116"/>
  <c r="V116"/>
  <c r="S116"/>
  <c r="F116"/>
  <c r="E116"/>
  <c r="AQ115"/>
  <c r="AN115"/>
  <c r="AK115"/>
  <c r="AH115"/>
  <c r="AE115"/>
  <c r="AB115"/>
  <c r="Y115"/>
  <c r="V115"/>
  <c r="S115"/>
  <c r="P115"/>
  <c r="M115"/>
  <c r="J115"/>
  <c r="F115"/>
  <c r="E115"/>
  <c r="AP114"/>
  <c r="AO114"/>
  <c r="AM114"/>
  <c r="AL114"/>
  <c r="AJ114"/>
  <c r="AI114"/>
  <c r="AG114"/>
  <c r="AF114"/>
  <c r="AD114"/>
  <c r="AC114"/>
  <c r="AA114"/>
  <c r="Z114"/>
  <c r="X114"/>
  <c r="W114"/>
  <c r="U114"/>
  <c r="T114"/>
  <c r="R114"/>
  <c r="Q114"/>
  <c r="O114"/>
  <c r="N114"/>
  <c r="L114"/>
  <c r="K114"/>
  <c r="I114"/>
  <c r="H114"/>
  <c r="AQ113"/>
  <c r="AN113"/>
  <c r="AK113"/>
  <c r="AH113"/>
  <c r="AE113"/>
  <c r="AB113"/>
  <c r="Y113"/>
  <c r="V113"/>
  <c r="S113"/>
  <c r="P113"/>
  <c r="M113"/>
  <c r="J113"/>
  <c r="F113"/>
  <c r="E113"/>
  <c r="AQ112"/>
  <c r="AN112"/>
  <c r="AK112"/>
  <c r="AH112"/>
  <c r="AE112"/>
  <c r="AB112"/>
  <c r="Y112"/>
  <c r="V112"/>
  <c r="S112"/>
  <c r="P112"/>
  <c r="M112"/>
  <c r="J112"/>
  <c r="F112"/>
  <c r="E112"/>
  <c r="AQ111"/>
  <c r="AN111"/>
  <c r="AK111"/>
  <c r="AH111"/>
  <c r="AE111"/>
  <c r="AB111"/>
  <c r="Y111"/>
  <c r="V111"/>
  <c r="S111"/>
  <c r="P111"/>
  <c r="M111"/>
  <c r="J111"/>
  <c r="F111"/>
  <c r="E111"/>
  <c r="AQ110"/>
  <c r="AN110"/>
  <c r="AK110"/>
  <c r="AH110"/>
  <c r="AE110"/>
  <c r="AB110"/>
  <c r="Y110"/>
  <c r="V110"/>
  <c r="S110"/>
  <c r="P110"/>
  <c r="M110"/>
  <c r="H110"/>
  <c r="J110" s="1"/>
  <c r="F110"/>
  <c r="AQ109"/>
  <c r="AN109"/>
  <c r="AK109"/>
  <c r="AH109"/>
  <c r="AE109"/>
  <c r="AB109"/>
  <c r="Y109"/>
  <c r="V109"/>
  <c r="S109"/>
  <c r="P109"/>
  <c r="M109"/>
  <c r="J109"/>
  <c r="F109"/>
  <c r="E109"/>
  <c r="AK108"/>
  <c r="AB108"/>
  <c r="M108"/>
  <c r="F108"/>
  <c r="E108"/>
  <c r="AP107"/>
  <c r="AO107"/>
  <c r="AM107"/>
  <c r="AL107"/>
  <c r="AJ107"/>
  <c r="AI107"/>
  <c r="AG107"/>
  <c r="AF107"/>
  <c r="AD107"/>
  <c r="AC107"/>
  <c r="AA107"/>
  <c r="Z107"/>
  <c r="X107"/>
  <c r="W107"/>
  <c r="U107"/>
  <c r="T107"/>
  <c r="R107"/>
  <c r="Q107"/>
  <c r="O107"/>
  <c r="N107"/>
  <c r="L107"/>
  <c r="K107"/>
  <c r="I107"/>
  <c r="F107" s="1"/>
  <c r="H107"/>
  <c r="AP106"/>
  <c r="AO106"/>
  <c r="AM106"/>
  <c r="AL106"/>
  <c r="AJ106"/>
  <c r="AI106"/>
  <c r="AG106"/>
  <c r="AF106"/>
  <c r="AD106"/>
  <c r="AC106"/>
  <c r="AA106"/>
  <c r="Z106"/>
  <c r="X106"/>
  <c r="W106"/>
  <c r="U106"/>
  <c r="T106"/>
  <c r="R106"/>
  <c r="Q106"/>
  <c r="O106"/>
  <c r="N106"/>
  <c r="L106"/>
  <c r="K106"/>
  <c r="I106"/>
  <c r="H106"/>
  <c r="E106" s="1"/>
  <c r="AP105"/>
  <c r="AO105"/>
  <c r="AM105"/>
  <c r="AL105"/>
  <c r="AJ105"/>
  <c r="AI105"/>
  <c r="AG105"/>
  <c r="AF105"/>
  <c r="AD105"/>
  <c r="AC105"/>
  <c r="AA105"/>
  <c r="Z105"/>
  <c r="X105"/>
  <c r="W105"/>
  <c r="U105"/>
  <c r="T105"/>
  <c r="R105"/>
  <c r="Q105"/>
  <c r="O105"/>
  <c r="N105"/>
  <c r="L105"/>
  <c r="K105"/>
  <c r="I105"/>
  <c r="H105"/>
  <c r="AQ104"/>
  <c r="AN104"/>
  <c r="AK104"/>
  <c r="AH104"/>
  <c r="AE104"/>
  <c r="AB104"/>
  <c r="Y104"/>
  <c r="V104"/>
  <c r="S104"/>
  <c r="P104"/>
  <c r="M104"/>
  <c r="J104"/>
  <c r="F104"/>
  <c r="E104"/>
  <c r="AP103"/>
  <c r="AO103"/>
  <c r="AM103"/>
  <c r="AL103"/>
  <c r="AJ103"/>
  <c r="AI103"/>
  <c r="AG103"/>
  <c r="AF103"/>
  <c r="AD103"/>
  <c r="AC103"/>
  <c r="AA103"/>
  <c r="Z103"/>
  <c r="X103"/>
  <c r="W103"/>
  <c r="U103"/>
  <c r="T103"/>
  <c r="R103"/>
  <c r="Q103"/>
  <c r="O103"/>
  <c r="N103"/>
  <c r="L103"/>
  <c r="K103"/>
  <c r="I103"/>
  <c r="AP102"/>
  <c r="AO102"/>
  <c r="AM102"/>
  <c r="AL102"/>
  <c r="AJ102"/>
  <c r="AI102"/>
  <c r="AG102"/>
  <c r="AF102"/>
  <c r="AD102"/>
  <c r="AC102"/>
  <c r="AA102"/>
  <c r="Z102"/>
  <c r="X102"/>
  <c r="W102"/>
  <c r="U102"/>
  <c r="T102"/>
  <c r="R102"/>
  <c r="Q102"/>
  <c r="O102"/>
  <c r="N102"/>
  <c r="L102"/>
  <c r="K102"/>
  <c r="I102"/>
  <c r="AG101"/>
  <c r="AF101"/>
  <c r="AD101"/>
  <c r="AC101"/>
  <c r="AA101"/>
  <c r="Z101"/>
  <c r="X101"/>
  <c r="W101"/>
  <c r="U101"/>
  <c r="T101"/>
  <c r="R101"/>
  <c r="Q101"/>
  <c r="O101"/>
  <c r="N101"/>
  <c r="L101"/>
  <c r="K101"/>
  <c r="I101"/>
  <c r="H101"/>
  <c r="AQ68"/>
  <c r="AN68"/>
  <c r="E68"/>
  <c r="F68"/>
  <c r="AO65"/>
  <c r="AL65"/>
  <c r="AJ65"/>
  <c r="AI65"/>
  <c r="F103" l="1"/>
  <c r="F114"/>
  <c r="AK101"/>
  <c r="F105"/>
  <c r="E240"/>
  <c r="AP170"/>
  <c r="F175"/>
  <c r="F240"/>
  <c r="E233"/>
  <c r="H102"/>
  <c r="E102" s="1"/>
  <c r="F156"/>
  <c r="E156"/>
  <c r="E142"/>
  <c r="G142" s="1"/>
  <c r="E110"/>
  <c r="G110" s="1"/>
  <c r="E128"/>
  <c r="G128" s="1"/>
  <c r="E114"/>
  <c r="E107"/>
  <c r="G107" s="1"/>
  <c r="F102"/>
  <c r="G102" s="1"/>
  <c r="P219"/>
  <c r="AH240"/>
  <c r="G241"/>
  <c r="G242"/>
  <c r="G246"/>
  <c r="AH149"/>
  <c r="AN107"/>
  <c r="S219"/>
  <c r="V219"/>
  <c r="Y219"/>
  <c r="AB219"/>
  <c r="AE219"/>
  <c r="AH68"/>
  <c r="AG397"/>
  <c r="AK128"/>
  <c r="AN128"/>
  <c r="AQ128"/>
  <c r="H49"/>
  <c r="K49"/>
  <c r="N49"/>
  <c r="Q49"/>
  <c r="T49"/>
  <c r="W49"/>
  <c r="Z49"/>
  <c r="AC49"/>
  <c r="AF49"/>
  <c r="I49"/>
  <c r="L49"/>
  <c r="O49"/>
  <c r="R49"/>
  <c r="U49"/>
  <c r="X49"/>
  <c r="AA49"/>
  <c r="AD49"/>
  <c r="AG49"/>
  <c r="AJ52"/>
  <c r="F176"/>
  <c r="G244"/>
  <c r="G243"/>
  <c r="G245"/>
  <c r="AI100"/>
  <c r="AL100"/>
  <c r="AO100"/>
  <c r="AJ100"/>
  <c r="E105"/>
  <c r="L170"/>
  <c r="H103"/>
  <c r="E103" s="1"/>
  <c r="G103" s="1"/>
  <c r="J171"/>
  <c r="P171"/>
  <c r="Q170"/>
  <c r="V171"/>
  <c r="W170"/>
  <c r="AB171"/>
  <c r="AC170"/>
  <c r="AH171"/>
  <c r="AI170"/>
  <c r="AK170" s="1"/>
  <c r="AN171"/>
  <c r="R170"/>
  <c r="S170" s="1"/>
  <c r="X170"/>
  <c r="AD170"/>
  <c r="K65"/>
  <c r="Q65"/>
  <c r="W65"/>
  <c r="AC65"/>
  <c r="I65"/>
  <c r="O65"/>
  <c r="U65"/>
  <c r="AA65"/>
  <c r="AG65"/>
  <c r="AM65"/>
  <c r="AM170"/>
  <c r="AO170"/>
  <c r="N65"/>
  <c r="P65" s="1"/>
  <c r="T65"/>
  <c r="Z65"/>
  <c r="L100"/>
  <c r="I100"/>
  <c r="O100"/>
  <c r="R100"/>
  <c r="U100"/>
  <c r="X100"/>
  <c r="AA100"/>
  <c r="AD100"/>
  <c r="AG100"/>
  <c r="M106"/>
  <c r="S106"/>
  <c r="Y106"/>
  <c r="AE106"/>
  <c r="AK106"/>
  <c r="AQ106"/>
  <c r="M107"/>
  <c r="Y107"/>
  <c r="G109"/>
  <c r="G111"/>
  <c r="G113"/>
  <c r="S114"/>
  <c r="G118"/>
  <c r="G120"/>
  <c r="G141"/>
  <c r="M142"/>
  <c r="G143"/>
  <c r="G144"/>
  <c r="G145"/>
  <c r="G146"/>
  <c r="G147"/>
  <c r="I170"/>
  <c r="O170"/>
  <c r="U170"/>
  <c r="AA170"/>
  <c r="AG170"/>
  <c r="G148"/>
  <c r="G149"/>
  <c r="S149"/>
  <c r="G150"/>
  <c r="G151"/>
  <c r="G152"/>
  <c r="G153"/>
  <c r="G154"/>
  <c r="E163"/>
  <c r="G163" s="1"/>
  <c r="K100"/>
  <c r="N100"/>
  <c r="P100" s="1"/>
  <c r="Q100"/>
  <c r="T100"/>
  <c r="W100"/>
  <c r="Z100"/>
  <c r="AC100"/>
  <c r="AF100"/>
  <c r="G155"/>
  <c r="AB156"/>
  <c r="G157"/>
  <c r="J172"/>
  <c r="P172"/>
  <c r="V172"/>
  <c r="AB172"/>
  <c r="AH172"/>
  <c r="AN172"/>
  <c r="E174"/>
  <c r="M226"/>
  <c r="S226"/>
  <c r="M177"/>
  <c r="S177"/>
  <c r="Y177"/>
  <c r="AE177"/>
  <c r="AK177"/>
  <c r="AQ177"/>
  <c r="G183"/>
  <c r="M184"/>
  <c r="P184"/>
  <c r="S184"/>
  <c r="V184"/>
  <c r="Y184"/>
  <c r="AB184"/>
  <c r="AE184"/>
  <c r="AH184"/>
  <c r="AK184"/>
  <c r="AB173"/>
  <c r="J174"/>
  <c r="Y175"/>
  <c r="AE175"/>
  <c r="AK175"/>
  <c r="AQ175"/>
  <c r="M176"/>
  <c r="S176"/>
  <c r="Y176"/>
  <c r="AE176"/>
  <c r="AK176"/>
  <c r="AQ176"/>
  <c r="AH219"/>
  <c r="L65"/>
  <c r="R65"/>
  <c r="X65"/>
  <c r="Y65" s="1"/>
  <c r="AD65"/>
  <c r="AP65"/>
  <c r="AQ65" s="1"/>
  <c r="F101"/>
  <c r="M102"/>
  <c r="P102"/>
  <c r="S102"/>
  <c r="V102"/>
  <c r="Y102"/>
  <c r="AB102"/>
  <c r="AE102"/>
  <c r="AQ102"/>
  <c r="M103"/>
  <c r="P103"/>
  <c r="S103"/>
  <c r="V103"/>
  <c r="Y103"/>
  <c r="AB103"/>
  <c r="AE103"/>
  <c r="AH103"/>
  <c r="AK103"/>
  <c r="AN103"/>
  <c r="G104"/>
  <c r="G105"/>
  <c r="J105"/>
  <c r="M105"/>
  <c r="S105"/>
  <c r="V105"/>
  <c r="Y105"/>
  <c r="AE105"/>
  <c r="AK105"/>
  <c r="AQ105"/>
  <c r="M121"/>
  <c r="S121"/>
  <c r="Y121"/>
  <c r="AE121"/>
  <c r="AK121"/>
  <c r="AQ121"/>
  <c r="M128"/>
  <c r="P128"/>
  <c r="S128"/>
  <c r="V128"/>
  <c r="AB128"/>
  <c r="AE128"/>
  <c r="G132"/>
  <c r="G134"/>
  <c r="G185"/>
  <c r="G186"/>
  <c r="G187"/>
  <c r="G188"/>
  <c r="G189"/>
  <c r="G190"/>
  <c r="AN190"/>
  <c r="AQ190"/>
  <c r="G191"/>
  <c r="J191"/>
  <c r="M191"/>
  <c r="P191"/>
  <c r="S191"/>
  <c r="V191"/>
  <c r="Y191"/>
  <c r="AB191"/>
  <c r="AE191"/>
  <c r="AH191"/>
  <c r="AK191"/>
  <c r="AN191"/>
  <c r="AQ191"/>
  <c r="G192"/>
  <c r="G193"/>
  <c r="G194"/>
  <c r="G195"/>
  <c r="G196"/>
  <c r="G197"/>
  <c r="G227"/>
  <c r="G228"/>
  <c r="G230"/>
  <c r="G231"/>
  <c r="G232"/>
  <c r="E101"/>
  <c r="AM100"/>
  <c r="AP100"/>
  <c r="M101"/>
  <c r="AB101"/>
  <c r="AQ103"/>
  <c r="P105"/>
  <c r="AB105"/>
  <c r="AH105"/>
  <c r="AN105"/>
  <c r="J106"/>
  <c r="P106"/>
  <c r="V106"/>
  <c r="AB106"/>
  <c r="AH106"/>
  <c r="AN106"/>
  <c r="V107"/>
  <c r="AB107"/>
  <c r="G112"/>
  <c r="V114"/>
  <c r="AB114"/>
  <c r="G115"/>
  <c r="G117"/>
  <c r="G119"/>
  <c r="J121"/>
  <c r="P121"/>
  <c r="V121"/>
  <c r="AB121"/>
  <c r="AH121"/>
  <c r="AN121"/>
  <c r="G122"/>
  <c r="G123"/>
  <c r="G124"/>
  <c r="G125"/>
  <c r="G126"/>
  <c r="G127"/>
  <c r="G129"/>
  <c r="G131"/>
  <c r="G133"/>
  <c r="V135"/>
  <c r="G136"/>
  <c r="G137"/>
  <c r="G138"/>
  <c r="G139"/>
  <c r="G140"/>
  <c r="G156"/>
  <c r="G158"/>
  <c r="G159"/>
  <c r="G160"/>
  <c r="G161"/>
  <c r="G162"/>
  <c r="G164"/>
  <c r="G165"/>
  <c r="G166"/>
  <c r="G167"/>
  <c r="G168"/>
  <c r="G169"/>
  <c r="H170"/>
  <c r="K170"/>
  <c r="M170" s="1"/>
  <c r="N170"/>
  <c r="T170"/>
  <c r="Z170"/>
  <c r="AF170"/>
  <c r="AL170"/>
  <c r="M171"/>
  <c r="S171"/>
  <c r="Y171"/>
  <c r="AE171"/>
  <c r="AK171"/>
  <c r="AQ171"/>
  <c r="M172"/>
  <c r="S172"/>
  <c r="Y172"/>
  <c r="AE172"/>
  <c r="AK172"/>
  <c r="AQ172"/>
  <c r="M173"/>
  <c r="S173"/>
  <c r="AE173"/>
  <c r="AK173"/>
  <c r="P174"/>
  <c r="S174"/>
  <c r="V174"/>
  <c r="Y174"/>
  <c r="AB174"/>
  <c r="AE174"/>
  <c r="AH174"/>
  <c r="AK174"/>
  <c r="AN174"/>
  <c r="AQ174"/>
  <c r="G175"/>
  <c r="J175"/>
  <c r="M175"/>
  <c r="P175"/>
  <c r="S175"/>
  <c r="V175"/>
  <c r="AB175"/>
  <c r="AH175"/>
  <c r="AN175"/>
  <c r="J176"/>
  <c r="P176"/>
  <c r="V176"/>
  <c r="AB176"/>
  <c r="AH176"/>
  <c r="AN176"/>
  <c r="J177"/>
  <c r="P177"/>
  <c r="V177"/>
  <c r="AB177"/>
  <c r="AH177"/>
  <c r="AN177"/>
  <c r="G178"/>
  <c r="G179"/>
  <c r="G180"/>
  <c r="G181"/>
  <c r="G182"/>
  <c r="J184"/>
  <c r="J198"/>
  <c r="P198"/>
  <c r="V198"/>
  <c r="AB198"/>
  <c r="AH198"/>
  <c r="AK198"/>
  <c r="AN198"/>
  <c r="AQ198"/>
  <c r="G199"/>
  <c r="G200"/>
  <c r="G201"/>
  <c r="G202"/>
  <c r="G203"/>
  <c r="G204"/>
  <c r="AK219"/>
  <c r="AN219"/>
  <c r="AQ219"/>
  <c r="G220"/>
  <c r="G221"/>
  <c r="G222"/>
  <c r="G223"/>
  <c r="G224"/>
  <c r="G225"/>
  <c r="AB226"/>
  <c r="G234"/>
  <c r="G235"/>
  <c r="G236"/>
  <c r="G237"/>
  <c r="G238"/>
  <c r="AN102"/>
  <c r="AK114"/>
  <c r="G108"/>
  <c r="S65"/>
  <c r="AK68"/>
  <c r="AF65"/>
  <c r="AN65"/>
  <c r="AK107"/>
  <c r="G116"/>
  <c r="AH173"/>
  <c r="G229"/>
  <c r="AK226"/>
  <c r="AK65"/>
  <c r="AK102"/>
  <c r="AH102"/>
  <c r="AH128"/>
  <c r="G130"/>
  <c r="E171"/>
  <c r="G171" s="1"/>
  <c r="F172"/>
  <c r="G172" s="1"/>
  <c r="E173"/>
  <c r="G173" s="1"/>
  <c r="F174"/>
  <c r="E176"/>
  <c r="F177"/>
  <c r="G177" s="1"/>
  <c r="E184"/>
  <c r="G184" s="1"/>
  <c r="E226"/>
  <c r="G226" s="1"/>
  <c r="F233"/>
  <c r="G233" s="1"/>
  <c r="F198"/>
  <c r="G198" s="1"/>
  <c r="F106"/>
  <c r="G106" s="1"/>
  <c r="F121"/>
  <c r="G121" s="1"/>
  <c r="F135"/>
  <c r="G68"/>
  <c r="G114" l="1"/>
  <c r="AN100"/>
  <c r="G240"/>
  <c r="AE170"/>
  <c r="G176"/>
  <c r="AB170"/>
  <c r="AH170"/>
  <c r="G174"/>
  <c r="F170"/>
  <c r="M49"/>
  <c r="G101"/>
  <c r="AQ100"/>
  <c r="J103"/>
  <c r="H100"/>
  <c r="Y100"/>
  <c r="AE100"/>
  <c r="AH100"/>
  <c r="V100"/>
  <c r="M100"/>
  <c r="AK100"/>
  <c r="S100"/>
  <c r="F100"/>
  <c r="M65"/>
  <c r="F65"/>
  <c r="AE65"/>
  <c r="AB49"/>
  <c r="V65"/>
  <c r="AB65"/>
  <c r="AH397"/>
  <c r="H65"/>
  <c r="E170"/>
  <c r="AH30" i="5"/>
  <c r="G170" i="13" l="1"/>
  <c r="E100"/>
  <c r="G100" s="1"/>
  <c r="E65"/>
  <c r="G65" s="1"/>
  <c r="AF72"/>
  <c r="AI72"/>
  <c r="AK18" i="5"/>
  <c r="AH18"/>
  <c r="AH17"/>
  <c r="AH16"/>
  <c r="AH15"/>
  <c r="AE15"/>
  <c r="AH13"/>
  <c r="AE13"/>
  <c r="AH12"/>
  <c r="AE12"/>
  <c r="AH11"/>
  <c r="AE11"/>
  <c r="AF313" i="13" l="1"/>
  <c r="Y14" i="5"/>
  <c r="V14"/>
  <c r="S14"/>
  <c r="P14"/>
  <c r="M14"/>
  <c r="J14"/>
  <c r="AQ13"/>
  <c r="AN13"/>
  <c r="AQ12"/>
  <c r="AN12"/>
  <c r="AQ11"/>
  <c r="AN11"/>
  <c r="AQ14"/>
  <c r="AN14"/>
  <c r="AH14"/>
  <c r="AE14"/>
  <c r="G14"/>
  <c r="F24"/>
  <c r="AE17" l="1"/>
  <c r="AB17"/>
  <c r="AE18"/>
  <c r="AB18"/>
  <c r="AE16"/>
  <c r="AB16"/>
  <c r="AB15"/>
  <c r="AB13"/>
  <c r="AB12"/>
  <c r="AB11"/>
  <c r="E60" i="13" l="1"/>
  <c r="AH75"/>
  <c r="AE75"/>
  <c r="F320"/>
  <c r="E320"/>
  <c r="AB82"/>
  <c r="AB60"/>
  <c r="U401" l="1"/>
  <c r="T401"/>
  <c r="AI401"/>
  <c r="AJ401"/>
  <c r="F401" s="1"/>
  <c r="E402"/>
  <c r="F402"/>
  <c r="J402"/>
  <c r="M402"/>
  <c r="P402"/>
  <c r="S402"/>
  <c r="V402"/>
  <c r="Y402"/>
  <c r="AB402"/>
  <c r="AE402"/>
  <c r="AH402"/>
  <c r="AK402"/>
  <c r="AN402"/>
  <c r="AQ402"/>
  <c r="F403"/>
  <c r="Q403"/>
  <c r="V403"/>
  <c r="E404"/>
  <c r="F404"/>
  <c r="J404"/>
  <c r="M404"/>
  <c r="P404"/>
  <c r="S404"/>
  <c r="V404"/>
  <c r="Y404"/>
  <c r="AB404"/>
  <c r="AE404"/>
  <c r="AH404"/>
  <c r="AK404"/>
  <c r="AN404"/>
  <c r="AQ404"/>
  <c r="G404" l="1"/>
  <c r="G402"/>
  <c r="V401"/>
  <c r="E403"/>
  <c r="G403" l="1"/>
  <c r="Y18" i="5" l="1"/>
  <c r="V18"/>
  <c r="Y17" l="1"/>
  <c r="Y16"/>
  <c r="Y15"/>
  <c r="Y13"/>
  <c r="Y12"/>
  <c r="Y11"/>
  <c r="Z313" i="13"/>
  <c r="X408"/>
  <c r="Y408"/>
  <c r="Z408"/>
  <c r="AA408"/>
  <c r="AB408"/>
  <c r="AC408"/>
  <c r="AD408"/>
  <c r="AE408"/>
  <c r="AI408"/>
  <c r="AJ408"/>
  <c r="AL408"/>
  <c r="AM408"/>
  <c r="AN408"/>
  <c r="AO408"/>
  <c r="AP408"/>
  <c r="AQ408"/>
  <c r="AR408"/>
  <c r="W408"/>
  <c r="Y82"/>
  <c r="V17" i="5" l="1"/>
  <c r="V16"/>
  <c r="V15"/>
  <c r="V13"/>
  <c r="V12"/>
  <c r="V11"/>
  <c r="T312" i="13"/>
  <c r="Q312"/>
  <c r="Q313"/>
  <c r="S18" i="5"/>
  <c r="S17"/>
  <c r="S16"/>
  <c r="S15"/>
  <c r="S13"/>
  <c r="S12"/>
  <c r="S11"/>
  <c r="S82" i="13" l="1"/>
  <c r="E408"/>
  <c r="F408"/>
  <c r="E409"/>
  <c r="F409"/>
  <c r="E410"/>
  <c r="F410"/>
  <c r="E411"/>
  <c r="F411"/>
  <c r="E412"/>
  <c r="F412"/>
  <c r="E413"/>
  <c r="F413"/>
  <c r="E414"/>
  <c r="F414"/>
  <c r="AI415"/>
  <c r="E415" s="1"/>
  <c r="AJ415"/>
  <c r="E416"/>
  <c r="F416"/>
  <c r="E417"/>
  <c r="F417"/>
  <c r="E418"/>
  <c r="F418"/>
  <c r="AK418"/>
  <c r="E419"/>
  <c r="F419"/>
  <c r="E420"/>
  <c r="F420"/>
  <c r="E421"/>
  <c r="F421"/>
  <c r="H422"/>
  <c r="I422"/>
  <c r="J422"/>
  <c r="K422"/>
  <c r="L422"/>
  <c r="M422"/>
  <c r="N422"/>
  <c r="O422"/>
  <c r="P422"/>
  <c r="Q422"/>
  <c r="R422"/>
  <c r="S422"/>
  <c r="T422"/>
  <c r="U422"/>
  <c r="V422"/>
  <c r="W422"/>
  <c r="X422"/>
  <c r="Y422"/>
  <c r="Z422"/>
  <c r="AA422"/>
  <c r="AB422"/>
  <c r="AC422"/>
  <c r="AD422"/>
  <c r="AE422"/>
  <c r="AF422"/>
  <c r="AG422"/>
  <c r="AH422"/>
  <c r="AI422"/>
  <c r="AJ422"/>
  <c r="AL422"/>
  <c r="AM422"/>
  <c r="AO422"/>
  <c r="AP422"/>
  <c r="E423"/>
  <c r="F423"/>
  <c r="E424"/>
  <c r="F424"/>
  <c r="E425"/>
  <c r="F425"/>
  <c r="E426"/>
  <c r="F426"/>
  <c r="E427"/>
  <c r="F427"/>
  <c r="E428"/>
  <c r="F428"/>
  <c r="M28" i="5"/>
  <c r="AK415" i="13" l="1"/>
  <c r="G410"/>
  <c r="G425"/>
  <c r="G411"/>
  <c r="F415"/>
  <c r="G415" s="1"/>
  <c r="F422"/>
  <c r="E422"/>
  <c r="G418"/>
  <c r="G408"/>
  <c r="J15" i="5"/>
  <c r="G16"/>
  <c r="G17"/>
  <c r="P16"/>
  <c r="P17"/>
  <c r="G18"/>
  <c r="G15"/>
  <c r="G13"/>
  <c r="G12"/>
  <c r="G11"/>
  <c r="P18"/>
  <c r="P13"/>
  <c r="P12"/>
  <c r="P11"/>
  <c r="G422" i="13" l="1"/>
  <c r="AE60" l="1"/>
  <c r="Y60"/>
  <c r="V60"/>
  <c r="S60"/>
  <c r="Y75"/>
  <c r="AB75"/>
  <c r="V75"/>
  <c r="S75"/>
  <c r="Y286"/>
  <c r="P89" l="1"/>
  <c r="P82"/>
  <c r="P75"/>
  <c r="P60"/>
  <c r="M16" i="5"/>
  <c r="M15"/>
  <c r="P15" s="1"/>
  <c r="AQ34"/>
  <c r="AQ33"/>
  <c r="AN34"/>
  <c r="AN33"/>
  <c r="AQ36"/>
  <c r="AN36"/>
  <c r="M18"/>
  <c r="M17"/>
  <c r="M13"/>
  <c r="M12"/>
  <c r="M11"/>
  <c r="N348" i="13"/>
  <c r="K348"/>
  <c r="N52"/>
  <c r="K52"/>
  <c r="M60"/>
  <c r="M75"/>
  <c r="J16" i="5" l="1"/>
  <c r="J17"/>
  <c r="J18"/>
  <c r="J11"/>
  <c r="I41" i="13"/>
  <c r="H43" l="1"/>
  <c r="AQ337" l="1"/>
  <c r="AQ336"/>
  <c r="AQ333"/>
  <c r="AQ332"/>
  <c r="AN337"/>
  <c r="AN336"/>
  <c r="AN333"/>
  <c r="AN332"/>
  <c r="AK337"/>
  <c r="AK336"/>
  <c r="AK332"/>
  <c r="AH337"/>
  <c r="AH336"/>
  <c r="AH333"/>
  <c r="AH332"/>
  <c r="AE337"/>
  <c r="AE336"/>
  <c r="AE332"/>
  <c r="AB337"/>
  <c r="AB336"/>
  <c r="AB333"/>
  <c r="AB332"/>
  <c r="Y337"/>
  <c r="Y336"/>
  <c r="Y333"/>
  <c r="Y332"/>
  <c r="V337"/>
  <c r="V336"/>
  <c r="V332"/>
  <c r="S337"/>
  <c r="S336"/>
  <c r="S333"/>
  <c r="S332"/>
  <c r="P337"/>
  <c r="P336"/>
  <c r="P333"/>
  <c r="P332"/>
  <c r="M337"/>
  <c r="M336"/>
  <c r="M333"/>
  <c r="M332"/>
  <c r="AQ396"/>
  <c r="AQ395"/>
  <c r="AN396"/>
  <c r="AN395"/>
  <c r="AK396"/>
  <c r="AK395"/>
  <c r="AH396"/>
  <c r="AH395"/>
  <c r="AE396"/>
  <c r="AE395"/>
  <c r="AB396"/>
  <c r="AB395"/>
  <c r="Y396"/>
  <c r="Y395"/>
  <c r="V396"/>
  <c r="V395"/>
  <c r="S396"/>
  <c r="S395"/>
  <c r="P396"/>
  <c r="P395"/>
  <c r="M396"/>
  <c r="M395"/>
  <c r="AQ358"/>
  <c r="AQ357"/>
  <c r="AQ356"/>
  <c r="AQ354"/>
  <c r="AQ353"/>
  <c r="AN358"/>
  <c r="AN357"/>
  <c r="AN356"/>
  <c r="AN355"/>
  <c r="AN354"/>
  <c r="AN353"/>
  <c r="AK358"/>
  <c r="AK357"/>
  <c r="AK356"/>
  <c r="AK354"/>
  <c r="AK353"/>
  <c r="AH358"/>
  <c r="AH357"/>
  <c r="AH356"/>
  <c r="AH354"/>
  <c r="AH353"/>
  <c r="AE358"/>
  <c r="AE357"/>
  <c r="AE356"/>
  <c r="AE354"/>
  <c r="AE353"/>
  <c r="AB358"/>
  <c r="AB357"/>
  <c r="AB356"/>
  <c r="AB354"/>
  <c r="AB353"/>
  <c r="Y358"/>
  <c r="Y357"/>
  <c r="Y356"/>
  <c r="Y354"/>
  <c r="Y353"/>
  <c r="V358"/>
  <c r="V357"/>
  <c r="V356"/>
  <c r="V354"/>
  <c r="V353"/>
  <c r="S358"/>
  <c r="S357"/>
  <c r="S356"/>
  <c r="S354"/>
  <c r="S353"/>
  <c r="P358"/>
  <c r="P357"/>
  <c r="P356"/>
  <c r="P354"/>
  <c r="P353"/>
  <c r="M358"/>
  <c r="M357"/>
  <c r="M356"/>
  <c r="M354"/>
  <c r="M353"/>
  <c r="AN351"/>
  <c r="AN350"/>
  <c r="AN349"/>
  <c r="AN347"/>
  <c r="AN346"/>
  <c r="AQ330"/>
  <c r="AQ329"/>
  <c r="AQ328"/>
  <c r="AQ327"/>
  <c r="AQ326"/>
  <c r="AQ325"/>
  <c r="AN330"/>
  <c r="AN329"/>
  <c r="AN328"/>
  <c r="AN327"/>
  <c r="AN326"/>
  <c r="AN325"/>
  <c r="AK330"/>
  <c r="AK329"/>
  <c r="AK328"/>
  <c r="AK327"/>
  <c r="AK326"/>
  <c r="AK325"/>
  <c r="AH330"/>
  <c r="AH329"/>
  <c r="AH328"/>
  <c r="AH327"/>
  <c r="AH326"/>
  <c r="AH325"/>
  <c r="AE330"/>
  <c r="AE329"/>
  <c r="AE328"/>
  <c r="AE327"/>
  <c r="AE326"/>
  <c r="AE325"/>
  <c r="AB330"/>
  <c r="AB329"/>
  <c r="AB328"/>
  <c r="AB327"/>
  <c r="AB326"/>
  <c r="AB325"/>
  <c r="Y330"/>
  <c r="Y329"/>
  <c r="Y328"/>
  <c r="Y327"/>
  <c r="Y326"/>
  <c r="Y325"/>
  <c r="V330"/>
  <c r="V329"/>
  <c r="V328"/>
  <c r="V327"/>
  <c r="V326"/>
  <c r="V325"/>
  <c r="S330"/>
  <c r="S329"/>
  <c r="S328"/>
  <c r="S327"/>
  <c r="S326"/>
  <c r="S325"/>
  <c r="P330"/>
  <c r="P329"/>
  <c r="P328"/>
  <c r="P327"/>
  <c r="P326"/>
  <c r="P325"/>
  <c r="M330"/>
  <c r="M329"/>
  <c r="M328"/>
  <c r="M327"/>
  <c r="M326"/>
  <c r="M325"/>
  <c r="AQ323"/>
  <c r="AQ322"/>
  <c r="AQ321"/>
  <c r="AQ319"/>
  <c r="AQ318"/>
  <c r="AN323"/>
  <c r="AN322"/>
  <c r="AN321"/>
  <c r="AN320"/>
  <c r="AN319"/>
  <c r="AN318"/>
  <c r="AK323"/>
  <c r="AK322"/>
  <c r="AK319"/>
  <c r="AK318"/>
  <c r="AH323"/>
  <c r="AH322"/>
  <c r="AH319"/>
  <c r="AH318"/>
  <c r="AE323"/>
  <c r="AE322"/>
  <c r="AE319"/>
  <c r="AE318"/>
  <c r="AB323"/>
  <c r="AB322"/>
  <c r="AB319"/>
  <c r="AB318"/>
  <c r="Y323"/>
  <c r="Y322"/>
  <c r="Y319"/>
  <c r="Y318"/>
  <c r="V323"/>
  <c r="V322"/>
  <c r="V319"/>
  <c r="V318"/>
  <c r="S323"/>
  <c r="S322"/>
  <c r="S319"/>
  <c r="S318"/>
  <c r="P323"/>
  <c r="P322"/>
  <c r="P319"/>
  <c r="P318"/>
  <c r="M323"/>
  <c r="M322"/>
  <c r="M319"/>
  <c r="M318"/>
  <c r="J323"/>
  <c r="J322"/>
  <c r="J321"/>
  <c r="J319"/>
  <c r="J318"/>
  <c r="AQ316"/>
  <c r="AQ315"/>
  <c r="AK316"/>
  <c r="AK315"/>
  <c r="AH316"/>
  <c r="AH315"/>
  <c r="AE316"/>
  <c r="AE315"/>
  <c r="AB316"/>
  <c r="AB315"/>
  <c r="Y316"/>
  <c r="Y315"/>
  <c r="V316"/>
  <c r="V315"/>
  <c r="S316"/>
  <c r="S315"/>
  <c r="P316"/>
  <c r="P315"/>
  <c r="M316"/>
  <c r="M315"/>
  <c r="J316"/>
  <c r="J315"/>
  <c r="AE285"/>
  <c r="AN89"/>
  <c r="AH89"/>
  <c r="AE36" i="5"/>
  <c r="AB36"/>
  <c r="AB24"/>
  <c r="AP18"/>
  <c r="AQ18" s="1"/>
  <c r="AP17"/>
  <c r="AQ17" s="1"/>
  <c r="AP16"/>
  <c r="AQ16" s="1"/>
  <c r="AP15"/>
  <c r="AQ15" s="1"/>
  <c r="AM18"/>
  <c r="AN18" s="1"/>
  <c r="AM17"/>
  <c r="AN17" s="1"/>
  <c r="AM16"/>
  <c r="AN16" s="1"/>
  <c r="AM15"/>
  <c r="AN15" s="1"/>
  <c r="J13"/>
  <c r="J12"/>
  <c r="F400" i="13" l="1"/>
  <c r="F399"/>
  <c r="F398"/>
  <c r="E400"/>
  <c r="E399"/>
  <c r="E398"/>
  <c r="AQ338" l="1"/>
  <c r="AP311"/>
  <c r="AP312"/>
  <c r="AP313"/>
  <c r="AP317"/>
  <c r="AP324"/>
  <c r="AP331"/>
  <c r="AP338"/>
  <c r="AP346"/>
  <c r="AP347"/>
  <c r="AP348"/>
  <c r="AP349"/>
  <c r="AP350"/>
  <c r="AP351"/>
  <c r="AP352"/>
  <c r="J358"/>
  <c r="J357"/>
  <c r="J356"/>
  <c r="J354"/>
  <c r="J353"/>
  <c r="J344"/>
  <c r="J343"/>
  <c r="J342"/>
  <c r="J340"/>
  <c r="J339"/>
  <c r="J337"/>
  <c r="J336"/>
  <c r="J333"/>
  <c r="J332"/>
  <c r="J330"/>
  <c r="J329"/>
  <c r="J328"/>
  <c r="J327"/>
  <c r="J326"/>
  <c r="J325"/>
  <c r="I338"/>
  <c r="K338"/>
  <c r="L338"/>
  <c r="M338"/>
  <c r="N338"/>
  <c r="O338"/>
  <c r="P338"/>
  <c r="Q338"/>
  <c r="R338"/>
  <c r="S338"/>
  <c r="T338"/>
  <c r="U338"/>
  <c r="V338"/>
  <c r="W338"/>
  <c r="X338"/>
  <c r="Y338"/>
  <c r="Z338"/>
  <c r="AA338"/>
  <c r="AB338"/>
  <c r="AC338"/>
  <c r="AD338"/>
  <c r="AE338"/>
  <c r="AF338"/>
  <c r="AG338"/>
  <c r="AH338"/>
  <c r="AI338"/>
  <c r="AJ338"/>
  <c r="AK338"/>
  <c r="AL338"/>
  <c r="AM338"/>
  <c r="AN338"/>
  <c r="AO338"/>
  <c r="H338"/>
  <c r="F318"/>
  <c r="F319"/>
  <c r="F322"/>
  <c r="F323"/>
  <c r="F325"/>
  <c r="F326"/>
  <c r="F327"/>
  <c r="F328"/>
  <c r="F329"/>
  <c r="F330"/>
  <c r="F332"/>
  <c r="F333"/>
  <c r="F334"/>
  <c r="F336"/>
  <c r="F337"/>
  <c r="F339"/>
  <c r="F340"/>
  <c r="F341"/>
  <c r="F342"/>
  <c r="F343"/>
  <c r="F344"/>
  <c r="F353"/>
  <c r="F354"/>
  <c r="F355"/>
  <c r="F356"/>
  <c r="F357"/>
  <c r="F358"/>
  <c r="N311"/>
  <c r="AO313"/>
  <c r="AM313"/>
  <c r="AJ313"/>
  <c r="AG313"/>
  <c r="AD313"/>
  <c r="AA313"/>
  <c r="X313"/>
  <c r="U313"/>
  <c r="R313"/>
  <c r="O313"/>
  <c r="L313"/>
  <c r="I313"/>
  <c r="AO312"/>
  <c r="AM312"/>
  <c r="AL312"/>
  <c r="AL380" s="1"/>
  <c r="AJ312"/>
  <c r="AG312"/>
  <c r="AF312"/>
  <c r="AD312"/>
  <c r="AA312"/>
  <c r="Z312"/>
  <c r="X312"/>
  <c r="W312"/>
  <c r="U312"/>
  <c r="R312"/>
  <c r="O312"/>
  <c r="N312"/>
  <c r="L312"/>
  <c r="I312"/>
  <c r="AO311"/>
  <c r="AM311"/>
  <c r="AL311"/>
  <c r="AJ311"/>
  <c r="AI311"/>
  <c r="AG311"/>
  <c r="AF311"/>
  <c r="AD311"/>
  <c r="AC311"/>
  <c r="AA311"/>
  <c r="Z311"/>
  <c r="X311"/>
  <c r="W311"/>
  <c r="U311"/>
  <c r="T311"/>
  <c r="R311"/>
  <c r="Q311"/>
  <c r="O311"/>
  <c r="L311"/>
  <c r="K311"/>
  <c r="I311"/>
  <c r="H312"/>
  <c r="H311"/>
  <c r="E358"/>
  <c r="E357"/>
  <c r="E356"/>
  <c r="E354"/>
  <c r="E353"/>
  <c r="E344"/>
  <c r="E343"/>
  <c r="E342"/>
  <c r="E341"/>
  <c r="E340"/>
  <c r="E339"/>
  <c r="E337"/>
  <c r="E336"/>
  <c r="E332"/>
  <c r="E330"/>
  <c r="E329"/>
  <c r="E328"/>
  <c r="E327"/>
  <c r="E326"/>
  <c r="E325"/>
  <c r="E323"/>
  <c r="E322"/>
  <c r="E319"/>
  <c r="E318"/>
  <c r="H348"/>
  <c r="N313"/>
  <c r="K312"/>
  <c r="AF331"/>
  <c r="H313"/>
  <c r="H317"/>
  <c r="H324"/>
  <c r="H331"/>
  <c r="H346"/>
  <c r="H347"/>
  <c r="H349"/>
  <c r="H350"/>
  <c r="H383" s="1"/>
  <c r="H351"/>
  <c r="H352"/>
  <c r="AI313"/>
  <c r="AG352"/>
  <c r="AF352"/>
  <c r="AD352"/>
  <c r="AA352"/>
  <c r="Z352"/>
  <c r="X352"/>
  <c r="W352"/>
  <c r="U352"/>
  <c r="T352"/>
  <c r="R352"/>
  <c r="Q352"/>
  <c r="O352"/>
  <c r="N352"/>
  <c r="L352"/>
  <c r="K352"/>
  <c r="I352"/>
  <c r="AG351"/>
  <c r="AF351"/>
  <c r="AF384" s="1"/>
  <c r="AD351"/>
  <c r="AC351"/>
  <c r="AC384" s="1"/>
  <c r="AA351"/>
  <c r="Z351"/>
  <c r="Z384" s="1"/>
  <c r="X351"/>
  <c r="W351"/>
  <c r="W384" s="1"/>
  <c r="U351"/>
  <c r="T351"/>
  <c r="T384" s="1"/>
  <c r="R351"/>
  <c r="Q351"/>
  <c r="Q384" s="1"/>
  <c r="O351"/>
  <c r="N351"/>
  <c r="N384" s="1"/>
  <c r="L351"/>
  <c r="K351"/>
  <c r="K384" s="1"/>
  <c r="I351"/>
  <c r="J351" s="1"/>
  <c r="AG350"/>
  <c r="AF350"/>
  <c r="AF383" s="1"/>
  <c r="AD350"/>
  <c r="AC350"/>
  <c r="AC383" s="1"/>
  <c r="AA350"/>
  <c r="Z350"/>
  <c r="Z383" s="1"/>
  <c r="X350"/>
  <c r="W350"/>
  <c r="W383" s="1"/>
  <c r="U350"/>
  <c r="T350"/>
  <c r="T383" s="1"/>
  <c r="R350"/>
  <c r="Q350"/>
  <c r="Q383" s="1"/>
  <c r="O350"/>
  <c r="N350"/>
  <c r="N383" s="1"/>
  <c r="L350"/>
  <c r="K350"/>
  <c r="K383" s="1"/>
  <c r="I350"/>
  <c r="AG349"/>
  <c r="AF349"/>
  <c r="AD349"/>
  <c r="AC349"/>
  <c r="AC335" s="1"/>
  <c r="AA349"/>
  <c r="AA335" s="1"/>
  <c r="AB335" s="1"/>
  <c r="Z349"/>
  <c r="X349"/>
  <c r="W349"/>
  <c r="W335" s="1"/>
  <c r="U349"/>
  <c r="T349"/>
  <c r="R349"/>
  <c r="Q349"/>
  <c r="Q335" s="1"/>
  <c r="O349"/>
  <c r="O335" s="1"/>
  <c r="P335" s="1"/>
  <c r="N349"/>
  <c r="L349"/>
  <c r="K349"/>
  <c r="K335" s="1"/>
  <c r="I349"/>
  <c r="J349" s="1"/>
  <c r="AG348"/>
  <c r="AD348"/>
  <c r="AA348"/>
  <c r="X348"/>
  <c r="W381"/>
  <c r="U348"/>
  <c r="R348"/>
  <c r="Q348"/>
  <c r="Q381" s="1"/>
  <c r="O348"/>
  <c r="L348"/>
  <c r="I348"/>
  <c r="AG347"/>
  <c r="AF347"/>
  <c r="AD347"/>
  <c r="AC347"/>
  <c r="AA347"/>
  <c r="Z347"/>
  <c r="X347"/>
  <c r="W347"/>
  <c r="W380" s="1"/>
  <c r="U347"/>
  <c r="T347"/>
  <c r="R347"/>
  <c r="Q347"/>
  <c r="Q380" s="1"/>
  <c r="O347"/>
  <c r="N347"/>
  <c r="N380" s="1"/>
  <c r="L347"/>
  <c r="K347"/>
  <c r="K380" s="1"/>
  <c r="I347"/>
  <c r="AG346"/>
  <c r="AF346"/>
  <c r="AF379" s="1"/>
  <c r="AD346"/>
  <c r="AC346"/>
  <c r="AA346"/>
  <c r="Z346"/>
  <c r="Z379" s="1"/>
  <c r="X346"/>
  <c r="W346"/>
  <c r="U346"/>
  <c r="T346"/>
  <c r="T379" s="1"/>
  <c r="R346"/>
  <c r="Q346"/>
  <c r="O346"/>
  <c r="N346"/>
  <c r="N379" s="1"/>
  <c r="L346"/>
  <c r="K346"/>
  <c r="I346"/>
  <c r="AG335"/>
  <c r="AH335" s="1"/>
  <c r="U335"/>
  <c r="V335" s="1"/>
  <c r="I335"/>
  <c r="I314" s="1"/>
  <c r="AG331"/>
  <c r="AD331"/>
  <c r="AA331"/>
  <c r="Z331"/>
  <c r="X331"/>
  <c r="W331"/>
  <c r="U331"/>
  <c r="R331"/>
  <c r="Q331"/>
  <c r="O331"/>
  <c r="N331"/>
  <c r="L331"/>
  <c r="K331"/>
  <c r="I331"/>
  <c r="N324"/>
  <c r="AG324"/>
  <c r="AF324"/>
  <c r="AD324"/>
  <c r="AC324"/>
  <c r="AA324"/>
  <c r="Z324"/>
  <c r="X324"/>
  <c r="W324"/>
  <c r="U324"/>
  <c r="T324"/>
  <c r="R324"/>
  <c r="Q324"/>
  <c r="O324"/>
  <c r="L324"/>
  <c r="K324"/>
  <c r="I324"/>
  <c r="J324" s="1"/>
  <c r="AF321"/>
  <c r="AH321" s="1"/>
  <c r="AD321"/>
  <c r="AE321" s="1"/>
  <c r="Z321"/>
  <c r="AB321" s="1"/>
  <c r="X321"/>
  <c r="Y321" s="1"/>
  <c r="T321"/>
  <c r="V321" s="1"/>
  <c r="R321"/>
  <c r="S321" s="1"/>
  <c r="N321"/>
  <c r="L321"/>
  <c r="M321" s="1"/>
  <c r="N317"/>
  <c r="AG317"/>
  <c r="AF317"/>
  <c r="AD317"/>
  <c r="AC317"/>
  <c r="AA317"/>
  <c r="Z317"/>
  <c r="X317"/>
  <c r="W317"/>
  <c r="U317"/>
  <c r="T317"/>
  <c r="R317"/>
  <c r="Q317"/>
  <c r="O317"/>
  <c r="L317"/>
  <c r="K317"/>
  <c r="I317"/>
  <c r="AF314"/>
  <c r="AD314"/>
  <c r="Z314"/>
  <c r="X314"/>
  <c r="T314"/>
  <c r="R314"/>
  <c r="N314"/>
  <c r="L314"/>
  <c r="G35" i="5"/>
  <c r="G30"/>
  <c r="F407" i="13"/>
  <c r="E407"/>
  <c r="F406"/>
  <c r="E406"/>
  <c r="F405"/>
  <c r="E405"/>
  <c r="F366"/>
  <c r="E366"/>
  <c r="F365"/>
  <c r="E365"/>
  <c r="F364"/>
  <c r="E364"/>
  <c r="F363"/>
  <c r="E363"/>
  <c r="F362"/>
  <c r="E362"/>
  <c r="F361"/>
  <c r="E361"/>
  <c r="F360"/>
  <c r="E360"/>
  <c r="F288"/>
  <c r="E288"/>
  <c r="F287"/>
  <c r="E287"/>
  <c r="F286"/>
  <c r="E286"/>
  <c r="F285"/>
  <c r="E285"/>
  <c r="F284"/>
  <c r="E284"/>
  <c r="F283"/>
  <c r="E283"/>
  <c r="F92"/>
  <c r="E92"/>
  <c r="F91"/>
  <c r="E91"/>
  <c r="F90"/>
  <c r="E90"/>
  <c r="F89"/>
  <c r="E89"/>
  <c r="F88"/>
  <c r="E88"/>
  <c r="F87"/>
  <c r="E87"/>
  <c r="F85"/>
  <c r="E85"/>
  <c r="F84"/>
  <c r="E84"/>
  <c r="F83"/>
  <c r="E83"/>
  <c r="F82"/>
  <c r="E82"/>
  <c r="F81"/>
  <c r="E81"/>
  <c r="F80"/>
  <c r="E80"/>
  <c r="F78"/>
  <c r="E78"/>
  <c r="F77"/>
  <c r="E77"/>
  <c r="F76"/>
  <c r="E76"/>
  <c r="F75"/>
  <c r="E75"/>
  <c r="F74"/>
  <c r="E74"/>
  <c r="F73"/>
  <c r="E73"/>
  <c r="AO397"/>
  <c r="AO43"/>
  <c r="E401" l="1"/>
  <c r="J347"/>
  <c r="F338"/>
  <c r="G338" s="1"/>
  <c r="G340"/>
  <c r="K379"/>
  <c r="Z380"/>
  <c r="AF380"/>
  <c r="M312"/>
  <c r="E311"/>
  <c r="Q379"/>
  <c r="Q378" s="1"/>
  <c r="W379"/>
  <c r="W378" s="1"/>
  <c r="AC379"/>
  <c r="J350"/>
  <c r="G342"/>
  <c r="G344"/>
  <c r="E43"/>
  <c r="T331"/>
  <c r="AC331"/>
  <c r="M335"/>
  <c r="K314"/>
  <c r="M314" s="1"/>
  <c r="S335"/>
  <c r="Q314"/>
  <c r="Q382" s="1"/>
  <c r="Y335"/>
  <c r="W314"/>
  <c r="W382" s="1"/>
  <c r="AE335"/>
  <c r="AC314"/>
  <c r="AE314" s="1"/>
  <c r="O314"/>
  <c r="P314" s="1"/>
  <c r="U314"/>
  <c r="U382" s="1"/>
  <c r="AA314"/>
  <c r="AA382" s="1"/>
  <c r="AG314"/>
  <c r="AH314" s="1"/>
  <c r="AG345"/>
  <c r="N381"/>
  <c r="Z381"/>
  <c r="AC352"/>
  <c r="H397"/>
  <c r="P324"/>
  <c r="H52"/>
  <c r="Y312"/>
  <c r="AB312"/>
  <c r="H381"/>
  <c r="E338"/>
  <c r="S324"/>
  <c r="V324"/>
  <c r="Y324"/>
  <c r="AB324"/>
  <c r="AE324"/>
  <c r="AH324"/>
  <c r="L379"/>
  <c r="M346"/>
  <c r="O379"/>
  <c r="P379" s="1"/>
  <c r="P346"/>
  <c r="U379"/>
  <c r="V346"/>
  <c r="AB346"/>
  <c r="AA379"/>
  <c r="AD379"/>
  <c r="AE346"/>
  <c r="AH346"/>
  <c r="AG379"/>
  <c r="AH379" s="1"/>
  <c r="L381"/>
  <c r="O381"/>
  <c r="R381"/>
  <c r="U381"/>
  <c r="X381"/>
  <c r="AA381"/>
  <c r="AD381"/>
  <c r="AG381"/>
  <c r="L383"/>
  <c r="M383" s="1"/>
  <c r="M350"/>
  <c r="O383"/>
  <c r="P383" s="1"/>
  <c r="P350"/>
  <c r="R383"/>
  <c r="S383" s="1"/>
  <c r="S350"/>
  <c r="U383"/>
  <c r="V383" s="1"/>
  <c r="V350"/>
  <c r="X383"/>
  <c r="Y383" s="1"/>
  <c r="Y350"/>
  <c r="AB350"/>
  <c r="AA383"/>
  <c r="AB383" s="1"/>
  <c r="AD383"/>
  <c r="AE350"/>
  <c r="AH350"/>
  <c r="AG383"/>
  <c r="AH383" s="1"/>
  <c r="V333"/>
  <c r="AI331"/>
  <c r="AK333"/>
  <c r="AL313"/>
  <c r="AN334"/>
  <c r="E355"/>
  <c r="O310"/>
  <c r="P311"/>
  <c r="R310"/>
  <c r="S311"/>
  <c r="U310"/>
  <c r="V311"/>
  <c r="X310"/>
  <c r="Y311"/>
  <c r="AA310"/>
  <c r="AB311"/>
  <c r="AD310"/>
  <c r="AE311"/>
  <c r="AG310"/>
  <c r="AH311"/>
  <c r="AJ310"/>
  <c r="AK311"/>
  <c r="AM379"/>
  <c r="AN311"/>
  <c r="AM380"/>
  <c r="AN380" s="1"/>
  <c r="AN312"/>
  <c r="AP383"/>
  <c r="AP381"/>
  <c r="AP379"/>
  <c r="V314"/>
  <c r="M324"/>
  <c r="Q345"/>
  <c r="S346"/>
  <c r="Y346"/>
  <c r="T380"/>
  <c r="J312"/>
  <c r="V312"/>
  <c r="AN313"/>
  <c r="G322"/>
  <c r="G319"/>
  <c r="AQ312"/>
  <c r="E321"/>
  <c r="P321"/>
  <c r="L380"/>
  <c r="M380" s="1"/>
  <c r="M347"/>
  <c r="O380"/>
  <c r="P380" s="1"/>
  <c r="P347"/>
  <c r="R380"/>
  <c r="S347"/>
  <c r="U380"/>
  <c r="V347"/>
  <c r="X380"/>
  <c r="Y380" s="1"/>
  <c r="Y347"/>
  <c r="AA380"/>
  <c r="AB347"/>
  <c r="AE347"/>
  <c r="AD380"/>
  <c r="AG380"/>
  <c r="AH347"/>
  <c r="AB349"/>
  <c r="AD382"/>
  <c r="AE349"/>
  <c r="AH349"/>
  <c r="L384"/>
  <c r="M384" s="1"/>
  <c r="M351"/>
  <c r="O384"/>
  <c r="P384" s="1"/>
  <c r="P351"/>
  <c r="R384"/>
  <c r="S384" s="1"/>
  <c r="S351"/>
  <c r="U384"/>
  <c r="V384" s="1"/>
  <c r="V351"/>
  <c r="X384"/>
  <c r="Y384" s="1"/>
  <c r="Y351"/>
  <c r="AA384"/>
  <c r="AB384" s="1"/>
  <c r="AB351"/>
  <c r="AD384"/>
  <c r="AE384" s="1"/>
  <c r="AE351"/>
  <c r="AG384"/>
  <c r="AH384" s="1"/>
  <c r="AH351"/>
  <c r="AC312"/>
  <c r="AC380" s="1"/>
  <c r="AE333"/>
  <c r="E334"/>
  <c r="AC313"/>
  <c r="AC381" s="1"/>
  <c r="I310"/>
  <c r="J311"/>
  <c r="L310"/>
  <c r="M311"/>
  <c r="AL379"/>
  <c r="AO310"/>
  <c r="AP384"/>
  <c r="AP335"/>
  <c r="AP380"/>
  <c r="T381"/>
  <c r="M349"/>
  <c r="P349"/>
  <c r="S349"/>
  <c r="V349"/>
  <c r="Y349"/>
  <c r="P312"/>
  <c r="S312"/>
  <c r="AH312"/>
  <c r="G323"/>
  <c r="G318"/>
  <c r="AQ311"/>
  <c r="U345"/>
  <c r="AC345"/>
  <c r="I345"/>
  <c r="K345"/>
  <c r="O345"/>
  <c r="W345"/>
  <c r="AA345"/>
  <c r="N378"/>
  <c r="R345"/>
  <c r="X345"/>
  <c r="AD345"/>
  <c r="K382"/>
  <c r="O382"/>
  <c r="L382"/>
  <c r="N382"/>
  <c r="R382"/>
  <c r="T382"/>
  <c r="X382"/>
  <c r="Z382"/>
  <c r="AF382"/>
  <c r="AE383"/>
  <c r="E333"/>
  <c r="G333" s="1"/>
  <c r="Q310"/>
  <c r="W310"/>
  <c r="AI312"/>
  <c r="AI310" s="1"/>
  <c r="K313"/>
  <c r="K310" s="1"/>
  <c r="G358"/>
  <c r="G356"/>
  <c r="G354"/>
  <c r="G343"/>
  <c r="G341"/>
  <c r="G339"/>
  <c r="G337"/>
  <c r="G334"/>
  <c r="G332"/>
  <c r="G330"/>
  <c r="G328"/>
  <c r="G326"/>
  <c r="H384"/>
  <c r="H380"/>
  <c r="I379"/>
  <c r="R379"/>
  <c r="X379"/>
  <c r="I381"/>
  <c r="I382"/>
  <c r="I383"/>
  <c r="J383" s="1"/>
  <c r="J346"/>
  <c r="AP310"/>
  <c r="L345"/>
  <c r="N345"/>
  <c r="T345"/>
  <c r="Z345"/>
  <c r="AF345"/>
  <c r="H345"/>
  <c r="G320"/>
  <c r="T310"/>
  <c r="Z310"/>
  <c r="AF310"/>
  <c r="F312"/>
  <c r="F313"/>
  <c r="G357"/>
  <c r="G355"/>
  <c r="G353"/>
  <c r="G336"/>
  <c r="G329"/>
  <c r="G327"/>
  <c r="G325"/>
  <c r="H379"/>
  <c r="I380"/>
  <c r="I384"/>
  <c r="AP345"/>
  <c r="F311"/>
  <c r="G311" s="1"/>
  <c r="H310"/>
  <c r="N310"/>
  <c r="H335"/>
  <c r="J335" s="1"/>
  <c r="AO394"/>
  <c r="AQ360"/>
  <c r="AO352"/>
  <c r="AO351"/>
  <c r="AO384" s="1"/>
  <c r="AO350"/>
  <c r="AO383" s="1"/>
  <c r="AO349"/>
  <c r="AQ349" s="1"/>
  <c r="AO348"/>
  <c r="AO381" s="1"/>
  <c r="AO347"/>
  <c r="AO380" s="1"/>
  <c r="AO346"/>
  <c r="AO379" s="1"/>
  <c r="AO335"/>
  <c r="AO314" s="1"/>
  <c r="AO331"/>
  <c r="AO324"/>
  <c r="AQ324" s="1"/>
  <c r="AO317"/>
  <c r="AQ288"/>
  <c r="AQ287"/>
  <c r="AQ286"/>
  <c r="AQ284"/>
  <c r="AQ283"/>
  <c r="AP282"/>
  <c r="AO282"/>
  <c r="AP281"/>
  <c r="AO281"/>
  <c r="AP280"/>
  <c r="AO280"/>
  <c r="AP279"/>
  <c r="AO279"/>
  <c r="AP278"/>
  <c r="AO278"/>
  <c r="AP277"/>
  <c r="AO277"/>
  <c r="AP276"/>
  <c r="AO276"/>
  <c r="AP275"/>
  <c r="AQ92"/>
  <c r="AQ91"/>
  <c r="AQ90"/>
  <c r="AQ89"/>
  <c r="AQ88"/>
  <c r="AQ87"/>
  <c r="AP86"/>
  <c r="AO86"/>
  <c r="AQ85"/>
  <c r="AQ84"/>
  <c r="AQ83"/>
  <c r="AQ82"/>
  <c r="AQ81"/>
  <c r="AQ80"/>
  <c r="AP79"/>
  <c r="AO79"/>
  <c r="AQ78"/>
  <c r="AQ77"/>
  <c r="AQ76"/>
  <c r="AQ75"/>
  <c r="AQ74"/>
  <c r="AQ73"/>
  <c r="AP72"/>
  <c r="AO72"/>
  <c r="AP397"/>
  <c r="AP60"/>
  <c r="AQ60" s="1"/>
  <c r="AO50"/>
  <c r="AO52"/>
  <c r="AO36"/>
  <c r="AN60"/>
  <c r="AK60"/>
  <c r="AN75"/>
  <c r="AK75"/>
  <c r="AK82"/>
  <c r="Y314" l="1"/>
  <c r="AB380"/>
  <c r="AB314"/>
  <c r="Y379"/>
  <c r="M379"/>
  <c r="AH380"/>
  <c r="AC382"/>
  <c r="AE382" s="1"/>
  <c r="S314"/>
  <c r="AG382"/>
  <c r="AH382" s="1"/>
  <c r="J380"/>
  <c r="T378"/>
  <c r="L378"/>
  <c r="O378"/>
  <c r="U378"/>
  <c r="AC310"/>
  <c r="AF381"/>
  <c r="AF378" s="1"/>
  <c r="Z378"/>
  <c r="J379"/>
  <c r="AE380"/>
  <c r="AC378"/>
  <c r="AP314"/>
  <c r="AQ335"/>
  <c r="AP378"/>
  <c r="AQ379"/>
  <c r="AN379"/>
  <c r="AO49"/>
  <c r="AQ347"/>
  <c r="AQ384"/>
  <c r="AQ383"/>
  <c r="AD378"/>
  <c r="AB379"/>
  <c r="AA378"/>
  <c r="AP394"/>
  <c r="J384"/>
  <c r="H378"/>
  <c r="Y382"/>
  <c r="S382"/>
  <c r="M382"/>
  <c r="V382"/>
  <c r="P382"/>
  <c r="AE312"/>
  <c r="AQ380"/>
  <c r="AQ351"/>
  <c r="AB382"/>
  <c r="AK312"/>
  <c r="AQ346"/>
  <c r="AQ350"/>
  <c r="AG378"/>
  <c r="E313"/>
  <c r="G313" s="1"/>
  <c r="AP50"/>
  <c r="K381"/>
  <c r="AP57"/>
  <c r="AP49"/>
  <c r="F60"/>
  <c r="X378"/>
  <c r="AE379"/>
  <c r="R378"/>
  <c r="AO382"/>
  <c r="I378"/>
  <c r="E312"/>
  <c r="G312" s="1"/>
  <c r="AP52"/>
  <c r="AO57"/>
  <c r="AO378"/>
  <c r="H314"/>
  <c r="J314" s="1"/>
  <c r="AO291"/>
  <c r="AO9" s="1"/>
  <c r="AO26" s="1"/>
  <c r="AO292"/>
  <c r="AQ280"/>
  <c r="AQ86"/>
  <c r="AQ72"/>
  <c r="AQ79"/>
  <c r="AQ63"/>
  <c r="AP292"/>
  <c r="AQ62"/>
  <c r="AQ64"/>
  <c r="AP296"/>
  <c r="AQ397"/>
  <c r="AO294"/>
  <c r="AO296"/>
  <c r="AO275"/>
  <c r="AQ277"/>
  <c r="AQ279"/>
  <c r="AQ281"/>
  <c r="AP295"/>
  <c r="AQ276"/>
  <c r="AO345"/>
  <c r="AL397"/>
  <c r="AM352"/>
  <c r="AL352"/>
  <c r="AM348"/>
  <c r="AL348"/>
  <c r="AL381" s="1"/>
  <c r="AJ348"/>
  <c r="AI397"/>
  <c r="G24" i="5"/>
  <c r="AI317" i="13"/>
  <c r="AJ331"/>
  <c r="AJ352"/>
  <c r="AI352"/>
  <c r="AI394"/>
  <c r="AJ349"/>
  <c r="AJ350"/>
  <c r="AJ351"/>
  <c r="AN360"/>
  <c r="AK360"/>
  <c r="AI351"/>
  <c r="AM345"/>
  <c r="AL345"/>
  <c r="AJ347"/>
  <c r="AJ346"/>
  <c r="AI347"/>
  <c r="AI349"/>
  <c r="AI350"/>
  <c r="AI346"/>
  <c r="AM335"/>
  <c r="AL335"/>
  <c r="AJ36"/>
  <c r="AK288"/>
  <c r="AK287"/>
  <c r="AK286"/>
  <c r="AK284"/>
  <c r="AK283"/>
  <c r="I397"/>
  <c r="K397"/>
  <c r="L397"/>
  <c r="N397"/>
  <c r="U397"/>
  <c r="W397"/>
  <c r="X397"/>
  <c r="Z397"/>
  <c r="AA397"/>
  <c r="AD397"/>
  <c r="AF394"/>
  <c r="AJ397"/>
  <c r="H396"/>
  <c r="I396"/>
  <c r="L50"/>
  <c r="O50"/>
  <c r="R50"/>
  <c r="H395"/>
  <c r="I395"/>
  <c r="AK87"/>
  <c r="AK88"/>
  <c r="AK90"/>
  <c r="AK91"/>
  <c r="AK92"/>
  <c r="AK80"/>
  <c r="AK81"/>
  <c r="AK83"/>
  <c r="AK84"/>
  <c r="AK85"/>
  <c r="AK73"/>
  <c r="AK74"/>
  <c r="AK76"/>
  <c r="AK77"/>
  <c r="AK78"/>
  <c r="AI36"/>
  <c r="E396" l="1"/>
  <c r="G396" s="1"/>
  <c r="AL394"/>
  <c r="AJ394"/>
  <c r="Z394"/>
  <c r="N394"/>
  <c r="E352"/>
  <c r="M397"/>
  <c r="AC397"/>
  <c r="AC52"/>
  <c r="W52"/>
  <c r="Q397"/>
  <c r="Q52"/>
  <c r="T397"/>
  <c r="T52"/>
  <c r="R397"/>
  <c r="R52"/>
  <c r="AO295"/>
  <c r="AP294"/>
  <c r="O397"/>
  <c r="O52"/>
  <c r="P52" s="1"/>
  <c r="AQ57"/>
  <c r="AQ52"/>
  <c r="AP43"/>
  <c r="AQ43" s="1"/>
  <c r="H394"/>
  <c r="E395"/>
  <c r="K394"/>
  <c r="E397"/>
  <c r="F335"/>
  <c r="AN335"/>
  <c r="AJ380"/>
  <c r="AK347"/>
  <c r="AJ384"/>
  <c r="AK351"/>
  <c r="AK349"/>
  <c r="F352"/>
  <c r="AJ381"/>
  <c r="AN348"/>
  <c r="AM381"/>
  <c r="AQ314"/>
  <c r="AP382"/>
  <c r="AQ382" s="1"/>
  <c r="AN345"/>
  <c r="J395"/>
  <c r="F395"/>
  <c r="G395" s="1"/>
  <c r="I394"/>
  <c r="J396"/>
  <c r="F396"/>
  <c r="AN397"/>
  <c r="AG394"/>
  <c r="AH394" s="1"/>
  <c r="AD394"/>
  <c r="AA394"/>
  <c r="AB394" s="1"/>
  <c r="X394"/>
  <c r="U394"/>
  <c r="R394"/>
  <c r="O394"/>
  <c r="L394"/>
  <c r="M394" s="1"/>
  <c r="AJ379"/>
  <c r="AK346"/>
  <c r="AJ383"/>
  <c r="AK350"/>
  <c r="AN352"/>
  <c r="AO389"/>
  <c r="AO393"/>
  <c r="AK394"/>
  <c r="K378"/>
  <c r="AO34"/>
  <c r="AO48"/>
  <c r="AI383"/>
  <c r="E350"/>
  <c r="AI380"/>
  <c r="E380" s="1"/>
  <c r="E347"/>
  <c r="F347"/>
  <c r="G347" s="1"/>
  <c r="F351"/>
  <c r="F349"/>
  <c r="F348"/>
  <c r="AI379"/>
  <c r="E346"/>
  <c r="E349"/>
  <c r="F346"/>
  <c r="AI384"/>
  <c r="E351"/>
  <c r="F350"/>
  <c r="G350" s="1"/>
  <c r="AI381"/>
  <c r="E348"/>
  <c r="H382"/>
  <c r="J382" s="1"/>
  <c r="AK397"/>
  <c r="AP48"/>
  <c r="AO41"/>
  <c r="AO11"/>
  <c r="AO27" s="1"/>
  <c r="AQ294"/>
  <c r="AO290"/>
  <c r="AO8" s="1"/>
  <c r="AO25" s="1"/>
  <c r="AO24" s="1"/>
  <c r="AQ296"/>
  <c r="AP11"/>
  <c r="AI52"/>
  <c r="G360"/>
  <c r="AL314"/>
  <c r="AL382" s="1"/>
  <c r="AL331"/>
  <c r="E331" s="1"/>
  <c r="AI335"/>
  <c r="AK335" s="1"/>
  <c r="AJ345"/>
  <c r="AI345"/>
  <c r="E345" s="1"/>
  <c r="AM331"/>
  <c r="AL315"/>
  <c r="P394" l="1"/>
  <c r="G352"/>
  <c r="AK383"/>
  <c r="AK380"/>
  <c r="P397"/>
  <c r="S397"/>
  <c r="T394"/>
  <c r="V394" s="1"/>
  <c r="Q394"/>
  <c r="S394" s="1"/>
  <c r="AC394"/>
  <c r="AE394" s="1"/>
  <c r="AP390"/>
  <c r="AP387" s="1"/>
  <c r="AO7"/>
  <c r="AO390"/>
  <c r="G348"/>
  <c r="F397"/>
  <c r="G397" s="1"/>
  <c r="V397"/>
  <c r="W394"/>
  <c r="Y394" s="1"/>
  <c r="Y397"/>
  <c r="S52"/>
  <c r="AO289"/>
  <c r="AQ295"/>
  <c r="AP36"/>
  <c r="AQ36" s="1"/>
  <c r="F345"/>
  <c r="G345" s="1"/>
  <c r="AM394"/>
  <c r="AN394" s="1"/>
  <c r="F331"/>
  <c r="G331" s="1"/>
  <c r="AN331"/>
  <c r="AN381"/>
  <c r="AJ378"/>
  <c r="E394"/>
  <c r="AO392"/>
  <c r="AO388"/>
  <c r="AO391"/>
  <c r="AQ391" s="1"/>
  <c r="G346"/>
  <c r="E315"/>
  <c r="AL383"/>
  <c r="AP41"/>
  <c r="AQ41" s="1"/>
  <c r="AK379"/>
  <c r="AI378"/>
  <c r="AK381"/>
  <c r="AK384"/>
  <c r="G349"/>
  <c r="G351"/>
  <c r="E335"/>
  <c r="G335" s="1"/>
  <c r="E381"/>
  <c r="AL317"/>
  <c r="E317" s="1"/>
  <c r="AL324"/>
  <c r="AL316" s="1"/>
  <c r="AL384" s="1"/>
  <c r="E384" s="1"/>
  <c r="AJ321"/>
  <c r="AJ314"/>
  <c r="AM324"/>
  <c r="AM315"/>
  <c r="AM314"/>
  <c r="F394" l="1"/>
  <c r="G394" s="1"/>
  <c r="AP291"/>
  <c r="AO387"/>
  <c r="AM383"/>
  <c r="AN315"/>
  <c r="AJ382"/>
  <c r="AM382"/>
  <c r="AN382" s="1"/>
  <c r="AN314"/>
  <c r="AM316"/>
  <c r="AM310" s="1"/>
  <c r="AN324"/>
  <c r="F321"/>
  <c r="G321" s="1"/>
  <c r="AK321"/>
  <c r="AK378"/>
  <c r="F315"/>
  <c r="G315" s="1"/>
  <c r="AL378"/>
  <c r="E383"/>
  <c r="AP290"/>
  <c r="AP34"/>
  <c r="AQ34" s="1"/>
  <c r="F314"/>
  <c r="E316"/>
  <c r="AL310"/>
  <c r="E310" s="1"/>
  <c r="F380"/>
  <c r="G380" s="1"/>
  <c r="AJ324"/>
  <c r="AJ317"/>
  <c r="F381"/>
  <c r="G381" s="1"/>
  <c r="AM317"/>
  <c r="AN317" s="1"/>
  <c r="AI324"/>
  <c r="E324" s="1"/>
  <c r="AI314"/>
  <c r="AK314" s="1"/>
  <c r="F382" l="1"/>
  <c r="F316"/>
  <c r="G316" s="1"/>
  <c r="AN310"/>
  <c r="AQ291"/>
  <c r="AP9"/>
  <c r="AP26" s="1"/>
  <c r="AQ26" s="1"/>
  <c r="F324"/>
  <c r="G324" s="1"/>
  <c r="AK324"/>
  <c r="AM384"/>
  <c r="AN316"/>
  <c r="AN383"/>
  <c r="F317"/>
  <c r="G317" s="1"/>
  <c r="E314"/>
  <c r="G314" s="1"/>
  <c r="AI382"/>
  <c r="AP8"/>
  <c r="AP25" s="1"/>
  <c r="F310"/>
  <c r="G310" s="1"/>
  <c r="AP289"/>
  <c r="AQ289" s="1"/>
  <c r="F383"/>
  <c r="G383" s="1"/>
  <c r="F379"/>
  <c r="E379"/>
  <c r="E378"/>
  <c r="AP24" l="1"/>
  <c r="AQ24" s="1"/>
  <c r="G379"/>
  <c r="AQ9"/>
  <c r="AN384"/>
  <c r="F384"/>
  <c r="G384" s="1"/>
  <c r="AM378"/>
  <c r="AN378" s="1"/>
  <c r="AP7"/>
  <c r="AQ7" s="1"/>
  <c r="E382"/>
  <c r="G382" s="1"/>
  <c r="AK382"/>
  <c r="F378" l="1"/>
  <c r="G378" s="1"/>
  <c r="AM281"/>
  <c r="AL281"/>
  <c r="AM280"/>
  <c r="AL280"/>
  <c r="AM279"/>
  <c r="AL279"/>
  <c r="AM278"/>
  <c r="AL278"/>
  <c r="AM277"/>
  <c r="AL277"/>
  <c r="AM276"/>
  <c r="AL276"/>
  <c r="AJ281"/>
  <c r="AI281"/>
  <c r="AJ280"/>
  <c r="AI280"/>
  <c r="AI275" s="1"/>
  <c r="AJ279"/>
  <c r="AI279"/>
  <c r="AJ278"/>
  <c r="AI278"/>
  <c r="AI292" s="1"/>
  <c r="AJ277"/>
  <c r="AI277"/>
  <c r="AJ276"/>
  <c r="AI276"/>
  <c r="AG281"/>
  <c r="AF281"/>
  <c r="AG280"/>
  <c r="AF280"/>
  <c r="AG279"/>
  <c r="AF279"/>
  <c r="AG278"/>
  <c r="AF278"/>
  <c r="AG277"/>
  <c r="AF277"/>
  <c r="AG276"/>
  <c r="AF276"/>
  <c r="AF275" s="1"/>
  <c r="AD281"/>
  <c r="AC281"/>
  <c r="AD280"/>
  <c r="AC280"/>
  <c r="AE280" s="1"/>
  <c r="AD279"/>
  <c r="AC279"/>
  <c r="AD278"/>
  <c r="AC278"/>
  <c r="AD277"/>
  <c r="AC277"/>
  <c r="AD276"/>
  <c r="AC276"/>
  <c r="AE276" s="1"/>
  <c r="AA281"/>
  <c r="Z281"/>
  <c r="AA280"/>
  <c r="Z280"/>
  <c r="AB280" s="1"/>
  <c r="AA279"/>
  <c r="Z279"/>
  <c r="AA278"/>
  <c r="Z278"/>
  <c r="AA277"/>
  <c r="Z277"/>
  <c r="AA276"/>
  <c r="Z276"/>
  <c r="AB276" s="1"/>
  <c r="X281"/>
  <c r="W281"/>
  <c r="X280"/>
  <c r="W280"/>
  <c r="X279"/>
  <c r="W279"/>
  <c r="X278"/>
  <c r="W278"/>
  <c r="X277"/>
  <c r="W277"/>
  <c r="X276"/>
  <c r="W276"/>
  <c r="U281"/>
  <c r="T281"/>
  <c r="U280"/>
  <c r="T280"/>
  <c r="U279"/>
  <c r="T279"/>
  <c r="U278"/>
  <c r="T278"/>
  <c r="U277"/>
  <c r="T277"/>
  <c r="U276"/>
  <c r="T276"/>
  <c r="R281"/>
  <c r="Q281"/>
  <c r="R280"/>
  <c r="Q280"/>
  <c r="R279"/>
  <c r="Q279"/>
  <c r="R278"/>
  <c r="Q278"/>
  <c r="R277"/>
  <c r="Q277"/>
  <c r="R276"/>
  <c r="Q276"/>
  <c r="O281"/>
  <c r="N281"/>
  <c r="O280"/>
  <c r="N280"/>
  <c r="O279"/>
  <c r="N279"/>
  <c r="O278"/>
  <c r="N278"/>
  <c r="O277"/>
  <c r="N277"/>
  <c r="O276"/>
  <c r="N276"/>
  <c r="L281"/>
  <c r="K281"/>
  <c r="L280"/>
  <c r="K280"/>
  <c r="L279"/>
  <c r="K279"/>
  <c r="L278"/>
  <c r="K278"/>
  <c r="L277"/>
  <c r="K277"/>
  <c r="L276"/>
  <c r="K276"/>
  <c r="I277"/>
  <c r="F277" s="1"/>
  <c r="I278"/>
  <c r="F278" s="1"/>
  <c r="I279"/>
  <c r="I280"/>
  <c r="F280" s="1"/>
  <c r="I281"/>
  <c r="F281" s="1"/>
  <c r="H277"/>
  <c r="E277" s="1"/>
  <c r="H278"/>
  <c r="H279"/>
  <c r="E279" s="1"/>
  <c r="H280"/>
  <c r="H281"/>
  <c r="E281" s="1"/>
  <c r="I276"/>
  <c r="F276" s="1"/>
  <c r="H276"/>
  <c r="E276" s="1"/>
  <c r="AN288"/>
  <c r="AN287"/>
  <c r="AN286"/>
  <c r="AN284"/>
  <c r="AN283"/>
  <c r="AN281"/>
  <c r="AN280"/>
  <c r="AN279"/>
  <c r="AN277"/>
  <c r="AN276"/>
  <c r="AH288"/>
  <c r="AH287"/>
  <c r="AH286"/>
  <c r="AH284"/>
  <c r="AH283"/>
  <c r="AH281"/>
  <c r="AH280"/>
  <c r="AH279"/>
  <c r="AH277"/>
  <c r="AH276"/>
  <c r="AE288"/>
  <c r="AE287"/>
  <c r="AE286"/>
  <c r="AE284"/>
  <c r="AE283"/>
  <c r="AE281"/>
  <c r="AE279"/>
  <c r="AE277"/>
  <c r="AB288"/>
  <c r="AB287"/>
  <c r="AB286"/>
  <c r="AB284"/>
  <c r="AB283"/>
  <c r="AB281"/>
  <c r="AB279"/>
  <c r="AB277"/>
  <c r="AN92"/>
  <c r="AN91"/>
  <c r="AN90"/>
  <c r="AN88"/>
  <c r="AN87"/>
  <c r="AH92"/>
  <c r="AH91"/>
  <c r="AH90"/>
  <c r="AH88"/>
  <c r="AH87"/>
  <c r="AE92"/>
  <c r="AE91"/>
  <c r="AE90"/>
  <c r="AE88"/>
  <c r="AE87"/>
  <c r="AB92"/>
  <c r="AB91"/>
  <c r="AB90"/>
  <c r="AB88"/>
  <c r="AB87"/>
  <c r="AN85"/>
  <c r="AN84"/>
  <c r="AN83"/>
  <c r="AN81"/>
  <c r="AN80"/>
  <c r="AH85"/>
  <c r="AH84"/>
  <c r="AH83"/>
  <c r="AH81"/>
  <c r="AH80"/>
  <c r="AE85"/>
  <c r="AE84"/>
  <c r="AE83"/>
  <c r="AE81"/>
  <c r="AE80"/>
  <c r="AB85"/>
  <c r="AB84"/>
  <c r="AB83"/>
  <c r="AB81"/>
  <c r="AB80"/>
  <c r="AN78"/>
  <c r="AN77"/>
  <c r="AN76"/>
  <c r="AN74"/>
  <c r="AN73"/>
  <c r="AH78"/>
  <c r="AH77"/>
  <c r="AH76"/>
  <c r="AH74"/>
  <c r="AH73"/>
  <c r="AE78"/>
  <c r="AE77"/>
  <c r="AE76"/>
  <c r="AE74"/>
  <c r="AE73"/>
  <c r="AB78"/>
  <c r="AB77"/>
  <c r="AB76"/>
  <c r="AB74"/>
  <c r="AB73"/>
  <c r="AL282"/>
  <c r="AI282"/>
  <c r="AF282"/>
  <c r="AC282"/>
  <c r="Z282"/>
  <c r="W282"/>
  <c r="T282"/>
  <c r="Q282"/>
  <c r="N282"/>
  <c r="K282"/>
  <c r="H282"/>
  <c r="AM282"/>
  <c r="AJ282"/>
  <c r="AG282"/>
  <c r="AD282"/>
  <c r="AA282"/>
  <c r="X282"/>
  <c r="U282"/>
  <c r="R282"/>
  <c r="O282"/>
  <c r="L282"/>
  <c r="I282"/>
  <c r="U275"/>
  <c r="R275"/>
  <c r="O275"/>
  <c r="I275"/>
  <c r="X275"/>
  <c r="L275"/>
  <c r="AI294"/>
  <c r="Z86"/>
  <c r="T86"/>
  <c r="Q86"/>
  <c r="N86"/>
  <c r="K86"/>
  <c r="AM86"/>
  <c r="AJ86"/>
  <c r="AG86"/>
  <c r="AD86"/>
  <c r="AA86"/>
  <c r="W86"/>
  <c r="AM79"/>
  <c r="AG79"/>
  <c r="AL79"/>
  <c r="AI79"/>
  <c r="AF79"/>
  <c r="AC79"/>
  <c r="X79"/>
  <c r="U79"/>
  <c r="R79"/>
  <c r="O79"/>
  <c r="L79"/>
  <c r="I79"/>
  <c r="AM72"/>
  <c r="T72"/>
  <c r="N72"/>
  <c r="AG72"/>
  <c r="AD72"/>
  <c r="AA72"/>
  <c r="Z57"/>
  <c r="W57"/>
  <c r="T57"/>
  <c r="Q57"/>
  <c r="N57"/>
  <c r="K57"/>
  <c r="H57"/>
  <c r="AG57"/>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AL275" i="13" l="1"/>
  <c r="F279"/>
  <c r="AE282"/>
  <c r="AN79"/>
  <c r="E280"/>
  <c r="AH79"/>
  <c r="E282"/>
  <c r="AE278"/>
  <c r="F282"/>
  <c r="E278"/>
  <c r="AL49"/>
  <c r="AB397"/>
  <c r="AD295"/>
  <c r="AL52"/>
  <c r="AJ294"/>
  <c r="G82"/>
  <c r="G80"/>
  <c r="AJ49"/>
  <c r="AK276"/>
  <c r="F59"/>
  <c r="AK277"/>
  <c r="AK279"/>
  <c r="AK280"/>
  <c r="AK281"/>
  <c r="K50"/>
  <c r="Q50"/>
  <c r="W50"/>
  <c r="I50"/>
  <c r="Z50"/>
  <c r="AF52"/>
  <c r="AG294"/>
  <c r="AD52"/>
  <c r="X52"/>
  <c r="U50"/>
  <c r="L52"/>
  <c r="Z295"/>
  <c r="AF296"/>
  <c r="AI296"/>
  <c r="H275"/>
  <c r="N275"/>
  <c r="Q275"/>
  <c r="T275"/>
  <c r="W275"/>
  <c r="Z275"/>
  <c r="AC275"/>
  <c r="AD57"/>
  <c r="Q72"/>
  <c r="AA57"/>
  <c r="AB57" s="1"/>
  <c r="G285"/>
  <c r="M279"/>
  <c r="S279"/>
  <c r="V279"/>
  <c r="K72"/>
  <c r="W72"/>
  <c r="M81"/>
  <c r="S81"/>
  <c r="M91"/>
  <c r="S91"/>
  <c r="Y91"/>
  <c r="J284"/>
  <c r="P284"/>
  <c r="Z72"/>
  <c r="AB72" s="1"/>
  <c r="AJ72"/>
  <c r="Y279"/>
  <c r="M87"/>
  <c r="G277"/>
  <c r="G281"/>
  <c r="V284"/>
  <c r="M286"/>
  <c r="M90"/>
  <c r="J277"/>
  <c r="M277"/>
  <c r="P277"/>
  <c r="S277"/>
  <c r="V277"/>
  <c r="Y277"/>
  <c r="G279"/>
  <c r="M80"/>
  <c r="S80"/>
  <c r="Y80"/>
  <c r="G84"/>
  <c r="M84"/>
  <c r="S84"/>
  <c r="Y84"/>
  <c r="S286"/>
  <c r="J288"/>
  <c r="P288"/>
  <c r="G85"/>
  <c r="S87"/>
  <c r="Y87"/>
  <c r="AC86"/>
  <c r="AF86"/>
  <c r="AH86" s="1"/>
  <c r="AI86"/>
  <c r="AL86"/>
  <c r="AN86" s="1"/>
  <c r="L86"/>
  <c r="R86"/>
  <c r="X86"/>
  <c r="N79"/>
  <c r="P79" s="1"/>
  <c r="T79"/>
  <c r="Y81"/>
  <c r="Z79"/>
  <c r="J83"/>
  <c r="P83"/>
  <c r="V83"/>
  <c r="J85"/>
  <c r="P85"/>
  <c r="V85"/>
  <c r="J88"/>
  <c r="P88"/>
  <c r="V88"/>
  <c r="S90"/>
  <c r="Y90"/>
  <c r="J92"/>
  <c r="P92"/>
  <c r="V92"/>
  <c r="M276"/>
  <c r="M280"/>
  <c r="S280"/>
  <c r="Y280"/>
  <c r="V288"/>
  <c r="J281"/>
  <c r="P281"/>
  <c r="V281"/>
  <c r="P283"/>
  <c r="V283"/>
  <c r="G287"/>
  <c r="P287"/>
  <c r="V287"/>
  <c r="P73"/>
  <c r="V73"/>
  <c r="J74"/>
  <c r="P74"/>
  <c r="V74"/>
  <c r="M76"/>
  <c r="S76"/>
  <c r="Y76"/>
  <c r="P77"/>
  <c r="V77"/>
  <c r="J78"/>
  <c r="P78"/>
  <c r="V78"/>
  <c r="I86"/>
  <c r="O86"/>
  <c r="P86" s="1"/>
  <c r="U86"/>
  <c r="M73"/>
  <c r="S73"/>
  <c r="Y73"/>
  <c r="M74"/>
  <c r="S74"/>
  <c r="Y74"/>
  <c r="J76"/>
  <c r="P76"/>
  <c r="V76"/>
  <c r="M77"/>
  <c r="S77"/>
  <c r="Y77"/>
  <c r="M78"/>
  <c r="S78"/>
  <c r="Y78"/>
  <c r="I57"/>
  <c r="L57"/>
  <c r="M57" s="1"/>
  <c r="O57"/>
  <c r="P57" s="1"/>
  <c r="R57"/>
  <c r="S57" s="1"/>
  <c r="U57"/>
  <c r="V57" s="1"/>
  <c r="X57"/>
  <c r="Y57" s="1"/>
  <c r="AC57"/>
  <c r="AF57"/>
  <c r="AH57" s="1"/>
  <c r="AL57"/>
  <c r="L72"/>
  <c r="O72"/>
  <c r="P72" s="1"/>
  <c r="R72"/>
  <c r="U72"/>
  <c r="V72" s="1"/>
  <c r="X72"/>
  <c r="AC72"/>
  <c r="AE72" s="1"/>
  <c r="AL72"/>
  <c r="AN72" s="1"/>
  <c r="H79"/>
  <c r="K79"/>
  <c r="Q79"/>
  <c r="S79" s="1"/>
  <c r="W79"/>
  <c r="Y79" s="1"/>
  <c r="AA79"/>
  <c r="AD79"/>
  <c r="AJ79"/>
  <c r="AK79" s="1"/>
  <c r="P80"/>
  <c r="V80"/>
  <c r="J81"/>
  <c r="P81"/>
  <c r="V81"/>
  <c r="M83"/>
  <c r="S83"/>
  <c r="Y83"/>
  <c r="H86"/>
  <c r="AI50"/>
  <c r="AI291" s="1"/>
  <c r="AL50"/>
  <c r="P84"/>
  <c r="V84"/>
  <c r="M85"/>
  <c r="S85"/>
  <c r="Y85"/>
  <c r="J87"/>
  <c r="P87"/>
  <c r="V87"/>
  <c r="M88"/>
  <c r="S88"/>
  <c r="Y88"/>
  <c r="J90"/>
  <c r="P90"/>
  <c r="V90"/>
  <c r="J91"/>
  <c r="P91"/>
  <c r="V91"/>
  <c r="M92"/>
  <c r="S92"/>
  <c r="Y92"/>
  <c r="K275"/>
  <c r="AA275"/>
  <c r="AD275"/>
  <c r="AE275" s="1"/>
  <c r="AG275"/>
  <c r="AJ275"/>
  <c r="AM275"/>
  <c r="G276"/>
  <c r="J276"/>
  <c r="P276"/>
  <c r="S276"/>
  <c r="V276"/>
  <c r="Y276"/>
  <c r="J279"/>
  <c r="P279"/>
  <c r="J280"/>
  <c r="P280"/>
  <c r="V280"/>
  <c r="M281"/>
  <c r="S281"/>
  <c r="Y281"/>
  <c r="M283"/>
  <c r="S283"/>
  <c r="Y283"/>
  <c r="M284"/>
  <c r="S284"/>
  <c r="Y284"/>
  <c r="J286"/>
  <c r="P286"/>
  <c r="V286"/>
  <c r="M287"/>
  <c r="S287"/>
  <c r="Y287"/>
  <c r="M288"/>
  <c r="S288"/>
  <c r="Y288"/>
  <c r="J283"/>
  <c r="J287"/>
  <c r="G284"/>
  <c r="G286"/>
  <c r="G288"/>
  <c r="G278"/>
  <c r="G280"/>
  <c r="G87"/>
  <c r="G89"/>
  <c r="G90"/>
  <c r="G91"/>
  <c r="G92"/>
  <c r="J80"/>
  <c r="J84"/>
  <c r="G81"/>
  <c r="G83"/>
  <c r="J77"/>
  <c r="G74"/>
  <c r="C14" i="8"/>
  <c r="D14" s="1"/>
  <c r="C19"/>
  <c r="D19" s="1"/>
  <c r="D5"/>
  <c r="E58" i="13" l="1"/>
  <c r="AI49"/>
  <c r="AI57"/>
  <c r="F58"/>
  <c r="AM57"/>
  <c r="AN57" s="1"/>
  <c r="E57"/>
  <c r="E86"/>
  <c r="AB79"/>
  <c r="S72"/>
  <c r="M72"/>
  <c r="J57"/>
  <c r="AL296"/>
  <c r="AE52"/>
  <c r="Y72"/>
  <c r="AE57"/>
  <c r="AJ292"/>
  <c r="AK52"/>
  <c r="AI393"/>
  <c r="AF393"/>
  <c r="Z392"/>
  <c r="J397"/>
  <c r="F275"/>
  <c r="F86"/>
  <c r="E59"/>
  <c r="C24" i="8"/>
  <c r="E79" i="13"/>
  <c r="E275"/>
  <c r="F79"/>
  <c r="G79" s="1"/>
  <c r="AD292"/>
  <c r="AD11" s="1"/>
  <c r="AD27" s="1"/>
  <c r="AK72"/>
  <c r="AM294"/>
  <c r="AJ50"/>
  <c r="AJ291" s="1"/>
  <c r="AK291" s="1"/>
  <c r="G78"/>
  <c r="T296"/>
  <c r="Q295"/>
  <c r="I52"/>
  <c r="Z290"/>
  <c r="AJ57"/>
  <c r="AK57" s="1"/>
  <c r="G283"/>
  <c r="G76"/>
  <c r="N296"/>
  <c r="Z52"/>
  <c r="AC296"/>
  <c r="AD294"/>
  <c r="AC50"/>
  <c r="G88"/>
  <c r="G282"/>
  <c r="G60"/>
  <c r="G75"/>
  <c r="G77"/>
  <c r="AM52"/>
  <c r="AN52" s="1"/>
  <c r="AM49"/>
  <c r="Z296"/>
  <c r="K295"/>
  <c r="AM295"/>
  <c r="AA52"/>
  <c r="AG52"/>
  <c r="AH52" s="1"/>
  <c r="AF50"/>
  <c r="AA294"/>
  <c r="N50"/>
  <c r="H50"/>
  <c r="N294"/>
  <c r="AG50"/>
  <c r="AA50"/>
  <c r="AM50"/>
  <c r="AG295"/>
  <c r="U52"/>
  <c r="V52" s="1"/>
  <c r="X50"/>
  <c r="AD50"/>
  <c r="T50"/>
  <c r="T294"/>
  <c r="Y52"/>
  <c r="W294"/>
  <c r="W295"/>
  <c r="T295"/>
  <c r="Q294"/>
  <c r="R296"/>
  <c r="N35"/>
  <c r="N295"/>
  <c r="L296"/>
  <c r="K294"/>
  <c r="Q36"/>
  <c r="Q291" s="1"/>
  <c r="Q9" s="1"/>
  <c r="Q26" s="1"/>
  <c r="K36"/>
  <c r="K291" s="1"/>
  <c r="T36"/>
  <c r="U36"/>
  <c r="R292"/>
  <c r="G86"/>
  <c r="X296"/>
  <c r="AI48"/>
  <c r="X36"/>
  <c r="I36"/>
  <c r="X292"/>
  <c r="X11" s="1"/>
  <c r="X27" s="1"/>
  <c r="AF290"/>
  <c r="AC290"/>
  <c r="AL290"/>
  <c r="D24" i="8"/>
  <c r="AB52" i="13" l="1"/>
  <c r="AD390"/>
  <c r="AL393"/>
  <c r="R295"/>
  <c r="F57"/>
  <c r="X390"/>
  <c r="W48"/>
  <c r="K290"/>
  <c r="K8" s="1"/>
  <c r="K25" s="1"/>
  <c r="L48"/>
  <c r="K9"/>
  <c r="K26" s="1"/>
  <c r="L290"/>
  <c r="J52"/>
  <c r="N392"/>
  <c r="O36"/>
  <c r="O291" s="1"/>
  <c r="O9" s="1"/>
  <c r="O26" s="1"/>
  <c r="Q391"/>
  <c r="S391" s="1"/>
  <c r="W392"/>
  <c r="W391"/>
  <c r="Y391" s="1"/>
  <c r="T393"/>
  <c r="Q392"/>
  <c r="K391"/>
  <c r="M391" s="1"/>
  <c r="N391"/>
  <c r="P391" s="1"/>
  <c r="T392"/>
  <c r="T391"/>
  <c r="V391" s="1"/>
  <c r="AC393"/>
  <c r="K392"/>
  <c r="Z393"/>
  <c r="N393"/>
  <c r="U291"/>
  <c r="F50"/>
  <c r="G57"/>
  <c r="U296"/>
  <c r="I291"/>
  <c r="L36"/>
  <c r="F52"/>
  <c r="F49"/>
  <c r="T291"/>
  <c r="T9" s="1"/>
  <c r="T26" s="1"/>
  <c r="E50"/>
  <c r="X291"/>
  <c r="X9" s="1"/>
  <c r="X26" s="1"/>
  <c r="E49"/>
  <c r="O292"/>
  <c r="O11" s="1"/>
  <c r="O27" s="1"/>
  <c r="AA292"/>
  <c r="AM292"/>
  <c r="AM11" s="1"/>
  <c r="AD48"/>
  <c r="Q292"/>
  <c r="Q11" s="1"/>
  <c r="Q27" s="1"/>
  <c r="Q290"/>
  <c r="Q8" s="1"/>
  <c r="Q25" s="1"/>
  <c r="Q24" s="1"/>
  <c r="W290"/>
  <c r="W8" s="1"/>
  <c r="W25" s="1"/>
  <c r="T292"/>
  <c r="T11" s="1"/>
  <c r="AM36"/>
  <c r="AM291" s="1"/>
  <c r="AM9" s="1"/>
  <c r="AM26" s="1"/>
  <c r="T290"/>
  <c r="T8" s="1"/>
  <c r="T25" s="1"/>
  <c r="N292"/>
  <c r="N11" s="1"/>
  <c r="N27" s="1"/>
  <c r="N290"/>
  <c r="N8" s="1"/>
  <c r="N25" s="1"/>
  <c r="G275"/>
  <c r="AI9"/>
  <c r="N36"/>
  <c r="Q48"/>
  <c r="Z48"/>
  <c r="K41"/>
  <c r="L295"/>
  <c r="V296"/>
  <c r="AJ295"/>
  <c r="R11"/>
  <c r="R27" s="1"/>
  <c r="X48"/>
  <c r="T48"/>
  <c r="N41"/>
  <c r="T41"/>
  <c r="AJ11"/>
  <c r="AJ27" s="1"/>
  <c r="AG41"/>
  <c r="AG290"/>
  <c r="AJ290"/>
  <c r="AL48"/>
  <c r="AG48"/>
  <c r="AM48"/>
  <c r="AA290"/>
  <c r="K48"/>
  <c r="S295"/>
  <c r="N48"/>
  <c r="U48"/>
  <c r="AC48"/>
  <c r="AF48"/>
  <c r="AA48"/>
  <c r="AM41"/>
  <c r="O48"/>
  <c r="R48"/>
  <c r="S48" s="1"/>
  <c r="AJ48"/>
  <c r="AM296"/>
  <c r="AG296"/>
  <c r="AL8"/>
  <c r="AL25" s="1"/>
  <c r="AF8"/>
  <c r="AF25" s="1"/>
  <c r="AC8"/>
  <c r="AC25" s="1"/>
  <c r="Q41"/>
  <c r="AL36"/>
  <c r="AL291" s="1"/>
  <c r="AF36"/>
  <c r="AF291" s="1"/>
  <c r="AC36"/>
  <c r="AC291" s="1"/>
  <c r="Z292"/>
  <c r="O296"/>
  <c r="L41"/>
  <c r="I292"/>
  <c r="N34"/>
  <c r="T34"/>
  <c r="K296"/>
  <c r="H36"/>
  <c r="O295"/>
  <c r="R290"/>
  <c r="O35"/>
  <c r="O290" s="1"/>
  <c r="O8" s="1"/>
  <c r="O25" s="1"/>
  <c r="O41"/>
  <c r="U295"/>
  <c r="H292"/>
  <c r="H11" s="1"/>
  <c r="X290"/>
  <c r="O24" l="1"/>
  <c r="T24"/>
  <c r="M41"/>
  <c r="M290"/>
  <c r="K24"/>
  <c r="AI389"/>
  <c r="AI26"/>
  <c r="G49"/>
  <c r="G50"/>
  <c r="AJ390"/>
  <c r="AM390"/>
  <c r="AM389"/>
  <c r="M295"/>
  <c r="L291"/>
  <c r="M291" s="1"/>
  <c r="O388"/>
  <c r="N390"/>
  <c r="N388"/>
  <c r="X389"/>
  <c r="X387" s="1"/>
  <c r="AB292"/>
  <c r="F43"/>
  <c r="G43" s="1"/>
  <c r="R390"/>
  <c r="K388"/>
  <c r="O390"/>
  <c r="O389"/>
  <c r="V291"/>
  <c r="S292"/>
  <c r="P11"/>
  <c r="P48"/>
  <c r="AG36"/>
  <c r="AG291" s="1"/>
  <c r="AD36"/>
  <c r="AD291" s="1"/>
  <c r="AA36"/>
  <c r="S11"/>
  <c r="P292"/>
  <c r="M48"/>
  <c r="Z8"/>
  <c r="Z25" s="1"/>
  <c r="X41"/>
  <c r="AC388"/>
  <c r="AF388"/>
  <c r="AL388"/>
  <c r="AN388" s="1"/>
  <c r="T389"/>
  <c r="Q390"/>
  <c r="R36"/>
  <c r="R291" s="1"/>
  <c r="S291" s="1"/>
  <c r="T390"/>
  <c r="K393"/>
  <c r="T388"/>
  <c r="Q388"/>
  <c r="Q389"/>
  <c r="W388"/>
  <c r="AA291"/>
  <c r="AA9" s="1"/>
  <c r="J292"/>
  <c r="H291"/>
  <c r="H296"/>
  <c r="I295"/>
  <c r="H294"/>
  <c r="N291"/>
  <c r="K34"/>
  <c r="K289" s="1"/>
  <c r="AG292"/>
  <c r="AG11" s="1"/>
  <c r="I9"/>
  <c r="I26" s="1"/>
  <c r="AD290"/>
  <c r="X8"/>
  <c r="X25" s="1"/>
  <c r="X24" s="1"/>
  <c r="R8"/>
  <c r="R25" s="1"/>
  <c r="N289"/>
  <c r="T289"/>
  <c r="W292"/>
  <c r="L8"/>
  <c r="AA11"/>
  <c r="P295"/>
  <c r="AH296"/>
  <c r="AJ9"/>
  <c r="AN296"/>
  <c r="V295"/>
  <c r="P296"/>
  <c r="AI41"/>
  <c r="H295"/>
  <c r="AD34"/>
  <c r="AA34"/>
  <c r="AA8"/>
  <c r="AA25" s="1"/>
  <c r="AD41"/>
  <c r="AJ41"/>
  <c r="AD8"/>
  <c r="AD25" s="1"/>
  <c r="AA296"/>
  <c r="AJ34"/>
  <c r="AG8"/>
  <c r="AG25" s="1"/>
  <c r="AG34"/>
  <c r="AA41"/>
  <c r="AL294"/>
  <c r="AL295"/>
  <c r="AI295"/>
  <c r="AF294"/>
  <c r="AF295"/>
  <c r="AC294"/>
  <c r="AC295"/>
  <c r="AC9"/>
  <c r="AC26" s="1"/>
  <c r="AC24" s="1"/>
  <c r="Z294"/>
  <c r="Z11"/>
  <c r="Z27" s="1"/>
  <c r="U294"/>
  <c r="O294"/>
  <c r="M296"/>
  <c r="X295"/>
  <c r="W296"/>
  <c r="R34"/>
  <c r="O34"/>
  <c r="AC41"/>
  <c r="AF292"/>
  <c r="AF41"/>
  <c r="W36"/>
  <c r="W41"/>
  <c r="U41"/>
  <c r="AL41"/>
  <c r="AN41" s="1"/>
  <c r="Z36"/>
  <c r="Z291" s="1"/>
  <c r="Z41"/>
  <c r="R41"/>
  <c r="P390" l="1"/>
  <c r="AM387"/>
  <c r="AG390"/>
  <c r="AG27"/>
  <c r="AA390"/>
  <c r="AA27"/>
  <c r="AD289"/>
  <c r="AJ289"/>
  <c r="L25"/>
  <c r="M8"/>
  <c r="AJ389"/>
  <c r="AJ387" s="1"/>
  <c r="AJ26"/>
  <c r="AA389"/>
  <c r="AA26"/>
  <c r="AA24" s="1"/>
  <c r="AA388"/>
  <c r="AE291"/>
  <c r="AD9"/>
  <c r="AD26" s="1"/>
  <c r="L9"/>
  <c r="L26" s="1"/>
  <c r="M26" s="1"/>
  <c r="J295"/>
  <c r="F36"/>
  <c r="G36" s="1"/>
  <c r="E36"/>
  <c r="AI8"/>
  <c r="AI25" s="1"/>
  <c r="AI24" s="1"/>
  <c r="AI290"/>
  <c r="AK290" s="1"/>
  <c r="S390"/>
  <c r="J291"/>
  <c r="F291"/>
  <c r="AH291"/>
  <c r="AG9"/>
  <c r="AC292"/>
  <c r="AE292" s="1"/>
  <c r="L388"/>
  <c r="M388" s="1"/>
  <c r="AB291"/>
  <c r="F41"/>
  <c r="R9"/>
  <c r="R26" s="1"/>
  <c r="O387"/>
  <c r="P291"/>
  <c r="N9"/>
  <c r="N26" s="1"/>
  <c r="Z388"/>
  <c r="Z390"/>
  <c r="AC392"/>
  <c r="AC391"/>
  <c r="AE391" s="1"/>
  <c r="AI392"/>
  <c r="W393"/>
  <c r="H391"/>
  <c r="Z391"/>
  <c r="AB391" s="1"/>
  <c r="AC389"/>
  <c r="AF392"/>
  <c r="AF391"/>
  <c r="AH391" s="1"/>
  <c r="AL392"/>
  <c r="AL391"/>
  <c r="AN391" s="1"/>
  <c r="I389"/>
  <c r="K389"/>
  <c r="Q387"/>
  <c r="T387"/>
  <c r="R289"/>
  <c r="AG289"/>
  <c r="O289"/>
  <c r="P289" s="1"/>
  <c r="AA289"/>
  <c r="I11"/>
  <c r="H9"/>
  <c r="H26" s="1"/>
  <c r="J26" s="1"/>
  <c r="I294"/>
  <c r="J294" s="1"/>
  <c r="E295"/>
  <c r="I296"/>
  <c r="I392"/>
  <c r="F392" s="1"/>
  <c r="E294"/>
  <c r="W291"/>
  <c r="W9" s="1"/>
  <c r="W26" s="1"/>
  <c r="AL292"/>
  <c r="AN292" s="1"/>
  <c r="AF9"/>
  <c r="U290"/>
  <c r="U8" s="1"/>
  <c r="U25" s="1"/>
  <c r="L292"/>
  <c r="I391"/>
  <c r="U292"/>
  <c r="V292" s="1"/>
  <c r="W11"/>
  <c r="W27" s="1"/>
  <c r="AI34"/>
  <c r="AI289" s="1"/>
  <c r="AM34"/>
  <c r="AM290"/>
  <c r="Q296"/>
  <c r="E296" s="1"/>
  <c r="Q34"/>
  <c r="Q289" s="1"/>
  <c r="Y295"/>
  <c r="P294"/>
  <c r="V294"/>
  <c r="AB296"/>
  <c r="AK295"/>
  <c r="AK294"/>
  <c r="AJ8"/>
  <c r="AJ25" s="1"/>
  <c r="AJ296"/>
  <c r="AA295"/>
  <c r="F295" s="1"/>
  <c r="AD296"/>
  <c r="AN295"/>
  <c r="AN294"/>
  <c r="AF11"/>
  <c r="AF27" s="1"/>
  <c r="AH295"/>
  <c r="AH294"/>
  <c r="AE295"/>
  <c r="AE294"/>
  <c r="Z9"/>
  <c r="Z26" s="1"/>
  <c r="Z24" s="1"/>
  <c r="AB294"/>
  <c r="X294"/>
  <c r="Y296"/>
  <c r="R294"/>
  <c r="L294"/>
  <c r="X34"/>
  <c r="AL34"/>
  <c r="AF34"/>
  <c r="AF289" s="1"/>
  <c r="AC34"/>
  <c r="AC289" s="1"/>
  <c r="Z34"/>
  <c r="Z289" s="1"/>
  <c r="U34"/>
  <c r="W34"/>
  <c r="W289" s="1"/>
  <c r="O7"/>
  <c r="L34"/>
  <c r="AK389" l="1"/>
  <c r="AB390"/>
  <c r="AA387"/>
  <c r="AB388"/>
  <c r="N7"/>
  <c r="L389"/>
  <c r="M389" s="1"/>
  <c r="AC11"/>
  <c r="AC27" s="1"/>
  <c r="AE27" s="1"/>
  <c r="AM289"/>
  <c r="AN34"/>
  <c r="L289"/>
  <c r="M289" s="1"/>
  <c r="M34"/>
  <c r="L24"/>
  <c r="M24" s="1"/>
  <c r="M25"/>
  <c r="AD24"/>
  <c r="AJ24"/>
  <c r="AF389"/>
  <c r="AF26"/>
  <c r="AF24" s="1"/>
  <c r="W24"/>
  <c r="N24"/>
  <c r="AG389"/>
  <c r="AG387" s="1"/>
  <c r="AG26"/>
  <c r="R24"/>
  <c r="AJ388"/>
  <c r="AD389"/>
  <c r="AD387" s="1"/>
  <c r="AH289"/>
  <c r="R7"/>
  <c r="AL11"/>
  <c r="G295"/>
  <c r="E291"/>
  <c r="G291" s="1"/>
  <c r="N389"/>
  <c r="P389" s="1"/>
  <c r="AF7"/>
  <c r="W390"/>
  <c r="Y390" s="1"/>
  <c r="R389"/>
  <c r="X7"/>
  <c r="L11"/>
  <c r="L27" s="1"/>
  <c r="E13"/>
  <c r="AI391"/>
  <c r="AK391" s="1"/>
  <c r="Z389"/>
  <c r="W389"/>
  <c r="E14"/>
  <c r="H392"/>
  <c r="E392" s="1"/>
  <c r="H389"/>
  <c r="J389" s="1"/>
  <c r="I390"/>
  <c r="AF390"/>
  <c r="AH390" s="1"/>
  <c r="J391"/>
  <c r="F391"/>
  <c r="H390"/>
  <c r="H393"/>
  <c r="U289"/>
  <c r="X289"/>
  <c r="AH292"/>
  <c r="F292"/>
  <c r="I393"/>
  <c r="F393" s="1"/>
  <c r="F296"/>
  <c r="G296" s="1"/>
  <c r="J296"/>
  <c r="F294"/>
  <c r="AN291"/>
  <c r="AL9"/>
  <c r="AL26" s="1"/>
  <c r="AL289"/>
  <c r="U9"/>
  <c r="U26" s="1"/>
  <c r="AM8"/>
  <c r="AM25" s="1"/>
  <c r="AJ7"/>
  <c r="S296"/>
  <c r="S294"/>
  <c r="AI11"/>
  <c r="AI27" s="1"/>
  <c r="M294"/>
  <c r="Y294"/>
  <c r="U11"/>
  <c r="U27" s="1"/>
  <c r="AE296"/>
  <c r="AB295"/>
  <c r="AA7"/>
  <c r="AK296"/>
  <c r="T7"/>
  <c r="AK289"/>
  <c r="AG7"/>
  <c r="W7"/>
  <c r="L7" l="1"/>
  <c r="E26"/>
  <c r="AN289"/>
  <c r="AC390"/>
  <c r="AE390" s="1"/>
  <c r="AL390"/>
  <c r="AN390" s="1"/>
  <c r="AL27"/>
  <c r="AM24"/>
  <c r="AN25"/>
  <c r="AG24"/>
  <c r="U24"/>
  <c r="AL24"/>
  <c r="AN26"/>
  <c r="AI7"/>
  <c r="AI390"/>
  <c r="AL389"/>
  <c r="E389" s="1"/>
  <c r="AE389"/>
  <c r="AN8"/>
  <c r="AM7"/>
  <c r="E391"/>
  <c r="G391" s="1"/>
  <c r="F9"/>
  <c r="U389"/>
  <c r="V389" s="1"/>
  <c r="R387"/>
  <c r="S387" s="1"/>
  <c r="S389"/>
  <c r="U7"/>
  <c r="U390"/>
  <c r="V390" s="1"/>
  <c r="L390"/>
  <c r="K292"/>
  <c r="M292" s="1"/>
  <c r="M52"/>
  <c r="E52"/>
  <c r="G52" s="1"/>
  <c r="AD7"/>
  <c r="E15"/>
  <c r="Q393"/>
  <c r="E393" s="1"/>
  <c r="AH389"/>
  <c r="AF387"/>
  <c r="AH387" s="1"/>
  <c r="AI388"/>
  <c r="AK388" s="1"/>
  <c r="E9"/>
  <c r="N387"/>
  <c r="P387" s="1"/>
  <c r="J390"/>
  <c r="Y389"/>
  <c r="W387"/>
  <c r="Y387" s="1"/>
  <c r="AB389"/>
  <c r="Z387"/>
  <c r="AB387" s="1"/>
  <c r="F13"/>
  <c r="F14"/>
  <c r="F15"/>
  <c r="F11"/>
  <c r="AN9"/>
  <c r="Q7"/>
  <c r="G294"/>
  <c r="Z7"/>
  <c r="AL7"/>
  <c r="AC7"/>
  <c r="I72"/>
  <c r="F72" s="1"/>
  <c r="AC387" l="1"/>
  <c r="AE387" s="1"/>
  <c r="F390"/>
  <c r="AN7"/>
  <c r="F27"/>
  <c r="F26"/>
  <c r="G26" s="1"/>
  <c r="G9"/>
  <c r="AN24"/>
  <c r="F389"/>
  <c r="G389" s="1"/>
  <c r="L387"/>
  <c r="U387"/>
  <c r="V387" s="1"/>
  <c r="K11"/>
  <c r="K27" s="1"/>
  <c r="E292"/>
  <c r="G292" s="1"/>
  <c r="AK390"/>
  <c r="AI387"/>
  <c r="AK387" s="1"/>
  <c r="AN389"/>
  <c r="AL387"/>
  <c r="AN387" s="1"/>
  <c r="E27" l="1"/>
  <c r="G27" s="1"/>
  <c r="M27"/>
  <c r="E11"/>
  <c r="G11" s="1"/>
  <c r="K390"/>
  <c r="M390" s="1"/>
  <c r="I48"/>
  <c r="K387" l="1"/>
  <c r="M387" s="1"/>
  <c r="E390"/>
  <c r="G390" s="1"/>
  <c r="F48"/>
  <c r="I35"/>
  <c r="F35" s="1"/>
  <c r="I290" l="1"/>
  <c r="F290" s="1"/>
  <c r="I34"/>
  <c r="F34" l="1"/>
  <c r="I8"/>
  <c r="I25" s="1"/>
  <c r="I24" s="1"/>
  <c r="I289"/>
  <c r="F289" s="1"/>
  <c r="J73"/>
  <c r="F8" l="1"/>
  <c r="I388"/>
  <c r="H72"/>
  <c r="E72" s="1"/>
  <c r="F25" l="1"/>
  <c r="I387"/>
  <c r="F388"/>
  <c r="F387" s="1"/>
  <c r="G73"/>
  <c r="G72"/>
  <c r="F24" l="1"/>
  <c r="H48"/>
  <c r="E48" l="1"/>
  <c r="G48" s="1"/>
  <c r="J48"/>
  <c r="H35"/>
  <c r="E35" s="1"/>
  <c r="H41"/>
  <c r="J41" s="1"/>
  <c r="E41" l="1"/>
  <c r="G41" s="1"/>
  <c r="H290"/>
  <c r="H34"/>
  <c r="J34" s="1"/>
  <c r="E290" l="1"/>
  <c r="G290" s="1"/>
  <c r="H289"/>
  <c r="E289" s="1"/>
  <c r="E34"/>
  <c r="G34" s="1"/>
  <c r="H8"/>
  <c r="H25" s="1"/>
  <c r="I7"/>
  <c r="K7"/>
  <c r="M7" s="1"/>
  <c r="H24" l="1"/>
  <c r="J24" s="1"/>
  <c r="E25"/>
  <c r="E8"/>
  <c r="G8" s="1"/>
  <c r="G289"/>
  <c r="J289"/>
  <c r="F7"/>
  <c r="H7"/>
  <c r="J7" s="1"/>
  <c r="H388"/>
  <c r="E24" l="1"/>
  <c r="G24" s="1"/>
  <c r="G25"/>
  <c r="E7"/>
  <c r="G7" s="1"/>
  <c r="E388"/>
  <c r="H387"/>
  <c r="J387" s="1"/>
  <c r="E387" l="1"/>
  <c r="G387" s="1"/>
  <c r="G388"/>
</calcChain>
</file>

<file path=xl/comments1.xml><?xml version="1.0" encoding="utf-8"?>
<comments xmlns="http://schemas.openxmlformats.org/spreadsheetml/2006/main">
  <authors>
    <author>NesterenkoYA</author>
    <author xml:space="preserve"> Нестеренко ЮА</author>
  </authors>
  <commentList>
    <comment ref="F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I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L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O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R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U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X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AA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D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G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J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List>
</comments>
</file>

<file path=xl/sharedStrings.xml><?xml version="1.0" encoding="utf-8"?>
<sst xmlns="http://schemas.openxmlformats.org/spreadsheetml/2006/main" count="1322" uniqueCount="547">
  <si>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</si>
  <si>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</si>
  <si>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</si>
  <si>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</si>
  <si>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</si>
  <si>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</si>
  <si>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</si>
  <si>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</si>
  <si>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</si>
  <si>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</si>
  <si>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</si>
  <si>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</si>
  <si>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</si>
  <si>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</si>
  <si>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</si>
  <si>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</si>
  <si>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</si>
  <si>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</si>
  <si>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</si>
  <si>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</si>
  <si>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</si>
  <si>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</si>
  <si>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</si>
  <si>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</si>
  <si>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</si>
  <si>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</si>
  <si>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</si>
  <si>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</si>
  <si>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</si>
  <si>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</si>
  <si>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</si>
  <si>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</si>
  <si>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</si>
  <si>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</si>
  <si>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</si>
  <si>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</si>
  <si>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</si>
  <si>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</si>
  <si>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</si>
  <si>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</si>
  <si>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</si>
  <si>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</si>
  <si>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</si>
  <si>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</si>
  <si>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</si>
  <si>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</si>
  <si>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</si>
  <si>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</si>
  <si>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</si>
  <si>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</si>
  <si>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</si>
  <si>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</si>
  <si>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</si>
  <si>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</si>
  <si>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</si>
  <si>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</si>
  <si>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</si>
  <si>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</si>
  <si>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</si>
  <si>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</si>
  <si>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</si>
  <si>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</si>
  <si>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</si>
  <si>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</si>
  <si>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</si>
  <si>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</si>
  <si>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</si>
  <si>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</si>
  <si>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</si>
  <si>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</si>
  <si>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</si>
  <si>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</si>
  <si>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</si>
  <si>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</si>
  <si>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</si>
  <si>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</si>
  <si>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</si>
  <si>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</si>
  <si>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</si>
  <si>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</si>
  <si>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</si>
  <si>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</si>
  <si>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</si>
  <si>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</si>
  <si>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</si>
  <si>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</si>
  <si>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</si>
  <si>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</si>
  <si>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</si>
  <si>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</si>
  <si>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</si>
  <si>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</si>
  <si>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</si>
  <si>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</si>
  <si>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</si>
  <si>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</si>
  <si>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</si>
  <si>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</si>
  <si>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</si>
  <si>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</si>
  <si>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</si>
  <si>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</si>
  <si>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</si>
  <si>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</si>
  <si>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</si>
  <si>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</si>
  <si>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</si>
  <si>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</si>
  <si>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</si>
  <si>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</si>
  <si>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</si>
  <si>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</si>
  <si>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</si>
  <si>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</si>
  <si>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</si>
  <si>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</si>
  <si>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</si>
  <si>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</si>
  <si>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</si>
  <si>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</si>
  <si>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</si>
  <si>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</si>
  <si>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</si>
  <si>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</si>
  <si>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</si>
  <si>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</si>
  <si>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</si>
  <si>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</si>
  <si>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</si>
  <si>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</si>
  <si>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</si>
  <si>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</si>
  <si>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</si>
  <si>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</si>
  <si>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</si>
  <si>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</si>
  <si>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</si>
  <si>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</si>
  <si>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</si>
  <si>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</si>
  <si>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</si>
  <si>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</si>
  <si>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</si>
  <si>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</si>
  <si>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</si>
  <si>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</si>
  <si>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</si>
  <si>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</si>
  <si>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</si>
  <si>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</si>
  <si>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</si>
  <si>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</si>
  <si>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</si>
  <si>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</si>
  <si>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</si>
  <si>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</si>
  <si>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</si>
  <si>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</si>
  <si>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</si>
  <si>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</si>
  <si>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</si>
  <si>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</si>
  <si>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</si>
  <si>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</si>
  <si>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</si>
  <si>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</si>
  <si>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</si>
  <si>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</si>
  <si>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</si>
  <si>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</si>
  <si>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</si>
  <si>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</si>
  <si>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</si>
  <si>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</si>
  <si>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</si>
  <si>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</si>
  <si>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</si>
  <si>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</si>
  <si>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</si>
  <si>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</si>
  <si>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</si>
  <si>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</si>
  <si>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</si>
  <si>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</si>
  <si>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</si>
  <si>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</si>
  <si>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</si>
  <si>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</si>
  <si>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</si>
  <si>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</si>
  <si>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</si>
  <si>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</si>
  <si>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</si>
  <si>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</si>
  <si>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</si>
  <si>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</si>
  <si>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</si>
  <si>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</si>
  <si>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</si>
  <si>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</si>
  <si>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</si>
  <si>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</si>
  <si>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</si>
  <si>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</si>
  <si>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</si>
  <si>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</si>
  <si>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</si>
  <si>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</si>
  <si>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</si>
  <si>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</si>
  <si>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</si>
  <si>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</si>
  <si>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</si>
  <si>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</si>
  <si>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</si>
  <si>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</si>
  <si>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</si>
  <si>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</si>
  <si>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</si>
  <si>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</si>
  <si>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</si>
  <si>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</si>
  <si>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</si>
  <si>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</si>
  <si>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</si>
  <si>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</si>
  <si>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</si>
  <si>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</si>
  <si>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</si>
  <si>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</si>
  <si>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</si>
  <si>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</si>
  <si>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</si>
  <si>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</si>
  <si>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</si>
  <si>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</si>
  <si>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</si>
  <si>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</si>
  <si>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</si>
  <si>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</si>
  <si>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</si>
  <si>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</si>
  <si>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</si>
  <si>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</si>
  <si>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</si>
  <si>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</si>
  <si>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</si>
  <si>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</si>
  <si>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</si>
  <si>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</si>
  <si>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</si>
  <si>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</si>
  <si>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</si>
  <si>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</si>
  <si>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</si>
  <si>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</si>
  <si>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</si>
  <si>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</si>
  <si>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</si>
  <si>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</si>
  <si>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</si>
  <si>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</si>
  <si>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</si>
  <si>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</si>
  <si>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</si>
  <si>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</si>
  <si>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</si>
  <si>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</si>
  <si>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</si>
  <si>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</si>
  <si>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</si>
  <si>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</si>
  <si>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</si>
  <si>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</si>
  <si>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</si>
  <si>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</si>
  <si>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</si>
  <si>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</si>
  <si>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</si>
  <si>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</si>
  <si>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</si>
  <si>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</si>
  <si>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</si>
  <si>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</si>
  <si>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</si>
  <si>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</si>
  <si>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</si>
  <si>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</si>
  <si>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</si>
  <si>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</si>
  <si>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</si>
  <si>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</si>
  <si>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</si>
  <si>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</si>
  <si>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</si>
  <si>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</si>
  <si>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</si>
  <si>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</si>
  <si>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</si>
  <si>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</si>
  <si>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Иные межбюджетные трансферты на дорожное хозяйство за счет акцизов на нефтепродукты</t>
  </si>
  <si>
    <t>1.2.2.1</t>
  </si>
  <si>
    <t xml:space="preserve">Иные межбюджетные трансферты на содержание подъездных дорог (полномочия, делегированные районом поселениям)
</t>
  </si>
  <si>
    <t>1.2.2.2</t>
  </si>
  <si>
    <t>1.2.2.3</t>
  </si>
  <si>
    <t>1.2.3</t>
  </si>
  <si>
    <t>1.2.3.1</t>
  </si>
  <si>
    <t>1.2.3.2</t>
  </si>
  <si>
    <t>1.2.3.3</t>
  </si>
  <si>
    <t>1.2.3.4</t>
  </si>
  <si>
    <t>1.2.4.1</t>
  </si>
  <si>
    <t>1.2.4.2</t>
  </si>
  <si>
    <t>1.2.4.3</t>
  </si>
  <si>
    <t>Cельскому поселению Ларьяк на проведение мероприятий, посвященных юбилейной дате со дня образования поселения</t>
  </si>
  <si>
    <t>1.2.4.4</t>
  </si>
  <si>
    <t>1.2.4.5</t>
  </si>
  <si>
    <t>1.2.4.6</t>
  </si>
  <si>
    <t>1.2.4.7</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</si>
  <si>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</si>
  <si>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</si>
  <si>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</si>
  <si>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</si>
  <si>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</si>
  <si>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</si>
  <si>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</si>
  <si>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</si>
  <si>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</si>
  <si>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</si>
  <si>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</si>
  <si>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</si>
  <si>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</si>
  <si>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</si>
  <si>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</si>
  <si>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</si>
  <si>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</si>
  <si>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</si>
  <si>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</si>
  <si>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</si>
  <si>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</si>
  <si>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</si>
  <si>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</si>
  <si>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</si>
  <si>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</si>
  <si>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</si>
  <si>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</si>
  <si>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</si>
  <si>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</si>
  <si>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</si>
  <si>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</si>
  <si>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</si>
  <si>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</si>
  <si>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</si>
  <si>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</si>
  <si>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</si>
  <si>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</si>
  <si>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</si>
  <si>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</si>
  <si>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</si>
  <si>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</si>
  <si>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</si>
  <si>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</si>
  <si>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</si>
  <si>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</si>
  <si>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</si>
  <si>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</si>
  <si>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</si>
  <si>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</si>
  <si>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</si>
  <si>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r>
      <t xml:space="preserve">дотаций на поддержку мер по обеспечению сбалансированности местных бюджетов </t>
    </r>
    <r>
      <rPr>
        <sz val="12"/>
        <color theme="1"/>
        <rFont val="Times New Roman"/>
        <family val="1"/>
        <charset val="204"/>
      </rPr>
      <t>(да/нет; 1/0)</t>
    </r>
  </si>
  <si>
    <r>
      <t xml:space="preserve">иных межбюджетных трансфертов из дорожного фонда района </t>
    </r>
    <r>
      <rPr>
        <sz val="12"/>
        <color theme="1"/>
        <rFont val="Times New Roman"/>
        <family val="1"/>
        <charset val="204"/>
      </rPr>
      <t>(да/нет; 1/0)</t>
    </r>
  </si>
  <si>
    <r>
      <t xml:space="preserve">дотаций выделяемых на поощрение достижения высоких показателей качества организации и осуществления бюджетного процесса в поселениях района </t>
    </r>
    <r>
      <rPr>
        <sz val="12"/>
        <color theme="1"/>
        <rFont val="Times New Roman"/>
        <family val="1"/>
        <charset val="204"/>
      </rPr>
      <t>(да/нет; 1/0)</t>
    </r>
  </si>
  <si>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</si>
  <si>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r>
      <t xml:space="preserve">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t>
    </r>
    <r>
      <rPr>
        <sz val="12"/>
        <color theme="1"/>
        <rFont val="Times New Roman"/>
        <family val="1"/>
        <charset val="204"/>
      </rPr>
      <t>(да/нет; 1/0)</t>
    </r>
  </si>
  <si>
    <t>5.</t>
  </si>
  <si>
    <r>
      <t xml:space="preserve">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t>
    </r>
    <r>
      <rPr>
        <sz val="12"/>
        <color theme="1"/>
        <rFont val="Times New Roman"/>
        <family val="1"/>
        <charset val="204"/>
      </rPr>
      <t>(да/нет; 1/0)</t>
    </r>
  </si>
  <si>
    <t>6.</t>
  </si>
  <si>
    <r>
      <t xml:space="preserve">Отсутствие просроченной кредиторской задолженности в бюджетах поселений района по выплате заработной платы и оплате коммунальных услуг </t>
    </r>
    <r>
      <rPr>
        <sz val="12"/>
        <color theme="1"/>
        <rFont val="Times New Roman"/>
        <family val="1"/>
        <charset val="204"/>
      </rPr>
      <t>(да/нет; 1/0)</t>
    </r>
  </si>
  <si>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</si>
  <si>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</si>
  <si>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</si>
  <si>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</si>
  <si>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</si>
  <si>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</si>
  <si>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</si>
  <si>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</si>
  <si>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</si>
  <si>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</si>
  <si>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</si>
  <si>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</si>
  <si>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</si>
  <si>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</si>
  <si>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</si>
  <si>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</si>
  <si>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</si>
  <si>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</si>
  <si>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</si>
  <si>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</si>
  <si>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Целевые показатели муниципальной программы «Управление в сфере муниципальных финансов в Нижневартовском районе на 2015−2020 годы»</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</si>
  <si>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</si>
  <si>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</si>
  <si>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</si>
  <si>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</si>
  <si>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</si>
  <si>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</si>
  <si>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</si>
  <si>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</si>
  <si>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 xml:space="preserve">Количество нарушений бюджетного законодательства, соблюдение финансовой дисциплины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</si>
  <si>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</si>
  <si>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</si>
  <si>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6 000,0</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</si>
  <si>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</si>
  <si>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</si>
  <si>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</si>
  <si>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</si>
  <si>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</si>
  <si>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</si>
  <si>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</si>
  <si>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</si>
  <si>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Соисполнитель 3                                                                                                                                                                                                                                                                                                         (Отдел по  жилищно-коммунальному хозяйству  и  строительству администрации района)</t>
  </si>
  <si>
    <t>Соисполнитель 4                                                                                                                                                                                                                                                                                                           (Отдел по жилищным вопросам и муниципальной  собственности администрации района)</t>
  </si>
  <si>
    <t>Соисполнитель 5                                                                                                                                                                                                                                                                                                                    (Отдел местной промышленности и сельского хозяйства администрации района)</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</si>
  <si>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</si>
  <si>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Субвенции на осу-ществление полномочий по первичному воинскому учету на территориях, где отсутствуют военные ко-миссариаты</t>
  </si>
  <si>
    <t>Городскому поселению Новоаганск для страхования муниципального имущества</t>
  </si>
  <si>
    <t>Cельскому поселению Аган на снос ветхого жилья</t>
  </si>
  <si>
    <t>Городским поселениям Излучинск, Новоаганск и сельским поселениям Аган, Покур, Вата, Зайцева Речка, Ларьяк, Ваховск  на организацию деятельности выставок-продаж (торговые ряды)</t>
  </si>
  <si>
    <t>Иные межбюджетные трансферты на содержание ОМС</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</si>
  <si>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</si>
  <si>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</si>
  <si>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</si>
  <si>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</si>
  <si>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Сельскому поселению Вата на проведение мероприятий по предупреждению паводка в границах поселения и проведение мероприятий после па-водка</t>
  </si>
  <si>
    <t>Cельскому поселению Ваховск для выполнения работ по переносу водоема</t>
  </si>
  <si>
    <t>Cельскому поселению Покур для реконструкции ограждения памятника погибшим в годы Великой Отечест-венной войны</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</si>
  <si>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</si>
  <si>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1.2.3.5</t>
  </si>
  <si>
    <t>Значение показателя на 2016 год</t>
  </si>
  <si>
    <t>план
на 2016 год</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</si>
  <si>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</si>
  <si>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</si>
  <si>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Исполнитель:</t>
  </si>
  <si>
    <t>Специалист эксперт отдела межбюджетных трансфертов</t>
  </si>
  <si>
    <t>Мальцева Светлана Валентиновна</t>
  </si>
  <si>
    <t>тел. 8 (3466) 49-86-48</t>
  </si>
  <si>
    <t>1.2.3.6</t>
  </si>
  <si>
    <t xml:space="preserve">по муниципальной  программе «Управление в сфере муниципальных финансов в Нижневартовском районе на 2015–2020 годы» </t>
  </si>
  <si>
    <t>Иные межбюджетные трансферты на подготовку к юбилейным датам муниципальных образований района</t>
  </si>
  <si>
    <t>Иные межбюджетные трансферты (наказы избирателей)</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</si>
  <si>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</si>
  <si>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Показатель за 2016 год будет рассчитан в 3 квартале 2017 года</t>
  </si>
  <si>
    <t>_______________</t>
  </si>
  <si>
    <t>и сводного планирования департамента финансов администрации Нижневартовского района</t>
  </si>
  <si>
    <t>Специалист-эксперт отдела межбюджетных трансфертов</t>
  </si>
  <si>
    <t>и сводного планирования департамнта финансов администрации Нижневартовского района_______________Мальцева Светлана Валентиновна</t>
  </si>
  <si>
    <t>1.2.4</t>
  </si>
  <si>
    <t>Исполнение составило в сумме 635,0 тыс.рублей или 100%</t>
  </si>
  <si>
    <t>1.2.3.7</t>
  </si>
  <si>
    <t>Иные межбюджетные трансферты (из средств Правительства Тюменской области)</t>
  </si>
  <si>
    <t>Исполнение составило в сумме 2 200,0  тыс. рублей или 100%.</t>
  </si>
  <si>
    <t>Городскому поселению Новоаганск на приобретение малых архи-тектурных форм</t>
  </si>
  <si>
    <t>Городскому поселению Новоаганск на разработку программы комплексного развития транспортной инфраструктуры</t>
  </si>
  <si>
    <t>1.2.3.8</t>
  </si>
  <si>
    <t>Иные межбюджетные трансферты (г.п. Излучинск на благоустройство)</t>
  </si>
  <si>
    <t>Из бюджета района перечислены иные межбюджетные трансферты  в сумме 400,0 тыс. рублей или 100%.</t>
  </si>
  <si>
    <t>Из бюджета района перечисленыа дотация в сумме                                                                                                                                                                                                                                                         1 000,0 тыс. рублей или 100%.</t>
  </si>
  <si>
    <t xml:space="preserve">Исполнено по муниципальной программе в сумме                                                                                                                                                                                                                                     393 391,3 тыс. рублей или 48,0 %, в том числе:      </t>
  </si>
  <si>
    <t>Исполняющий обязанности директора департамента финансов:_____________ Синева Марина Александровна</t>
  </si>
  <si>
    <t>Исполняющий обязанности директора департамента финансов: ___________Синева Марина Александровна</t>
  </si>
  <si>
    <t xml:space="preserve">Исполнение составило в сумме  10 009,6  тыс.рублей или 33,7%                                                                                                                                                                                                                               </t>
  </si>
  <si>
    <t>График (сетевой график) реализации  муниципальной программы за октябрь 2016 года</t>
  </si>
  <si>
    <t>1.2.2.4</t>
  </si>
  <si>
    <t>Иные межбюджетные трансферты (с.п. Ваховск на ремонт шедов)</t>
  </si>
  <si>
    <t>Иные межбюджетные трансферты (с.п. Аган на ремонт печей в жилых домах)</t>
  </si>
  <si>
    <t>Иные межбюджетные трансферты на дорожное хозяйство (для исплнения полномочий поселением (на из-готовление и монтаж сиг-нального ос-вещения по типу Т7))</t>
  </si>
  <si>
    <t>Иные межбюджетные трансферты (городскому поселению Новоаганскна снос десяти много-квартирных домов и од-ного одно-этажного дома в с. Варьеган и утилизацию строительного мусора)</t>
  </si>
  <si>
    <t>Иные межбюджетные трансферты (городскому поселению Новоаганск на на благоуст-ройство тер-ритории дома-музея Вэллы Ю.К.)</t>
  </si>
  <si>
    <t>Из бюджета автономного округа перечислена:                                                                                                                                                                                                                                                                 -дотация на выравнивание бюджетной обеспеченности  поселениям района 111 625,6 тыс.рублей.</t>
  </si>
  <si>
    <r>
      <t xml:space="preserve">Исполнение составило в сумме                                                                                                                                                                                                                                                                                   111 625,6 тыс.рублей или 77,3 %, в том числе:                                                                                                                                                                                                                                                                                                                                                                                                                                                                                 </t>
    </r>
    <r>
      <rPr>
        <i/>
        <u/>
        <sz val="14"/>
        <rFont val="Times New Roman"/>
        <family val="1"/>
        <charset val="204"/>
      </rPr>
      <t/>
    </r>
  </si>
  <si>
    <r>
      <t xml:space="preserve">Исполнено в сумме 406 688,3  тыс.рублей, или 63,6%, в том числе:                                                                                                                                                                                                                                                                                                                                    </t>
    </r>
    <r>
      <rPr>
        <u/>
        <sz val="14"/>
        <rFont val="Times New Roman"/>
        <family val="1"/>
        <charset val="204"/>
      </rPr>
      <t/>
    </r>
  </si>
  <si>
    <t xml:space="preserve">Исполнение составило в сумме  6 314,3  тыс.рублей или 69,2% .                                                                                                                                                                                                                              </t>
  </si>
  <si>
    <t>Исполнение составило в сумме 22 737,1 тыс. рублей или 98%:</t>
  </si>
  <si>
    <t>Исполнение составило в сумме 3 864,6 тыс. рублей тыс.рублей или 99 %.</t>
  </si>
  <si>
    <t>Исполнение составило в сумме 317,1 тыс.рублей или 100%.</t>
  </si>
  <si>
    <t>Исполнение составило в сумме 1 785,8 тыс. рублей или 79,9 %.</t>
  </si>
  <si>
    <t>Исполнение составило в сумме 8 886,6тыс.рублей или 100%</t>
  </si>
  <si>
    <t>Исполнение составило в сумме 600,0 тыс.рублей  или                                                                                                                                                                                                                               100 %.</t>
  </si>
  <si>
    <t>Исполнение составило в сумме 1 347,8 тыс. рублей или 18%.</t>
  </si>
  <si>
    <t>Исполнение составило в сумме 175,0 тыс. рублей или 100%.</t>
  </si>
  <si>
    <t>Из бюджета района перечислены иные межбюджетные трансферты  в сумме 772,8 тыс. рублей или 100%.</t>
  </si>
  <si>
    <t>Иные межбюджетные трансферты (в рамках программы «Содействие занятости»)</t>
  </si>
  <si>
    <t xml:space="preserve">Исполнено по муниципальной программе в сумме                                                                                                                                                                                                                                     581 028,6 тыс. рублей или 60,2 %, в том числе:      </t>
  </si>
  <si>
    <t xml:space="preserve">Из бюджета автономного округа перечислены средства на благоустройство  г.п. Излучинск  в сумме  4 448,0 тыс. рублей.  </t>
  </si>
  <si>
    <t>Исполнение составило в сумме 4 448,0 тыс. рублей или 100%.</t>
  </si>
  <si>
    <t xml:space="preserve">Из бюджета  района перечислено  445 665,5 тыс.рублей, или 62,5%:                                                                                                                                                                                                                                                                                                                                                                                                                                                                                                                                                                                                        -поселениям района перечислена дотация на поддержку мер по обеспечению сбалансированности бюджетов  в сумме                                                                                    406 688,3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дорожное хозяйство за счет акцизов на нефтепродукты в сумме 21 305,5  тыс.рублей;                                                                                                                                                                          -на содержание подъездных дорог (полномочия,                                                                                                                                                                                                                                 делегированные районом поселениям) в сумме 6 314,3 тыс. рублей;                                                                                                                                                                                                       -на дорожное хозяйство (полномочия, делегированные поселениями району) в сумме 10 009,6 тыс. рублей;                                                                                                                    -иные межбюджетные трансферты на содержание ОМС в сумме 175,0тыс. рублей.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
</t>
  </si>
  <si>
    <t xml:space="preserve">Исполнение составило в сумме 37 629,4 тыс. рублей или 56,4 %.                                                                                                                                                                                                                                                                                                                                                                                                                                                             </t>
  </si>
  <si>
    <r>
      <t xml:space="preserve">Исполнение составило в сумме                                                                                                                                                                                                                                                                                   111 625,6 тыс.рублей или 77,3 %:                                                                                                                                                                                                                                                                                                                                                                                                                                                                                 </t>
    </r>
    <r>
      <rPr>
        <i/>
        <u/>
        <sz val="14"/>
        <rFont val="Times New Roman"/>
        <family val="1"/>
        <charset val="204"/>
      </rPr>
      <t/>
    </r>
  </si>
  <si>
    <t xml:space="preserve">Из бюджета автономного округа перечислено в сумме 18 872,5 тыс. рублей  97,7 %:                                                                                                                                                                                                                                                                                                                                                                                                                                                                                                                                                                                                                                                                   -субвенция на осуществление федеральных полномочий по ЗАГС в сумме 317,1 тыс.рублей;                                                                                                                                                        -в рамках программы «Содействие занятости» в сумме 1 785,8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</si>
  <si>
    <t xml:space="preserve">Исполнение составило в сумме 21 305,5 тыс.рублей или 78,2 %.                                                                                                                                                                                                                               </t>
  </si>
  <si>
    <t xml:space="preserve">Из бюджета района перечисленыа дотация в сумме  1 000,0 тыс.рублей или 100%.                                                                                                                                                                                                                                                       </t>
  </si>
  <si>
    <t>за  октябрь 2016 год</t>
  </si>
  <si>
    <r>
      <rPr>
        <b/>
        <sz val="12"/>
        <rFont val="Times New Roman"/>
        <family val="1"/>
        <charset val="204"/>
      </rPr>
      <t xml:space="preserve">Подпрограмма 2 </t>
    </r>
    <r>
      <rPr>
        <sz val="12"/>
        <rFont val="Times New Roman"/>
        <family val="1"/>
        <charset val="204"/>
      </rPr>
      <t xml:space="preserve">План по подпрограмме на 31.10.2016 составляет 82 648,1 тыс. рублей, расходы по резервным средствам, запланированным в данной подпрограмме не предусматриваются.                                                                                                                                                                                                                                                                                                                                                                                                                                                                                                                                                                            </t>
    </r>
    <r>
      <rPr>
        <b/>
        <sz val="12"/>
        <rFont val="Times New Roman"/>
        <family val="1"/>
        <charset val="204"/>
      </rPr>
      <t/>
    </r>
  </si>
  <si>
    <t xml:space="preserve">Заместитель начальника 
отдела расходов бюджета департамента финансов администрации Нижневартовского района    </t>
  </si>
  <si>
    <t xml:space="preserve">                                              ______________Нестеренко  Юлия Артемовна  </t>
  </si>
  <si>
    <t>«Управление в сфере муниципальных финансов в Нижневартовском районе на 2015−2020 годы» за октябрь 2016 год</t>
  </si>
  <si>
    <t>Нестеренко Юлия Артемовна</t>
  </si>
  <si>
    <t>_____________</t>
  </si>
  <si>
    <t>тел. 8 (3466) 49-86-53</t>
  </si>
  <si>
    <t xml:space="preserve">Нестеренко  Юлия Артемовна  </t>
  </si>
  <si>
    <t>Из бюджета района перечисленыа дотация поощрение достижения высоких показателей качества организации и осуществления бюджетного процесса в поселениях района в сумме                                                           1 000,0 тыс. рублей.</t>
  </si>
  <si>
    <t>____________</t>
  </si>
  <si>
    <t xml:space="preserve">Из средств федерального бюджета перечислено в сумме                                                                                                                                                                                                                                                           3 864,6 тыс. рублей или 99,4%: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</si>
  <si>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t xml:space="preserve">Из бюджета автономного округа перечислено                                                                                                                                                                                                                                                      130 498,1 тыс. рублей или 79,7 %:                                                                                                                                                                                                                                                                                                                                                      -перечислена дотация на выравнивание бюджетной обеспеченности поселениям района в сумме                                                                                                                                      111 625,6 тыс.рублей.                                                                                                                                          -субвенция на осуществление федеральных полномочий по ЗАГС в сумме 317,1 тыс.рублей;                                                                                                                                                        -в рамках программы «Содействие занятости» в сумме 1 785,8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</si>
  <si>
    <t xml:space="preserve">Из бюджета автономного округа перечислено                                                                                                                                                                                                                                                      130 498,1 тыс. рублей или 79,7%:                                                                                                                                                                                                                                                                                                                                                      -перечислена дотация на выравнивание бюджетной обеспеченности поселениям района в сумме                                                                                                                                      111 625,6 тыс.рублей.                                                                                                                                          -субвенция на осуществление федеральных полномочий по ЗАГС в сумме 317,1 тыс.рублей;                                                                                                                                                        -в рамках программы «Содействие занятости» в сумме 1 785,8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</si>
  <si>
    <t>Из бюджета  района перечислено  446 665,9 тыс.рублей, или 56 %:                                                                                                                                                                                                                                                                                                                                                                                                                                                                                                                                                                                                        -поселениям района перечислена дотация на поддержку мер по обеспечению сбалансированности бюджетов  в сумме                                                                                    406 688,3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дорожное хозяйство за счет акцизов на нефтепродукты в сумме 21 305,5  тыс.рублей;                                                                                                                                                                          -на содержание подъездных дорог (полномочия,                                                                                                                                                                                                                                 делегированные районом поселениям) в сумме 6 314,3 тыс. рублей;                                                                                                                                                                                                       -на дорожное хозяйство (полномочия, делегированные поселениями району) в сумме 10 009,6 тыс. рублей;                                                                                                                    -иные межбюджетные трансферты на содержание ОМС в сумме 175,0 тыс. рублей.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-обслуживание муниципального долга района в сумме 0,4 тыс. рублей.</t>
  </si>
  <si>
    <t xml:space="preserve">Из бюджета  района перечислено  446 665,9 тыс.рублей, или 62,5%:                                                                                                                                                                                                                                                                                                                                                                                                                                                                                                                                                                                                        -поселениям района перечислена дотация на поддержку мер по обеспечению сбалансированности бюджетов  в сумме                                                                                    406 688,3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дорожное хозяйство за счет акцизов на нефтепродукты в сумме 21 305,5  тыс.рублей;                                                                                                                                                                          -на содержание подъездных дорог (полномочия,                                                                                                                                                                                                                                 делегированные районом поселениям) в сумме 6 314,3 тыс. рублей;                                                                                                                                                                                                       -на дорожное хозяйство (полномочия, делегированные поселениями району) в сумме 10 009,6 тыс. рублей;                                                                                                                    -иные межбюджетные трансферты на содержание ОМС в сумме 175,0 тыс. рублей.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t>
  </si>
  <si>
    <t xml:space="preserve">Перечисление дотаций на сбалансированность по делегированным полномочиям осуществляется по фактическому исполнению работ,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t>
  </si>
  <si>
    <t>По итогам рейтинка оценка качества организации и осуществления бюджетного процесса за 2015 год выше среднего показателя сложившегося по поселениям района определена в 3 поселениях.</t>
  </si>
  <si>
    <t xml:space="preserve">75%- мониторинг и оценка качества организации и осуществления бюджетного процесса органами местного самоуправления городских и сельских поселений проводится на основании сведений, материалов и документов, предоставляемых в департамент финансов администрации района городскими и сельскими поселениями района, а также общедоступных (опубликованных или размещенных на официальных сайтах) сведений.                                                                                                                                                                                                                                                                                                                                                                                           </t>
  </si>
  <si>
    <t>2015 год- 4</t>
  </si>
  <si>
    <t>2015 год-30</t>
  </si>
  <si>
    <t>Средняя итоговая оценка качества организации и осуществления бюджетного процесса в поселениях  района за 2015 год -43,49</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</si>
  <si>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 (полугодовой мониторинг и по итогам года)</t>
  </si>
  <si>
    <t>значение показателя определяется по итогам года (в отчете за 2015 год)</t>
  </si>
  <si>
    <t>Исполняющий обязанности директора департамента финансов: ______________  Синева Марина Александровна</t>
  </si>
  <si>
    <r>
      <rPr>
        <b/>
        <sz val="12"/>
        <rFont val="Times New Roman"/>
        <family val="1"/>
        <charset val="204"/>
      </rPr>
      <t xml:space="preserve">Подпрограмма 1        </t>
    </r>
    <r>
      <rPr>
        <sz val="12"/>
        <rFont val="Times New Roman"/>
        <family val="1"/>
        <charset val="204"/>
      </rPr>
      <t xml:space="preserve">                                                                                                                                                              </t>
    </r>
    <r>
      <rPr>
        <b/>
        <sz val="12"/>
        <rFont val="Times New Roman"/>
        <family val="1"/>
        <charset val="204"/>
      </rPr>
      <t xml:space="preserve">Из средств федерального бюджета перечислено в сумме 3 864,6 тыс. рублей или 99%:    </t>
    </r>
    <r>
      <rPr>
        <sz val="12"/>
        <rFont val="Times New Roman"/>
        <family val="1"/>
        <charset val="204"/>
      </rPr>
      <t xml:space="preserve">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r>
    <r>
      <rPr>
        <b/>
        <sz val="12"/>
        <rFont val="Times New Roman"/>
        <family val="1"/>
        <charset val="204"/>
      </rPr>
      <t xml:space="preserve">Из бюджета автономного округа перечислено  130 498,1 тыс. рублей или 80%:        </t>
    </r>
    <r>
      <rPr>
        <sz val="12"/>
        <rFont val="Times New Roman"/>
        <family val="1"/>
        <charset val="204"/>
      </rPr>
      <t xml:space="preserve">                                                                                                                                                                                                                                                                                                                                              -перечислена дотация на выравнивание бюджетной обеспеченности поселениям района в сумме  111 625,6                                                                                                                                     тыс.рублей.                                                                                                                                                                                                                                                                                                                           -субвенция на осуществление федеральных полномочий по ЗАГС в сумме 317,1 тыс.рублей;                                                                                                                                                        -в рамках программы «Содействие занятости» в сумме 1 785,8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r>
    <r>
      <rPr>
        <b/>
        <sz val="12"/>
        <rFont val="Times New Roman"/>
        <family val="1"/>
        <charset val="204"/>
      </rPr>
      <t xml:space="preserve">      Из бюджета  района перечислено  446 665,9 тыс.рублей или 51,7%:                                                                                                                                                                                                                                                                                                                                                                                                                                                                                                                                                                                                        </t>
    </r>
    <r>
      <rPr>
        <sz val="12"/>
        <rFont val="Times New Roman"/>
        <family val="1"/>
        <charset val="204"/>
      </rPr>
      <t xml:space="preserve">-поселениям района перечислена дотация на поддержку мер по обеспечению сбалансированности бюджетов  в сумме 406 688,3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дорожное хозяйство за счет акцизов на нефтепродукты в сумме 21 305,5  тыс.рублей;                                                                                                                                                                          -на содержание подъездных дорог (полномочия,                                                                                                                                                                                                                                 делегированные районом поселениям) в сумме 6 314,3 тыс. рублей;                                                                                                                                                                                                       -на дорожное хозяйство (полномочия, делегированные поселениями району) в сумме 10 009,6 тыс. рублей;                                                                                                                    -иные межбюджетные трансферты на содержание ОМС в сумме 175,0 тыс. рублей.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t>
    </r>
    <r>
      <rPr>
        <b/>
        <sz val="12"/>
        <rFont val="Times New Roman"/>
        <family val="1"/>
        <charset val="204"/>
      </rPr>
      <t xml:space="preserve">Подпрограмма 2       </t>
    </r>
    <r>
      <rPr>
        <sz val="12"/>
        <rFont val="Times New Roman"/>
        <family val="1"/>
        <charset val="204"/>
      </rPr>
      <t xml:space="preserve">                                                                                                                                                                                                                                                  -обслуживание муниципального долга района в сумме 0,4 тыс. рублей.</t>
    </r>
  </si>
  <si>
    <t>Исполнение составило в сумме  468 402,6 тыс. рублей или 63,6 %, в том числе:</t>
  </si>
  <si>
    <t xml:space="preserve">Из средств федерального бюджета перечислено в сумме 3 864,6 тыс. рублей или 99,4%: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</si>
  <si>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r>
      <t xml:space="preserve">Из бюджета автономного округа перечислены средства в сумме 18 872,5 тыс. рублей, в том числе:                                                                                                                                                                                                     </t>
    </r>
    <r>
      <rPr>
        <sz val="18"/>
        <rFont val="Times New Roman"/>
        <family val="1"/>
        <charset val="204"/>
      </rPr>
      <t xml:space="preserve">-субвенция на осуществление федеральных полномочий по ЗАГС в сумме 317,1 тыс.рублей;                                                                                                                                                        -в рамках программы «Содействие занятости» в сумме  1 785,8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r>
  </si>
  <si>
    <t xml:space="preserve">Соисполнитель               1                                                                                                                                                                                                                                                                                                      (Отдел транспорта и связи администрации района)
</t>
  </si>
  <si>
    <t>Из бюджета района перечислена дотация поощрение достижения высоких показателей качества организации и осуществления бюджетного процесса в поселениях района в сумме 1 000,0 тыс. рублей.</t>
  </si>
  <si>
    <t>Из бюджета района перечислено                                                                                                                                                                                                                                                                              -городскому поселению Новоаганск на приобретение малых архитектурных форм в сумме 772,8 тыс. рублей</t>
  </si>
  <si>
    <t>Из бюджета района перечислено                                                                                                                                                                                                                                                                              -городскому поселению Новоаганск на приобретение малых архитектурных форм в сумме 400,0 тыс. рублей</t>
  </si>
  <si>
    <t>Из бюджета района перечислены иные межбюджетные трансферты на содержание ОМС в сумме 175,0 тыс. рублей.</t>
  </si>
  <si>
    <t xml:space="preserve">Из бюджета автономного округа перечислены средства Правительства Тюменской области   в сумме 600,0 тыс. рублей.  </t>
  </si>
  <si>
    <t>Из бюджета автономного округа перечислены средства:                                                                                                                                                                                                                                    -на формирование резерва на исполнение Указов Президента Российской Федерации от 07.05.2012 года № 597, от 01.06.2012 № 761  в сумме 8 886,6 тыс.рублей</t>
  </si>
  <si>
    <t xml:space="preserve">Из бюджета автономного округа перечислены средства: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t>
  </si>
  <si>
    <t>Из бюджета автономного округа перечислены:                                                                                                                                                                                                                                            -иные межбюджетные трансферты на подготовку к юбилейным датам муниципальных образований района в сумме 2 200,0 тыс. рублей.</t>
  </si>
  <si>
    <t>Из бюджета автономного округа перечислены средства:                       -в рамках программы «Содействие занятости» в сумме 1 785,8 тыс. рублей.</t>
  </si>
  <si>
    <t>Из бюджета автономного округа перечислена:                                                                                                                                                                                                                                                     -субвенция на осуществление федеральных полномочий по ЗАГС в сумме 317,1 тыс.рублей.</t>
  </si>
  <si>
    <t>Из федерального бюджета перечислена субвенция на осуществление полномочий по первичному воинскому учету на территориях, где отсутствуют военные комиссариаты в сумме                                                                                                                                                                                                                                                                                3 864,6 тыс. рублей.</t>
  </si>
  <si>
    <t>Из федерального бюджета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в сумме  3 864,6 тыс. рублей или 99%.</t>
  </si>
  <si>
    <t xml:space="preserve">Из бюджета района перечислены:                                                                                                                                                                                                                                                                    Иные межбюджетные трансферты на дорожное хозяйство (полномочия, делегированные поселениями району) в сумме  10 009,6 тыс. рублей.                                                                                                  
</t>
  </si>
  <si>
    <t xml:space="preserve">Из бюджета района перечислены:                                                                                                                                                                                                                                                                    Иные межбюджетные трансферты на содержание подъездных дорог (полномочия, делегированные районом поселениям) в сумме 6 314,3 тыс. рублей.
</t>
  </si>
  <si>
    <t xml:space="preserve">Из бюджета района:                                                                                                                                                                                                                                                                                                  -перечислены иные межбюджетные трансферты на дорожное хозяйство за счет акцизов на нефтепродукты в сумме 21 305,5 тыс.рублей.                                                                                           </t>
  </si>
  <si>
    <t xml:space="preserve">Перечислены иные межбюджетные трансферты   в сумме                                                                                                                                                                                                                                                                   37 629,4 тыс. рублей, или 56,4%:                                                                                                                                                                                                                                                                                                                                                                                                                                                             -на дорожное хозяйство за счет акцизов на нефтепродукты в сумме 21 305,5  тыс.рублей.                                                                                                                                                                          -на содержание подъездных дорог (полномочия,                                                                                                                                                                                                                                 делегированные районом поселениям) в сумме 6 314,3 тыс. рублей                                                                                                                                                                                                       -на дорожное хозяйство (полномочия, делегированные поселениями району) в сумме 10 009,6 тыс. рублей.
                                                                                        </t>
  </si>
  <si>
    <r>
      <t>Из бюджета  района перечислено  406 688,3 тыс.рублей:                                                                                                                                                                                                                                                                                                                                                                                                                                                                                                                                                                                                        -поселениям района перечислена дотация на поддержку мер по обеспечению сбалансированности бюджетов  в сумме</t>
    </r>
    <r>
      <rPr>
        <b/>
        <i/>
        <sz val="16"/>
        <rFont val="Times New Roman"/>
        <family val="1"/>
        <charset val="204"/>
      </rPr>
      <t xml:space="preserve"> 406 688,3 тыс. рублей, которая направляется для </t>
    </r>
    <r>
      <rPr>
        <b/>
        <sz val="16"/>
        <rFont val="Times New Roman"/>
        <family val="1"/>
        <charset val="204"/>
      </rPr>
      <t>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t>
    </r>
  </si>
  <si>
    <t>Из бюджета район перечислены средства в сумме 1 347,8 тыс. рублей, в том числе:                                                                                                                                                                                                                                                                                                      -иные межбюджетные трансферты на содержание ОМС в сумме 175,0тыс. рублей или 39%;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</si>
</sst>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46">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2.5"/>
      <color theme="1"/>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i/>
      <u/>
      <sz val="14"/>
      <name val="Times New Roman"/>
      <family val="1"/>
      <charset val="204"/>
    </font>
    <font>
      <u/>
      <sz val="14"/>
      <name val="Times New Roman"/>
      <family val="1"/>
      <charset val="204"/>
    </font>
    <font>
      <sz val="18"/>
      <name val="Times New Roman"/>
      <family val="1"/>
      <charset val="204"/>
    </font>
    <font>
      <b/>
      <sz val="8"/>
      <color indexed="81"/>
      <name val="Tahoma"/>
      <family val="2"/>
      <charset val="204"/>
    </font>
    <font>
      <sz val="8"/>
      <color indexed="81"/>
      <name val="Tahoma"/>
      <family val="2"/>
      <charset val="204"/>
    </font>
    <font>
      <b/>
      <u/>
      <sz val="16"/>
      <name val="Times New Roman"/>
      <family val="1"/>
      <charset val="204"/>
    </font>
    <font>
      <sz val="9"/>
      <color indexed="81"/>
      <name val="Tahoma"/>
      <family val="2"/>
      <charset val="204"/>
    </font>
    <font>
      <b/>
      <sz val="9"/>
      <color indexed="81"/>
      <name val="Tahoma"/>
      <family val="2"/>
      <charset val="204"/>
    </font>
    <font>
      <b/>
      <sz val="18"/>
      <color theme="1"/>
      <name val="Times New Roman"/>
      <family val="1"/>
      <charset val="204"/>
    </font>
    <font>
      <b/>
      <sz val="18"/>
      <name val="Times New Roman"/>
      <family val="1"/>
      <charset val="204"/>
    </font>
    <font>
      <b/>
      <sz val="18"/>
      <color theme="1"/>
      <name val="Calibri"/>
      <family val="2"/>
      <charset val="204"/>
      <scheme val="minor"/>
    </font>
    <font>
      <b/>
      <i/>
      <sz val="18"/>
      <name val="Times New Roman"/>
      <family val="1"/>
      <charset val="204"/>
    </font>
    <font>
      <b/>
      <sz val="18"/>
      <name val="Calibri"/>
      <family val="2"/>
      <charset val="204"/>
      <scheme val="minor"/>
    </font>
    <font>
      <b/>
      <sz val="18"/>
      <color rgb="FF000000"/>
      <name val="Times New Roman"/>
      <family val="1"/>
      <charset val="204"/>
    </font>
    <font>
      <sz val="18"/>
      <color theme="1"/>
      <name val="Times New Roman"/>
      <family val="1"/>
      <charset val="204"/>
    </font>
    <font>
      <b/>
      <i/>
      <sz val="16"/>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0" fontId="14" fillId="0" borderId="0"/>
    <xf numFmtId="43" fontId="13" fillId="0" borderId="0" applyFont="0" applyFill="0" applyBorder="0" applyAlignment="0" applyProtection="0"/>
  </cellStyleXfs>
  <cellXfs count="701">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164" fontId="20" fillId="0" borderId="0" xfId="0" applyNumberFormat="1" applyFont="1" applyFill="1" applyBorder="1" applyAlignment="1" applyProtection="1">
      <alignment horizontal="left"/>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2" fillId="0" borderId="0" xfId="0" applyFont="1"/>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Font="1" applyFill="1"/>
    <xf numFmtId="0" fontId="22" fillId="0" borderId="0" xfId="0" applyNumberFormat="1" applyFont="1" applyAlignment="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1" fillId="0" borderId="0" xfId="0" applyFont="1" applyFill="1" applyAlignment="1">
      <alignment horizontal="center" vertical="center"/>
    </xf>
    <xf numFmtId="0" fontId="27" fillId="0" borderId="0" xfId="0" applyFont="1" applyFill="1" applyAlignment="1" applyProtection="1">
      <alignment vertical="center"/>
    </xf>
    <xf numFmtId="0" fontId="27" fillId="0" borderId="0" xfId="0" applyFont="1" applyFill="1" applyAlignment="1" applyProtection="1">
      <alignment horizontal="left" vertical="center"/>
    </xf>
    <xf numFmtId="0" fontId="27"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9" fontId="21" fillId="0"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vertical="center" wrapText="1"/>
    </xf>
    <xf numFmtId="169" fontId="15"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3" fontId="21" fillId="0"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3" fillId="3" borderId="0" xfId="0" applyFont="1" applyFill="1" applyBorder="1" applyAlignment="1" applyProtection="1">
      <alignment vertical="center"/>
    </xf>
    <xf numFmtId="0" fontId="17" fillId="0" borderId="0" xfId="0" applyFont="1" applyFill="1" applyBorder="1" applyAlignment="1" applyProtection="1">
      <alignment vertical="top" wrapText="1"/>
    </xf>
    <xf numFmtId="0" fontId="29" fillId="0" borderId="0" xfId="0" applyFont="1" applyBorder="1" applyAlignment="1"/>
    <xf numFmtId="0" fontId="27" fillId="0" borderId="0" xfId="0" applyFont="1" applyFill="1" applyBorder="1" applyAlignment="1">
      <alignment horizontal="justify"/>
    </xf>
    <xf numFmtId="3" fontId="27" fillId="0" borderId="0" xfId="0" applyNumberFormat="1" applyFont="1" applyAlignment="1"/>
    <xf numFmtId="0" fontId="29" fillId="0" borderId="0" xfId="0" applyFont="1" applyFill="1" applyBorder="1" applyAlignment="1">
      <alignment wrapText="1"/>
    </xf>
    <xf numFmtId="0" fontId="29" fillId="0" borderId="0" xfId="0" applyFont="1" applyAlignment="1"/>
    <xf numFmtId="164" fontId="27"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8" fontId="18" fillId="0" borderId="0" xfId="2" applyNumberFormat="1" applyFont="1" applyFill="1" applyBorder="1" applyAlignment="1" applyProtection="1">
      <alignment vertical="top" wrapText="1"/>
    </xf>
    <xf numFmtId="0" fontId="27" fillId="0" borderId="0" xfId="0" applyFont="1" applyFill="1"/>
    <xf numFmtId="0" fontId="27" fillId="0" borderId="0" xfId="0" applyFont="1" applyFill="1" applyAlignment="1">
      <alignment vertical="center"/>
    </xf>
    <xf numFmtId="0" fontId="29" fillId="0" borderId="0" xfId="0" applyFont="1" applyFill="1" applyBorder="1" applyAlignment="1">
      <alignment vertical="center" wrapText="1"/>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29" fillId="0" borderId="0" xfId="0" applyFont="1" applyFill="1" applyBorder="1" applyAlignment="1"/>
    <xf numFmtId="3" fontId="27" fillId="0" borderId="0" xfId="0" applyNumberFormat="1" applyFont="1" applyFill="1" applyAlignment="1"/>
    <xf numFmtId="0" fontId="29" fillId="0" borderId="0" xfId="0" applyFont="1" applyFill="1" applyAlignment="1"/>
    <xf numFmtId="0" fontId="21" fillId="0" borderId="0" xfId="0" applyFont="1" applyFill="1" applyAlignment="1"/>
    <xf numFmtId="0" fontId="26"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3" fontId="3" fillId="0" borderId="1" xfId="0" applyNumberFormat="1" applyFont="1" applyFill="1" applyBorder="1" applyAlignment="1" applyProtection="1">
      <alignment vertical="center" wrapText="1"/>
      <protection locked="0"/>
    </xf>
    <xf numFmtId="0" fontId="22" fillId="0" borderId="1" xfId="0" applyFont="1" applyFill="1" applyBorder="1" applyAlignment="1">
      <alignment vertical="center" wrapText="1"/>
    </xf>
    <xf numFmtId="9"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1" fontId="21" fillId="0" borderId="1" xfId="0" applyNumberFormat="1" applyFont="1" applyFill="1" applyBorder="1" applyAlignment="1">
      <alignment horizontal="center" vertical="center" wrapText="1"/>
    </xf>
    <xf numFmtId="0" fontId="23" fillId="3" borderId="31" xfId="0" applyFont="1" applyFill="1" applyBorder="1" applyAlignment="1" applyProtection="1">
      <alignment vertical="top" wrapText="1"/>
    </xf>
    <xf numFmtId="0" fontId="19" fillId="3" borderId="1" xfId="0" applyFont="1" applyFill="1" applyBorder="1" applyAlignment="1">
      <alignment horizontal="center" vertical="center" wrapText="1"/>
    </xf>
    <xf numFmtId="165" fontId="19" fillId="3" borderId="1" xfId="0" applyNumberFormat="1" applyFont="1" applyFill="1" applyBorder="1" applyAlignment="1">
      <alignment horizontal="center" vertical="center" wrapText="1"/>
    </xf>
    <xf numFmtId="0" fontId="32" fillId="3" borderId="47" xfId="0" applyNumberFormat="1" applyFont="1" applyFill="1" applyBorder="1" applyAlignment="1" applyProtection="1">
      <alignment horizontal="center" vertical="center" wrapText="1"/>
    </xf>
    <xf numFmtId="1" fontId="32" fillId="3" borderId="47"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32" fillId="3" borderId="48" xfId="0" applyFont="1" applyFill="1" applyBorder="1" applyAlignment="1" applyProtection="1">
      <alignment horizontal="center" vertical="center"/>
    </xf>
    <xf numFmtId="0" fontId="19" fillId="0" borderId="0" xfId="0" applyFont="1" applyFill="1" applyAlignment="1"/>
    <xf numFmtId="0" fontId="21" fillId="3" borderId="1" xfId="0"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9" fontId="19" fillId="3" borderId="1" xfId="0" applyNumberFormat="1" applyFont="1" applyFill="1" applyBorder="1" applyAlignment="1">
      <alignment horizontal="center" vertical="center" wrapText="1"/>
    </xf>
    <xf numFmtId="165" fontId="38" fillId="3" borderId="1" xfId="0" applyNumberFormat="1" applyFont="1" applyFill="1" applyBorder="1" applyAlignment="1">
      <alignment horizontal="center" vertical="center" wrapText="1"/>
    </xf>
    <xf numFmtId="165" fontId="38" fillId="3" borderId="12" xfId="0" applyNumberFormat="1" applyFont="1" applyFill="1" applyBorder="1" applyAlignment="1">
      <alignment horizontal="center" vertical="center" wrapText="1"/>
    </xf>
    <xf numFmtId="0" fontId="32" fillId="3" borderId="15" xfId="0" applyNumberFormat="1" applyFont="1" applyFill="1" applyBorder="1" applyAlignment="1" applyProtection="1">
      <alignment horizontal="center" vertical="center" wrapText="1"/>
    </xf>
    <xf numFmtId="0" fontId="32" fillId="3" borderId="22" xfId="0" applyNumberFormat="1" applyFont="1" applyFill="1" applyBorder="1" applyAlignment="1" applyProtection="1">
      <alignment horizontal="center" vertical="center" wrapText="1"/>
    </xf>
    <xf numFmtId="0" fontId="32" fillId="3" borderId="29" xfId="0" applyFont="1" applyFill="1" applyBorder="1" applyAlignment="1" applyProtection="1">
      <alignment vertical="center" wrapText="1"/>
    </xf>
    <xf numFmtId="0" fontId="39" fillId="3" borderId="29" xfId="0" applyFont="1" applyFill="1" applyBorder="1" applyAlignment="1" applyProtection="1">
      <alignment vertical="center" wrapText="1"/>
    </xf>
    <xf numFmtId="164" fontId="39" fillId="3" borderId="10" xfId="0" applyNumberFormat="1" applyFont="1" applyFill="1" applyBorder="1" applyAlignment="1" applyProtection="1">
      <alignment horizontal="center" vertical="top" wrapText="1"/>
    </xf>
    <xf numFmtId="10" fontId="39" fillId="3" borderId="10" xfId="0" applyNumberFormat="1" applyFont="1" applyFill="1" applyBorder="1" applyAlignment="1" applyProtection="1">
      <alignment horizontal="center" vertical="top" wrapText="1"/>
    </xf>
    <xf numFmtId="10" fontId="39" fillId="3" borderId="52" xfId="0" applyNumberFormat="1" applyFont="1" applyFill="1" applyBorder="1" applyAlignment="1" applyProtection="1">
      <alignment horizontal="center" vertical="top" wrapText="1"/>
    </xf>
    <xf numFmtId="164" fontId="39" fillId="3" borderId="11" xfId="0" applyNumberFormat="1" applyFont="1" applyFill="1" applyBorder="1" applyAlignment="1" applyProtection="1">
      <alignment horizontal="left" vertical="center" wrapText="1"/>
    </xf>
    <xf numFmtId="168" fontId="39" fillId="3" borderId="11" xfId="2" applyNumberFormat="1" applyFont="1" applyFill="1" applyBorder="1" applyAlignment="1" applyProtection="1">
      <alignment horizontal="center" vertical="center" wrapText="1"/>
    </xf>
    <xf numFmtId="164" fontId="39" fillId="3" borderId="11" xfId="2" applyNumberFormat="1" applyFont="1" applyFill="1" applyBorder="1" applyAlignment="1" applyProtection="1">
      <alignment horizontal="center" vertical="center" wrapText="1"/>
    </xf>
    <xf numFmtId="168" fontId="39" fillId="3" borderId="11" xfId="2" applyNumberFormat="1" applyFont="1" applyFill="1" applyBorder="1" applyAlignment="1" applyProtection="1">
      <alignment horizontal="left" vertical="center" wrapText="1"/>
    </xf>
    <xf numFmtId="1" fontId="39" fillId="3" borderId="11" xfId="2" applyNumberFormat="1" applyFont="1" applyFill="1" applyBorder="1" applyAlignment="1" applyProtection="1">
      <alignment horizontal="center" vertical="center" wrapText="1"/>
    </xf>
    <xf numFmtId="0" fontId="39" fillId="3" borderId="31" xfId="0" applyFont="1" applyFill="1" applyBorder="1" applyAlignment="1" applyProtection="1">
      <alignment vertical="top" wrapText="1"/>
    </xf>
    <xf numFmtId="164" fontId="39" fillId="3" borderId="1" xfId="0" applyNumberFormat="1" applyFont="1" applyFill="1" applyBorder="1" applyAlignment="1" applyProtection="1">
      <alignment horizontal="left" vertical="center" wrapText="1"/>
    </xf>
    <xf numFmtId="168" fontId="39" fillId="3" borderId="1" xfId="2" applyNumberFormat="1" applyFont="1" applyFill="1" applyBorder="1" applyAlignment="1" applyProtection="1">
      <alignment horizontal="center" vertical="center" wrapText="1"/>
    </xf>
    <xf numFmtId="10" fontId="39" fillId="3" borderId="1" xfId="2" applyNumberFormat="1" applyFont="1" applyFill="1" applyBorder="1" applyAlignment="1" applyProtection="1">
      <alignment horizontal="center" vertical="center" wrapText="1"/>
    </xf>
    <xf numFmtId="0" fontId="39" fillId="3" borderId="29" xfId="0" applyFont="1" applyFill="1" applyBorder="1" applyAlignment="1" applyProtection="1">
      <alignment vertical="top" wrapText="1"/>
    </xf>
    <xf numFmtId="9" fontId="39" fillId="3" borderId="1" xfId="2" applyNumberFormat="1" applyFont="1" applyFill="1" applyBorder="1" applyAlignment="1" applyProtection="1">
      <alignment horizontal="right" vertical="center" wrapText="1"/>
    </xf>
    <xf numFmtId="168" fontId="39" fillId="3" borderId="1" xfId="2" applyNumberFormat="1" applyFont="1" applyFill="1" applyBorder="1" applyAlignment="1" applyProtection="1">
      <alignment horizontal="right" vertical="center" wrapText="1"/>
    </xf>
    <xf numFmtId="10" fontId="39" fillId="3" borderId="1" xfId="2" applyNumberFormat="1" applyFont="1" applyFill="1" applyBorder="1" applyAlignment="1" applyProtection="1">
      <alignment horizontal="right" vertical="center" wrapText="1"/>
    </xf>
    <xf numFmtId="164" fontId="39" fillId="3" borderId="12" xfId="0" applyNumberFormat="1" applyFont="1" applyFill="1" applyBorder="1" applyAlignment="1" applyProtection="1">
      <alignment horizontal="left" vertical="center" wrapText="1"/>
    </xf>
    <xf numFmtId="168" fontId="39" fillId="3" borderId="12" xfId="2" applyNumberFormat="1" applyFont="1" applyFill="1" applyBorder="1" applyAlignment="1" applyProtection="1">
      <alignment horizontal="center" vertical="center" wrapText="1"/>
    </xf>
    <xf numFmtId="10" fontId="39" fillId="3" borderId="12" xfId="2" applyNumberFormat="1" applyFont="1" applyFill="1" applyBorder="1" applyAlignment="1" applyProtection="1">
      <alignment horizontal="right" vertical="center" wrapText="1"/>
    </xf>
    <xf numFmtId="168" fontId="39" fillId="3" borderId="12" xfId="2" applyNumberFormat="1" applyFont="1" applyFill="1" applyBorder="1" applyAlignment="1" applyProtection="1">
      <alignment horizontal="right" vertical="center" wrapText="1"/>
    </xf>
    <xf numFmtId="0" fontId="39" fillId="3" borderId="30" xfId="0" applyFont="1" applyFill="1" applyBorder="1" applyAlignment="1" applyProtection="1">
      <alignment vertical="center" wrapText="1"/>
    </xf>
    <xf numFmtId="0" fontId="39" fillId="3" borderId="11" xfId="0" applyFont="1" applyFill="1" applyBorder="1" applyAlignment="1" applyProtection="1">
      <alignment horizontal="left" vertical="center" wrapText="1"/>
    </xf>
    <xf numFmtId="168" fontId="39" fillId="3" borderId="11" xfId="2" applyNumberFormat="1" applyFont="1" applyFill="1" applyBorder="1" applyAlignment="1" applyProtection="1">
      <alignment horizontal="right" vertical="center" wrapText="1"/>
    </xf>
    <xf numFmtId="10" fontId="39" fillId="3" borderId="11" xfId="2" applyNumberFormat="1" applyFont="1" applyFill="1" applyBorder="1" applyAlignment="1" applyProtection="1">
      <alignment horizontal="right" vertical="center" wrapText="1"/>
    </xf>
    <xf numFmtId="0" fontId="39" fillId="3" borderId="33" xfId="0" applyFont="1" applyFill="1" applyBorder="1" applyAlignment="1" applyProtection="1">
      <alignment vertical="center"/>
    </xf>
    <xf numFmtId="0" fontId="39" fillId="3" borderId="1" xfId="0" applyFont="1" applyFill="1" applyBorder="1" applyAlignment="1" applyProtection="1">
      <alignment horizontal="left" vertical="center" wrapText="1"/>
    </xf>
    <xf numFmtId="168" fontId="41" fillId="3" borderId="1" xfId="2" applyNumberFormat="1" applyFont="1" applyFill="1" applyBorder="1" applyAlignment="1" applyProtection="1">
      <alignment horizontal="right" vertical="center" wrapText="1"/>
    </xf>
    <xf numFmtId="0" fontId="39" fillId="3" borderId="34" xfId="0" applyFont="1" applyFill="1" applyBorder="1" applyAlignment="1" applyProtection="1">
      <alignment vertical="center"/>
    </xf>
    <xf numFmtId="0" fontId="39" fillId="3" borderId="10" xfId="0" applyFont="1" applyFill="1" applyBorder="1" applyAlignment="1" applyProtection="1">
      <alignment horizontal="left" vertical="center" wrapText="1"/>
    </xf>
    <xf numFmtId="168" fontId="41" fillId="3" borderId="10" xfId="2" applyNumberFormat="1" applyFont="1" applyFill="1" applyBorder="1" applyAlignment="1" applyProtection="1">
      <alignment horizontal="right" vertical="center" wrapText="1"/>
    </xf>
    <xf numFmtId="0" fontId="39" fillId="3" borderId="1" xfId="0" applyFont="1" applyFill="1" applyBorder="1" applyAlignment="1" applyProtection="1">
      <alignment vertical="top" wrapText="1"/>
    </xf>
    <xf numFmtId="168" fontId="39" fillId="3" borderId="1" xfId="2" applyNumberFormat="1" applyFont="1" applyFill="1" applyBorder="1" applyAlignment="1" applyProtection="1">
      <alignment vertical="center" wrapText="1"/>
    </xf>
    <xf numFmtId="9" fontId="39" fillId="3" borderId="1" xfId="2" applyNumberFormat="1" applyFont="1" applyFill="1" applyBorder="1" applyAlignment="1" applyProtection="1">
      <alignment vertical="center" wrapText="1"/>
    </xf>
    <xf numFmtId="0" fontId="39" fillId="3" borderId="34" xfId="0" applyFont="1" applyFill="1" applyBorder="1" applyAlignment="1" applyProtection="1">
      <alignment vertical="top" wrapText="1"/>
    </xf>
    <xf numFmtId="0" fontId="38" fillId="0" borderId="1" xfId="0" applyFont="1" applyBorder="1" applyAlignment="1">
      <alignment horizontal="center" vertical="center"/>
    </xf>
    <xf numFmtId="168" fontId="38" fillId="0" borderId="1" xfId="0" applyNumberFormat="1" applyFont="1" applyBorder="1" applyAlignment="1">
      <alignment horizontal="center" vertical="center"/>
    </xf>
    <xf numFmtId="0" fontId="39" fillId="3" borderId="1" xfId="0" applyFont="1" applyFill="1" applyBorder="1" applyAlignment="1" applyProtection="1">
      <alignment horizontal="left" vertical="top" wrapText="1"/>
    </xf>
    <xf numFmtId="9" fontId="39" fillId="3" borderId="1" xfId="2" applyNumberFormat="1" applyFont="1" applyFill="1" applyBorder="1" applyAlignment="1" applyProtection="1">
      <alignment horizontal="center" vertical="center" wrapText="1"/>
    </xf>
    <xf numFmtId="0" fontId="42" fillId="3" borderId="1" xfId="0" applyFont="1" applyFill="1" applyBorder="1" applyAlignment="1">
      <alignment vertical="center"/>
    </xf>
    <xf numFmtId="168" fontId="41" fillId="3" borderId="1" xfId="2" applyNumberFormat="1" applyFont="1" applyFill="1" applyBorder="1" applyAlignment="1" applyProtection="1">
      <alignment horizontal="center" vertical="center" wrapText="1"/>
    </xf>
    <xf numFmtId="10" fontId="39" fillId="3" borderId="12" xfId="2" applyNumberFormat="1" applyFont="1" applyFill="1" applyBorder="1" applyAlignment="1" applyProtection="1">
      <alignment horizontal="center" vertical="center" wrapText="1"/>
    </xf>
    <xf numFmtId="0" fontId="39" fillId="3" borderId="27" xfId="0" applyFont="1" applyFill="1" applyBorder="1" applyAlignment="1" applyProtection="1">
      <alignment vertical="top" wrapText="1"/>
    </xf>
    <xf numFmtId="164" fontId="39" fillId="3" borderId="1" xfId="2" applyNumberFormat="1" applyFont="1" applyFill="1" applyBorder="1" applyAlignment="1" applyProtection="1">
      <alignment horizontal="center" vertical="center" wrapText="1"/>
    </xf>
    <xf numFmtId="169" fontId="39" fillId="3" borderId="1" xfId="2" applyNumberFormat="1" applyFont="1" applyFill="1" applyBorder="1" applyAlignment="1" applyProtection="1">
      <alignment horizontal="center" vertical="center" wrapText="1"/>
    </xf>
    <xf numFmtId="0" fontId="39" fillId="3" borderId="12" xfId="0" applyFont="1" applyFill="1" applyBorder="1" applyAlignment="1" applyProtection="1">
      <alignment horizontal="left" vertical="center" wrapText="1"/>
    </xf>
    <xf numFmtId="165" fontId="39" fillId="3" borderId="1" xfId="0" applyNumberFormat="1" applyFont="1" applyFill="1" applyBorder="1" applyAlignment="1">
      <alignment horizontal="center" vertical="center" wrapText="1"/>
    </xf>
    <xf numFmtId="10" fontId="39" fillId="3" borderId="4" xfId="2" applyNumberFormat="1" applyFont="1" applyFill="1" applyBorder="1" applyAlignment="1" applyProtection="1">
      <alignment horizontal="center" vertical="center" wrapText="1"/>
    </xf>
    <xf numFmtId="169" fontId="39" fillId="3" borderId="12" xfId="2" applyNumberFormat="1" applyFont="1" applyFill="1" applyBorder="1" applyAlignment="1" applyProtection="1">
      <alignment horizontal="center" vertical="center" wrapText="1"/>
    </xf>
    <xf numFmtId="10" fontId="39" fillId="3" borderId="25" xfId="2" applyNumberFormat="1" applyFont="1" applyFill="1" applyBorder="1" applyAlignment="1" applyProtection="1">
      <alignment horizontal="center" vertical="center" wrapText="1"/>
    </xf>
    <xf numFmtId="0" fontId="39" fillId="3" borderId="5" xfId="0" applyFont="1" applyFill="1" applyBorder="1" applyAlignment="1" applyProtection="1">
      <alignment horizontal="left" vertical="center" wrapText="1"/>
    </xf>
    <xf numFmtId="168" fontId="39" fillId="3" borderId="5" xfId="2" applyNumberFormat="1" applyFont="1" applyFill="1" applyBorder="1" applyAlignment="1" applyProtection="1">
      <alignment horizontal="center" vertical="center" wrapText="1"/>
    </xf>
    <xf numFmtId="9" fontId="39" fillId="3" borderId="5" xfId="2" applyNumberFormat="1" applyFont="1" applyFill="1" applyBorder="1" applyAlignment="1" applyProtection="1">
      <alignment horizontal="center" vertical="center" wrapText="1"/>
    </xf>
    <xf numFmtId="9" fontId="39" fillId="3" borderId="11" xfId="2" applyNumberFormat="1" applyFont="1" applyFill="1" applyBorder="1" applyAlignment="1" applyProtection="1">
      <alignment horizontal="center" vertical="center" wrapText="1"/>
    </xf>
    <xf numFmtId="0" fontId="39" fillId="3" borderId="31" xfId="0" applyFont="1" applyFill="1" applyBorder="1" applyAlignment="1" applyProtection="1">
      <alignment vertical="center" wrapText="1"/>
    </xf>
    <xf numFmtId="169" fontId="39" fillId="3" borderId="11" xfId="2" applyNumberFormat="1" applyFont="1" applyFill="1" applyBorder="1" applyAlignment="1" applyProtection="1">
      <alignment horizontal="center" vertical="center" wrapText="1"/>
    </xf>
    <xf numFmtId="0" fontId="39" fillId="3" borderId="30" xfId="0" applyFont="1" applyFill="1" applyBorder="1" applyAlignment="1" applyProtection="1">
      <alignment vertical="top" wrapText="1"/>
    </xf>
    <xf numFmtId="10" fontId="39" fillId="3" borderId="11" xfId="2" applyNumberFormat="1" applyFont="1" applyFill="1" applyBorder="1" applyAlignment="1" applyProtection="1">
      <alignment horizontal="center" vertical="center" wrapText="1"/>
    </xf>
    <xf numFmtId="0" fontId="39" fillId="3" borderId="27" xfId="0" applyFont="1" applyFill="1" applyBorder="1" applyAlignment="1" applyProtection="1">
      <alignment vertical="center" wrapText="1"/>
    </xf>
    <xf numFmtId="168" fontId="39" fillId="3" borderId="10" xfId="2" applyNumberFormat="1" applyFont="1" applyFill="1" applyBorder="1" applyAlignment="1" applyProtection="1">
      <alignment horizontal="center" vertical="center" wrapText="1"/>
    </xf>
    <xf numFmtId="169" fontId="39" fillId="3" borderId="10" xfId="2" applyNumberFormat="1" applyFont="1" applyFill="1" applyBorder="1" applyAlignment="1" applyProtection="1">
      <alignment horizontal="center" vertical="center" wrapText="1"/>
    </xf>
    <xf numFmtId="10" fontId="39" fillId="3" borderId="10" xfId="2" applyNumberFormat="1" applyFont="1" applyFill="1" applyBorder="1" applyAlignment="1" applyProtection="1">
      <alignment horizontal="center" vertical="center" wrapText="1"/>
    </xf>
    <xf numFmtId="0" fontId="39" fillId="3" borderId="37" xfId="0" applyFont="1" applyFill="1" applyBorder="1" applyAlignment="1" applyProtection="1">
      <alignment vertical="center" wrapText="1"/>
    </xf>
    <xf numFmtId="164" fontId="39" fillId="3" borderId="8" xfId="0" applyNumberFormat="1" applyFont="1" applyFill="1" applyBorder="1" applyAlignment="1" applyProtection="1">
      <alignment horizontal="left" vertical="center" wrapText="1"/>
    </xf>
    <xf numFmtId="0" fontId="39" fillId="3" borderId="1" xfId="0" applyFont="1" applyFill="1" applyBorder="1" applyAlignment="1" applyProtection="1">
      <alignment vertical="center" wrapText="1"/>
    </xf>
    <xf numFmtId="10" fontId="39" fillId="3" borderId="5" xfId="2" applyNumberFormat="1" applyFont="1" applyFill="1" applyBorder="1" applyAlignment="1" applyProtection="1">
      <alignment horizontal="center" vertical="center" wrapText="1"/>
    </xf>
    <xf numFmtId="9" fontId="32" fillId="3" borderId="5" xfId="2" applyNumberFormat="1" applyFont="1" applyFill="1" applyBorder="1" applyAlignment="1" applyProtection="1">
      <alignment horizontal="center" vertical="center" wrapText="1"/>
    </xf>
    <xf numFmtId="9" fontId="32" fillId="3" borderId="1" xfId="2" applyNumberFormat="1" applyFont="1" applyFill="1" applyBorder="1" applyAlignment="1" applyProtection="1">
      <alignment horizontal="center" vertical="center" wrapText="1"/>
    </xf>
    <xf numFmtId="0" fontId="32" fillId="3" borderId="1" xfId="0" applyFont="1" applyFill="1" applyBorder="1" applyAlignment="1" applyProtection="1">
      <alignment horizontal="left" vertical="center" wrapText="1"/>
    </xf>
    <xf numFmtId="168" fontId="32" fillId="3" borderId="1" xfId="2" applyNumberFormat="1" applyFont="1" applyFill="1" applyBorder="1" applyAlignment="1" applyProtection="1">
      <alignment horizontal="center" vertical="center" wrapText="1"/>
    </xf>
    <xf numFmtId="10" fontId="32" fillId="3" borderId="1" xfId="2" applyNumberFormat="1" applyFont="1" applyFill="1" applyBorder="1" applyAlignment="1" applyProtection="1">
      <alignment horizontal="center" vertical="center" wrapText="1"/>
    </xf>
    <xf numFmtId="164" fontId="32" fillId="3" borderId="1" xfId="0" applyNumberFormat="1" applyFont="1" applyFill="1" applyBorder="1" applyAlignment="1" applyProtection="1">
      <alignment horizontal="left" vertical="center" wrapText="1"/>
    </xf>
    <xf numFmtId="169" fontId="32" fillId="3" borderId="1" xfId="2" applyNumberFormat="1" applyFont="1" applyFill="1" applyBorder="1" applyAlignment="1" applyProtection="1">
      <alignment horizontal="center" vertical="center" wrapText="1"/>
    </xf>
    <xf numFmtId="168" fontId="32" fillId="3" borderId="11" xfId="2" applyNumberFormat="1" applyFont="1" applyFill="1" applyBorder="1" applyAlignment="1" applyProtection="1">
      <alignment horizontal="center" vertical="center" wrapText="1"/>
    </xf>
    <xf numFmtId="0" fontId="32" fillId="3" borderId="12" xfId="0" applyFont="1" applyFill="1" applyBorder="1" applyAlignment="1" applyProtection="1">
      <alignment horizontal="left" vertical="center" wrapText="1"/>
    </xf>
    <xf numFmtId="168" fontId="32" fillId="3" borderId="12" xfId="2" applyNumberFormat="1" applyFont="1" applyFill="1" applyBorder="1" applyAlignment="1" applyProtection="1">
      <alignment horizontal="center" vertical="center" wrapText="1"/>
    </xf>
    <xf numFmtId="9" fontId="32" fillId="3" borderId="12" xfId="2" applyNumberFormat="1" applyFont="1" applyFill="1" applyBorder="1" applyAlignment="1" applyProtection="1">
      <alignment horizontal="center" vertical="center" wrapText="1"/>
    </xf>
    <xf numFmtId="10" fontId="32" fillId="3" borderId="12" xfId="2" applyNumberFormat="1" applyFont="1" applyFill="1" applyBorder="1" applyAlignment="1" applyProtection="1">
      <alignment horizontal="center" vertical="center" wrapText="1"/>
    </xf>
    <xf numFmtId="169" fontId="32" fillId="3" borderId="12" xfId="2" applyNumberFormat="1" applyFont="1" applyFill="1" applyBorder="1" applyAlignment="1" applyProtection="1">
      <alignment horizontal="center" vertical="center" wrapText="1"/>
    </xf>
    <xf numFmtId="0" fontId="32" fillId="3" borderId="30" xfId="0" applyFont="1" applyFill="1" applyBorder="1" applyAlignment="1" applyProtection="1">
      <alignment vertical="center" wrapText="1"/>
    </xf>
    <xf numFmtId="9" fontId="32" fillId="3" borderId="11" xfId="2" applyNumberFormat="1" applyFont="1" applyFill="1" applyBorder="1" applyAlignment="1" applyProtection="1">
      <alignment horizontal="center" vertical="center" wrapText="1"/>
    </xf>
    <xf numFmtId="0" fontId="32" fillId="3" borderId="5" xfId="0" applyFont="1" applyFill="1" applyBorder="1" applyAlignment="1" applyProtection="1">
      <alignment horizontal="left" vertical="center" wrapText="1"/>
    </xf>
    <xf numFmtId="168" fontId="32" fillId="3" borderId="5" xfId="2" applyNumberFormat="1" applyFont="1" applyFill="1" applyBorder="1" applyAlignment="1" applyProtection="1">
      <alignment horizontal="center" vertical="center" wrapText="1"/>
    </xf>
    <xf numFmtId="10" fontId="32" fillId="3" borderId="5" xfId="2" applyNumberFormat="1" applyFont="1" applyFill="1" applyBorder="1" applyAlignment="1" applyProtection="1">
      <alignment horizontal="center" vertical="center" wrapText="1"/>
    </xf>
    <xf numFmtId="0" fontId="32" fillId="3" borderId="31" xfId="0" applyFont="1" applyFill="1" applyBorder="1" applyAlignment="1" applyProtection="1">
      <alignment vertical="center" wrapText="1"/>
    </xf>
    <xf numFmtId="0" fontId="32" fillId="3" borderId="10" xfId="0" applyFont="1" applyFill="1" applyBorder="1" applyAlignment="1" applyProtection="1">
      <alignment horizontal="left" vertical="center" wrapText="1"/>
    </xf>
    <xf numFmtId="168" fontId="32" fillId="3" borderId="10" xfId="2" applyNumberFormat="1" applyFont="1" applyFill="1" applyBorder="1" applyAlignment="1" applyProtection="1">
      <alignment horizontal="center" vertical="center" wrapText="1"/>
    </xf>
    <xf numFmtId="169" fontId="32" fillId="3" borderId="10" xfId="2" applyNumberFormat="1" applyFont="1" applyFill="1" applyBorder="1" applyAlignment="1" applyProtection="1">
      <alignment horizontal="center" vertical="center" wrapText="1"/>
    </xf>
    <xf numFmtId="10" fontId="32" fillId="3" borderId="10" xfId="2" applyNumberFormat="1" applyFont="1" applyFill="1" applyBorder="1" applyAlignment="1" applyProtection="1">
      <alignment horizontal="center" vertical="center" wrapText="1"/>
    </xf>
    <xf numFmtId="0" fontId="32" fillId="3" borderId="34" xfId="0" applyFont="1" applyFill="1" applyBorder="1" applyAlignment="1" applyProtection="1">
      <alignment vertical="center" wrapText="1"/>
    </xf>
    <xf numFmtId="10" fontId="32" fillId="3" borderId="11" xfId="2" applyNumberFormat="1" applyFont="1" applyFill="1" applyBorder="1" applyAlignment="1" applyProtection="1">
      <alignment horizontal="center" vertical="center" wrapText="1"/>
    </xf>
    <xf numFmtId="0" fontId="32" fillId="3" borderId="11" xfId="0" applyFont="1" applyFill="1" applyBorder="1" applyAlignment="1" applyProtection="1">
      <alignment horizontal="left" vertical="center" wrapText="1"/>
    </xf>
    <xf numFmtId="9" fontId="32" fillId="3" borderId="10" xfId="2" applyNumberFormat="1" applyFont="1" applyFill="1" applyBorder="1" applyAlignment="1" applyProtection="1">
      <alignment horizontal="center" vertical="center" wrapText="1"/>
    </xf>
    <xf numFmtId="164" fontId="39" fillId="3" borderId="10" xfId="0" applyNumberFormat="1" applyFont="1" applyFill="1" applyBorder="1" applyAlignment="1" applyProtection="1">
      <alignment horizontal="center" vertical="center" wrapText="1"/>
    </xf>
    <xf numFmtId="9" fontId="39" fillId="3" borderId="10" xfId="2" applyNumberFormat="1" applyFont="1" applyFill="1" applyBorder="1" applyAlignment="1" applyProtection="1">
      <alignment horizontal="center" vertical="center" wrapText="1"/>
    </xf>
    <xf numFmtId="9" fontId="39" fillId="3" borderId="12" xfId="2" applyNumberFormat="1" applyFont="1" applyFill="1" applyBorder="1" applyAlignment="1" applyProtection="1">
      <alignment horizontal="center" vertical="center" wrapText="1"/>
    </xf>
    <xf numFmtId="0" fontId="32" fillId="3" borderId="37" xfId="0" applyFont="1" applyFill="1" applyBorder="1" applyAlignment="1" applyProtection="1">
      <alignment vertical="center" wrapText="1"/>
    </xf>
    <xf numFmtId="0" fontId="32" fillId="3" borderId="27" xfId="0" applyFont="1" applyFill="1" applyBorder="1" applyAlignment="1" applyProtection="1">
      <alignment vertical="center" wrapText="1"/>
    </xf>
    <xf numFmtId="0" fontId="32" fillId="3" borderId="36" xfId="0" applyFont="1" applyFill="1" applyBorder="1" applyAlignment="1" applyProtection="1">
      <alignment vertical="center" wrapText="1"/>
    </xf>
    <xf numFmtId="0" fontId="32" fillId="3" borderId="10" xfId="0" applyFont="1" applyFill="1" applyBorder="1" applyAlignment="1" applyProtection="1">
      <alignment vertical="center" wrapText="1"/>
    </xf>
    <xf numFmtId="164" fontId="32" fillId="3" borderId="8" xfId="0" applyNumberFormat="1" applyFont="1" applyFill="1" applyBorder="1" applyAlignment="1" applyProtection="1">
      <alignment horizontal="center" vertical="center" wrapText="1"/>
    </xf>
    <xf numFmtId="0" fontId="32" fillId="3" borderId="56" xfId="0" applyFont="1" applyFill="1" applyBorder="1" applyAlignment="1" applyProtection="1">
      <alignment vertical="center" wrapText="1"/>
    </xf>
    <xf numFmtId="10" fontId="32" fillId="3" borderId="4" xfId="2" applyNumberFormat="1" applyFont="1" applyFill="1" applyBorder="1" applyAlignment="1" applyProtection="1">
      <alignment horizontal="center" vertical="center" wrapText="1"/>
    </xf>
    <xf numFmtId="0" fontId="32" fillId="3" borderId="57" xfId="0" applyFont="1" applyFill="1" applyBorder="1" applyAlignment="1" applyProtection="1">
      <alignment vertical="center" wrapText="1"/>
    </xf>
    <xf numFmtId="10" fontId="32" fillId="3" borderId="52" xfId="2" applyNumberFormat="1" applyFont="1" applyFill="1" applyBorder="1" applyAlignment="1" applyProtection="1">
      <alignment horizontal="center" vertical="center" wrapText="1"/>
    </xf>
    <xf numFmtId="0" fontId="32" fillId="3" borderId="59" xfId="0" applyFont="1" applyFill="1" applyBorder="1" applyAlignment="1" applyProtection="1">
      <alignment vertical="center" wrapText="1"/>
    </xf>
    <xf numFmtId="0" fontId="32" fillId="3" borderId="58" xfId="0" applyFont="1" applyFill="1" applyBorder="1" applyAlignment="1" applyProtection="1">
      <alignment vertical="center" wrapText="1"/>
    </xf>
    <xf numFmtId="0" fontId="32" fillId="3" borderId="60" xfId="0" applyFont="1" applyFill="1" applyBorder="1" applyAlignment="1" applyProtection="1">
      <alignment vertical="center" wrapText="1"/>
    </xf>
    <xf numFmtId="169" fontId="39" fillId="3" borderId="5" xfId="2" applyNumberFormat="1" applyFont="1" applyFill="1" applyBorder="1" applyAlignment="1" applyProtection="1">
      <alignment horizontal="center" vertical="center" wrapText="1"/>
    </xf>
    <xf numFmtId="10" fontId="39" fillId="3" borderId="19" xfId="2" applyNumberFormat="1" applyFont="1" applyFill="1" applyBorder="1" applyAlignment="1" applyProtection="1">
      <alignment horizontal="center" vertical="center" wrapText="1"/>
    </xf>
    <xf numFmtId="10" fontId="32" fillId="3" borderId="19" xfId="2" applyNumberFormat="1" applyFont="1" applyFill="1" applyBorder="1" applyAlignment="1" applyProtection="1">
      <alignment horizontal="center" vertical="center" wrapText="1"/>
    </xf>
    <xf numFmtId="0" fontId="39" fillId="3" borderId="36" xfId="0" applyFont="1" applyFill="1" applyBorder="1" applyAlignment="1" applyProtection="1">
      <alignment vertical="center" wrapText="1"/>
    </xf>
    <xf numFmtId="0" fontId="39" fillId="3" borderId="29" xfId="0" applyFont="1" applyFill="1" applyBorder="1" applyAlignment="1" applyProtection="1">
      <alignment vertical="center"/>
    </xf>
    <xf numFmtId="0" fontId="39" fillId="3" borderId="30" xfId="0" applyFont="1" applyFill="1" applyBorder="1" applyAlignment="1" applyProtection="1">
      <alignment vertical="center"/>
    </xf>
    <xf numFmtId="0" fontId="39" fillId="3" borderId="1" xfId="0" applyFont="1" applyFill="1" applyBorder="1" applyAlignment="1" applyProtection="1">
      <alignment vertical="center"/>
    </xf>
    <xf numFmtId="168" fontId="39" fillId="3" borderId="1" xfId="2" applyNumberFormat="1" applyFont="1" applyFill="1" applyBorder="1" applyAlignment="1" applyProtection="1">
      <alignment horizontal="center" vertical="center" wrapText="1"/>
    </xf>
    <xf numFmtId="165" fontId="43" fillId="3" borderId="1" xfId="0" applyNumberFormat="1" applyFont="1" applyFill="1" applyBorder="1" applyAlignment="1">
      <alignment horizontal="center" vertical="center" wrapText="1"/>
    </xf>
    <xf numFmtId="165" fontId="43" fillId="3" borderId="1" xfId="0" applyNumberFormat="1" applyFont="1" applyFill="1" applyBorder="1" applyAlignment="1">
      <alignment vertical="center" wrapText="1"/>
    </xf>
    <xf numFmtId="0" fontId="38" fillId="3" borderId="1" xfId="0" applyFont="1" applyFill="1" applyBorder="1" applyAlignment="1">
      <alignment horizontal="center" vertical="center"/>
    </xf>
    <xf numFmtId="165" fontId="38" fillId="3" borderId="1" xfId="0" applyNumberFormat="1" applyFont="1" applyFill="1" applyBorder="1" applyAlignment="1">
      <alignment vertical="center" wrapText="1"/>
    </xf>
    <xf numFmtId="165" fontId="38" fillId="3" borderId="10" xfId="0" applyNumberFormat="1" applyFont="1" applyFill="1" applyBorder="1" applyAlignment="1">
      <alignment horizontal="center" vertical="center" wrapText="1"/>
    </xf>
    <xf numFmtId="165" fontId="38" fillId="3" borderId="10" xfId="0" applyNumberFormat="1" applyFont="1" applyFill="1" applyBorder="1" applyAlignment="1">
      <alignment vertical="center" wrapText="1"/>
    </xf>
    <xf numFmtId="0" fontId="38" fillId="3" borderId="10" xfId="0" applyFont="1" applyFill="1" applyBorder="1" applyAlignment="1">
      <alignment horizontal="center" vertical="center"/>
    </xf>
    <xf numFmtId="0" fontId="39" fillId="3" borderId="27" xfId="0" applyFont="1" applyFill="1" applyBorder="1" applyAlignment="1" applyProtection="1">
      <alignment horizontal="left" vertical="center" wrapText="1"/>
    </xf>
    <xf numFmtId="0" fontId="39" fillId="3" borderId="29" xfId="0" applyFont="1" applyFill="1" applyBorder="1" applyAlignment="1" applyProtection="1">
      <alignment horizontal="left" vertical="center" wrapText="1"/>
    </xf>
    <xf numFmtId="0" fontId="39" fillId="3" borderId="30" xfId="0" applyFont="1" applyFill="1" applyBorder="1" applyAlignment="1" applyProtection="1">
      <alignment horizontal="left" vertical="center" wrapText="1"/>
    </xf>
    <xf numFmtId="165" fontId="39" fillId="3" borderId="1" xfId="2" applyNumberFormat="1" applyFont="1" applyFill="1" applyBorder="1" applyAlignment="1" applyProtection="1">
      <alignment horizontal="center" vertical="center" wrapText="1"/>
    </xf>
    <xf numFmtId="165" fontId="38" fillId="3" borderId="28" xfId="0" applyNumberFormat="1" applyFont="1" applyFill="1" applyBorder="1" applyAlignment="1">
      <alignment horizontal="center" vertical="center" wrapText="1"/>
    </xf>
    <xf numFmtId="165" fontId="38" fillId="3" borderId="27" xfId="0" applyNumberFormat="1" applyFont="1" applyFill="1" applyBorder="1" applyAlignment="1">
      <alignment horizontal="left" vertical="center" wrapText="1"/>
    </xf>
    <xf numFmtId="165" fontId="38" fillId="3" borderId="29" xfId="0" applyNumberFormat="1" applyFont="1" applyFill="1" applyBorder="1" applyAlignment="1">
      <alignment horizontal="left" vertical="center" wrapText="1"/>
    </xf>
    <xf numFmtId="165" fontId="38" fillId="3" borderId="21" xfId="0" applyNumberFormat="1" applyFont="1" applyFill="1" applyBorder="1" applyAlignment="1">
      <alignment horizontal="center" vertical="center" wrapText="1"/>
    </xf>
    <xf numFmtId="165" fontId="38" fillId="3" borderId="11" xfId="0" applyNumberFormat="1" applyFont="1" applyFill="1" applyBorder="1" applyAlignment="1">
      <alignment horizontal="left" vertical="center" wrapText="1"/>
    </xf>
    <xf numFmtId="165" fontId="38" fillId="3" borderId="1" xfId="0" applyNumberFormat="1" applyFont="1" applyFill="1" applyBorder="1" applyAlignment="1">
      <alignment horizontal="left" vertical="center" wrapText="1"/>
    </xf>
    <xf numFmtId="165" fontId="43" fillId="3" borderId="1" xfId="0" applyNumberFormat="1" applyFont="1" applyFill="1" applyBorder="1" applyAlignment="1">
      <alignment horizontal="left" vertical="center" wrapText="1"/>
    </xf>
    <xf numFmtId="165" fontId="38" fillId="3" borderId="12" xfId="0" applyNumberFormat="1" applyFont="1" applyFill="1" applyBorder="1" applyAlignment="1">
      <alignment horizontal="left" vertical="center" wrapText="1"/>
    </xf>
    <xf numFmtId="165" fontId="38" fillId="3" borderId="30" xfId="0" applyNumberFormat="1" applyFont="1" applyFill="1" applyBorder="1" applyAlignment="1">
      <alignment horizontal="left" vertical="center" wrapText="1"/>
    </xf>
    <xf numFmtId="0" fontId="39" fillId="3" borderId="5" xfId="0" applyFont="1" applyFill="1" applyBorder="1" applyAlignment="1" applyProtection="1">
      <alignment vertical="center" wrapText="1"/>
    </xf>
    <xf numFmtId="0" fontId="39" fillId="3" borderId="17" xfId="0" applyFont="1" applyFill="1" applyBorder="1" applyAlignment="1" applyProtection="1">
      <alignment vertical="center" wrapText="1"/>
    </xf>
    <xf numFmtId="168" fontId="39" fillId="3" borderId="46" xfId="2" applyNumberFormat="1" applyFont="1" applyFill="1" applyBorder="1" applyAlignment="1" applyProtection="1">
      <alignment horizontal="center" vertical="center" wrapText="1"/>
    </xf>
    <xf numFmtId="169" fontId="39" fillId="3" borderId="47" xfId="2" applyNumberFormat="1" applyFont="1" applyFill="1" applyBorder="1" applyAlignment="1" applyProtection="1">
      <alignment horizontal="center" vertical="center" wrapText="1"/>
    </xf>
    <xf numFmtId="168" fontId="39" fillId="3" borderId="47" xfId="2" applyNumberFormat="1" applyFont="1" applyFill="1" applyBorder="1" applyAlignment="1" applyProtection="1">
      <alignment horizontal="center" vertical="center" wrapText="1"/>
    </xf>
    <xf numFmtId="9" fontId="39" fillId="3" borderId="47" xfId="2" applyNumberFormat="1" applyFont="1" applyFill="1" applyBorder="1" applyAlignment="1" applyProtection="1">
      <alignment horizontal="center" vertical="center" wrapText="1"/>
    </xf>
    <xf numFmtId="166" fontId="39" fillId="3" borderId="47" xfId="2" applyNumberFormat="1" applyFont="1" applyFill="1" applyBorder="1" applyAlignment="1" applyProtection="1">
      <alignment horizontal="center" vertical="center" wrapText="1"/>
    </xf>
    <xf numFmtId="168" fontId="39" fillId="3" borderId="5" xfId="2" applyNumberFormat="1" applyFont="1" applyFill="1" applyBorder="1" applyAlignment="1" applyProtection="1">
      <alignment vertical="center" wrapText="1"/>
    </xf>
    <xf numFmtId="10" fontId="39" fillId="3" borderId="5" xfId="2" applyNumberFormat="1" applyFont="1" applyFill="1" applyBorder="1" applyAlignment="1" applyProtection="1">
      <alignment vertical="center" wrapText="1"/>
    </xf>
    <xf numFmtId="164" fontId="39" fillId="3" borderId="1" xfId="0" applyNumberFormat="1" applyFont="1" applyFill="1" applyBorder="1" applyAlignment="1" applyProtection="1">
      <alignment vertical="center" wrapText="1"/>
    </xf>
    <xf numFmtId="164" fontId="39" fillId="3" borderId="10" xfId="0" applyNumberFormat="1" applyFont="1" applyFill="1" applyBorder="1" applyAlignment="1" applyProtection="1">
      <alignment vertical="center" wrapText="1"/>
    </xf>
    <xf numFmtId="0" fontId="39" fillId="3" borderId="37" xfId="0" applyFont="1" applyFill="1" applyBorder="1" applyAlignment="1" applyProtection="1">
      <alignment horizontal="left" vertical="top" wrapText="1"/>
    </xf>
    <xf numFmtId="0" fontId="39" fillId="3" borderId="12" xfId="0" applyFont="1" applyFill="1" applyBorder="1" applyAlignment="1" applyProtection="1">
      <alignment vertical="center" wrapText="1"/>
    </xf>
    <xf numFmtId="165" fontId="39" fillId="3" borderId="12" xfId="0" applyNumberFormat="1" applyFont="1" applyFill="1" applyBorder="1" applyAlignment="1">
      <alignment horizontal="center" vertical="center" wrapText="1"/>
    </xf>
    <xf numFmtId="0" fontId="39" fillId="3" borderId="46" xfId="0" applyFont="1" applyFill="1" applyBorder="1" applyAlignment="1" applyProtection="1">
      <alignment horizontal="left" vertical="center" wrapText="1"/>
    </xf>
    <xf numFmtId="0" fontId="39" fillId="3" borderId="48" xfId="0" applyFont="1" applyFill="1" applyBorder="1" applyAlignment="1" applyProtection="1">
      <alignment vertical="center" wrapText="1"/>
    </xf>
    <xf numFmtId="0" fontId="39" fillId="2" borderId="5" xfId="0" applyFont="1" applyFill="1" applyBorder="1" applyAlignment="1" applyProtection="1">
      <alignment horizontal="left" vertical="center" wrapText="1"/>
    </xf>
    <xf numFmtId="168" fontId="39" fillId="2" borderId="5" xfId="2" applyNumberFormat="1" applyFont="1" applyFill="1" applyBorder="1" applyAlignment="1" applyProtection="1">
      <alignment horizontal="center" vertical="center" wrapText="1"/>
    </xf>
    <xf numFmtId="169" fontId="39" fillId="2" borderId="47" xfId="2" applyNumberFormat="1" applyFont="1" applyFill="1" applyBorder="1" applyAlignment="1" applyProtection="1">
      <alignment horizontal="center" vertical="center" wrapText="1"/>
    </xf>
    <xf numFmtId="168" fontId="39" fillId="2" borderId="5" xfId="2" applyNumberFormat="1" applyFont="1" applyFill="1" applyBorder="1" applyAlignment="1" applyProtection="1">
      <alignment vertical="center" wrapText="1"/>
    </xf>
    <xf numFmtId="10" fontId="39" fillId="2" borderId="5" xfId="2" applyNumberFormat="1" applyFont="1" applyFill="1" applyBorder="1" applyAlignment="1" applyProtection="1">
      <alignment vertical="center" wrapText="1"/>
    </xf>
    <xf numFmtId="0" fontId="39" fillId="2" borderId="5" xfId="0" applyFont="1" applyFill="1" applyBorder="1" applyAlignment="1" applyProtection="1">
      <alignment vertical="center"/>
    </xf>
    <xf numFmtId="0" fontId="39" fillId="0" borderId="1" xfId="0" applyFont="1" applyFill="1" applyBorder="1" applyAlignment="1" applyProtection="1">
      <alignment horizontal="left" vertical="center" wrapText="1"/>
    </xf>
    <xf numFmtId="168" fontId="39" fillId="0" borderId="1" xfId="2" applyNumberFormat="1" applyFont="1" applyFill="1" applyBorder="1" applyAlignment="1" applyProtection="1">
      <alignment vertical="center" wrapText="1"/>
    </xf>
    <xf numFmtId="10" fontId="39" fillId="0" borderId="1" xfId="2" applyNumberFormat="1" applyFont="1" applyFill="1" applyBorder="1" applyAlignment="1" applyProtection="1">
      <alignment vertical="center" wrapText="1"/>
    </xf>
    <xf numFmtId="10" fontId="39" fillId="3" borderId="1" xfId="2" applyNumberFormat="1" applyFont="1" applyFill="1" applyBorder="1" applyAlignment="1" applyProtection="1">
      <alignment vertical="center" wrapText="1"/>
    </xf>
    <xf numFmtId="0" fontId="39" fillId="0" borderId="29" xfId="0" applyFont="1" applyFill="1" applyBorder="1" applyAlignment="1" applyProtection="1">
      <alignment vertical="center"/>
    </xf>
    <xf numFmtId="164" fontId="39" fillId="0" borderId="1" xfId="0" applyNumberFormat="1" applyFont="1" applyFill="1" applyBorder="1" applyAlignment="1" applyProtection="1">
      <alignment horizontal="left" vertical="center" wrapText="1"/>
    </xf>
    <xf numFmtId="164" fontId="39" fillId="3" borderId="1" xfId="2" applyNumberFormat="1" applyFont="1" applyFill="1" applyBorder="1" applyAlignment="1" applyProtection="1">
      <alignment vertical="center" wrapText="1"/>
    </xf>
    <xf numFmtId="0" fontId="39" fillId="0" borderId="29" xfId="0" applyFont="1" applyFill="1" applyBorder="1" applyAlignment="1" applyProtection="1">
      <alignment vertical="center" wrapText="1"/>
    </xf>
    <xf numFmtId="0" fontId="39" fillId="0" borderId="12" xfId="0" applyFont="1" applyFill="1" applyBorder="1" applyAlignment="1" applyProtection="1">
      <alignment horizontal="left" vertical="center" wrapText="1"/>
    </xf>
    <xf numFmtId="168" fontId="39" fillId="0" borderId="12" xfId="2" applyNumberFormat="1" applyFont="1" applyFill="1" applyBorder="1" applyAlignment="1" applyProtection="1">
      <alignment vertical="center" wrapText="1"/>
    </xf>
    <xf numFmtId="10" fontId="39" fillId="0" borderId="12" xfId="2" applyNumberFormat="1" applyFont="1" applyFill="1" applyBorder="1" applyAlignment="1" applyProtection="1">
      <alignment vertical="center" wrapText="1"/>
    </xf>
    <xf numFmtId="168" fontId="39" fillId="3" borderId="12" xfId="2" applyNumberFormat="1" applyFont="1" applyFill="1" applyBorder="1" applyAlignment="1" applyProtection="1">
      <alignment vertical="center" wrapText="1"/>
    </xf>
    <xf numFmtId="10" fontId="39" fillId="3" borderId="12" xfId="2" applyNumberFormat="1" applyFont="1" applyFill="1" applyBorder="1" applyAlignment="1" applyProtection="1">
      <alignment vertical="center" wrapText="1"/>
    </xf>
    <xf numFmtId="168" fontId="39" fillId="2" borderId="11" xfId="2" applyNumberFormat="1" applyFont="1" applyFill="1" applyBorder="1" applyAlignment="1" applyProtection="1">
      <alignment horizontal="center" vertical="center" wrapText="1"/>
    </xf>
    <xf numFmtId="9" fontId="39" fillId="2" borderId="5" xfId="2" applyNumberFormat="1" applyFont="1" applyFill="1" applyBorder="1" applyAlignment="1" applyProtection="1">
      <alignment vertical="center" wrapText="1"/>
    </xf>
    <xf numFmtId="0" fontId="39" fillId="0" borderId="1" xfId="0" applyFont="1" applyFill="1" applyBorder="1" applyAlignment="1" applyProtection="1">
      <alignment vertical="center"/>
    </xf>
    <xf numFmtId="9" fontId="39" fillId="3" borderId="5" xfId="2" applyNumberFormat="1" applyFont="1" applyFill="1" applyBorder="1" applyAlignment="1" applyProtection="1">
      <alignment vertical="center" wrapText="1"/>
    </xf>
    <xf numFmtId="9" fontId="39" fillId="0" borderId="1" xfId="2" applyNumberFormat="1" applyFont="1" applyFill="1" applyBorder="1" applyAlignment="1" applyProtection="1">
      <alignment vertical="center" wrapText="1"/>
    </xf>
    <xf numFmtId="0" fontId="39" fillId="0" borderId="1" xfId="0" applyFont="1" applyFill="1" applyBorder="1" applyAlignment="1" applyProtection="1">
      <alignment vertical="center" wrapText="1"/>
    </xf>
    <xf numFmtId="0" fontId="39" fillId="2" borderId="1" xfId="0" applyFont="1" applyFill="1" applyBorder="1" applyAlignment="1" applyProtection="1">
      <alignment horizontal="left" vertical="center" wrapText="1"/>
    </xf>
    <xf numFmtId="9" fontId="39" fillId="2" borderId="1" xfId="2" applyNumberFormat="1" applyFont="1" applyFill="1" applyBorder="1" applyAlignment="1" applyProtection="1">
      <alignment horizontal="center" vertical="center" wrapText="1"/>
    </xf>
    <xf numFmtId="168" fontId="39" fillId="2" borderId="1" xfId="2" applyNumberFormat="1" applyFont="1" applyFill="1" applyBorder="1" applyAlignment="1" applyProtection="1">
      <alignment horizontal="center" vertical="center" wrapText="1"/>
    </xf>
    <xf numFmtId="10" fontId="39" fillId="2" borderId="1" xfId="2" applyNumberFormat="1" applyFont="1" applyFill="1" applyBorder="1" applyAlignment="1" applyProtection="1">
      <alignment horizontal="center" vertical="center" wrapText="1"/>
    </xf>
    <xf numFmtId="0" fontId="39" fillId="2" borderId="1" xfId="0" applyFont="1" applyFill="1" applyBorder="1" applyAlignment="1" applyProtection="1">
      <alignment vertical="center"/>
    </xf>
    <xf numFmtId="10" fontId="39" fillId="0" borderId="1" xfId="2" applyNumberFormat="1" applyFont="1" applyFill="1" applyBorder="1" applyAlignment="1" applyProtection="1">
      <alignment horizontal="center" vertical="center" wrapText="1"/>
    </xf>
    <xf numFmtId="168" fontId="39" fillId="0" borderId="1" xfId="2" applyNumberFormat="1" applyFont="1" applyFill="1" applyBorder="1" applyAlignment="1" applyProtection="1">
      <alignment horizontal="center" vertical="center" wrapText="1"/>
    </xf>
    <xf numFmtId="9" fontId="39" fillId="0" borderId="1" xfId="2" applyNumberFormat="1" applyFont="1" applyFill="1" applyBorder="1" applyAlignment="1" applyProtection="1">
      <alignment horizontal="center" vertical="center" wrapText="1"/>
    </xf>
    <xf numFmtId="9" fontId="39" fillId="2" borderId="1" xfId="2" applyNumberFormat="1" applyFont="1" applyFill="1" applyBorder="1" applyAlignment="1" applyProtection="1">
      <alignment vertical="center" wrapText="1"/>
    </xf>
    <xf numFmtId="168" fontId="39" fillId="2" borderId="1" xfId="2" applyNumberFormat="1" applyFont="1" applyFill="1" applyBorder="1" applyAlignment="1" applyProtection="1">
      <alignment vertical="center" wrapText="1"/>
    </xf>
    <xf numFmtId="10" fontId="39" fillId="2" borderId="1" xfId="2" applyNumberFormat="1" applyFont="1" applyFill="1" applyBorder="1" applyAlignment="1" applyProtection="1">
      <alignment vertical="center" wrapText="1"/>
    </xf>
    <xf numFmtId="2" fontId="39" fillId="3" borderId="1" xfId="2" applyNumberFormat="1" applyFont="1" applyFill="1" applyBorder="1" applyAlignment="1" applyProtection="1">
      <alignment vertical="center" wrapText="1"/>
    </xf>
    <xf numFmtId="0" fontId="38" fillId="0" borderId="0" xfId="0" applyFont="1" applyBorder="1" applyAlignment="1">
      <alignment vertical="center"/>
    </xf>
    <xf numFmtId="0" fontId="39" fillId="0" borderId="0" xfId="0" applyFont="1" applyFill="1" applyBorder="1" applyAlignment="1">
      <alignment horizontal="justify" vertical="center"/>
    </xf>
    <xf numFmtId="3" fontId="39" fillId="0" borderId="0" xfId="0" applyNumberFormat="1" applyFont="1" applyAlignment="1">
      <alignment vertical="center"/>
    </xf>
    <xf numFmtId="0" fontId="38" fillId="0" borderId="0" xfId="0" applyFont="1" applyFill="1" applyBorder="1" applyAlignment="1">
      <alignment vertical="center" wrapText="1"/>
    </xf>
    <xf numFmtId="0" fontId="38" fillId="0" borderId="0" xfId="0" applyFont="1" applyAlignment="1">
      <alignment vertical="center"/>
    </xf>
    <xf numFmtId="0" fontId="38" fillId="0" borderId="0" xfId="0" applyFont="1" applyFill="1" applyBorder="1" applyAlignment="1">
      <alignment horizontal="justify" vertical="center" wrapText="1"/>
    </xf>
    <xf numFmtId="0" fontId="38" fillId="0" borderId="0" xfId="0" applyFont="1" applyFill="1" applyBorder="1" applyAlignment="1" applyProtection="1">
      <alignment horizontal="justify" vertical="center" wrapText="1"/>
    </xf>
    <xf numFmtId="0" fontId="38" fillId="0" borderId="0" xfId="0" applyFont="1" applyFill="1" applyBorder="1" applyAlignment="1" applyProtection="1">
      <alignment vertical="center" wrapText="1"/>
    </xf>
    <xf numFmtId="0" fontId="44" fillId="0" borderId="0" xfId="0" applyFont="1" applyFill="1" applyBorder="1" applyAlignment="1" applyProtection="1">
      <alignment horizontal="justify" vertical="center" wrapText="1"/>
    </xf>
    <xf numFmtId="0" fontId="44" fillId="3" borderId="0" xfId="0" applyFont="1" applyFill="1" applyBorder="1" applyAlignment="1" applyProtection="1">
      <alignment horizontal="justify" vertical="center" wrapText="1"/>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wrapText="1"/>
    </xf>
    <xf numFmtId="168" fontId="39" fillId="0" borderId="0" xfId="2" applyNumberFormat="1" applyFont="1" applyFill="1" applyBorder="1" applyAlignment="1" applyProtection="1">
      <alignment vertical="center" wrapText="1"/>
    </xf>
    <xf numFmtId="0" fontId="32" fillId="0" borderId="0" xfId="0" applyFont="1" applyFill="1" applyBorder="1" applyAlignment="1" applyProtection="1">
      <alignment vertical="center" wrapText="1"/>
    </xf>
    <xf numFmtId="0" fontId="32" fillId="3" borderId="0" xfId="0" applyFont="1" applyFill="1" applyBorder="1" applyAlignment="1" applyProtection="1">
      <alignment vertical="center" wrapText="1"/>
    </xf>
    <xf numFmtId="0" fontId="32" fillId="0" borderId="0" xfId="0" applyFont="1" applyFill="1" applyBorder="1" applyAlignment="1" applyProtection="1">
      <alignment vertical="center"/>
    </xf>
    <xf numFmtId="0" fontId="32" fillId="0" borderId="0" xfId="0" applyFont="1" applyFill="1" applyBorder="1" applyAlignment="1" applyProtection="1">
      <alignment wrapText="1"/>
    </xf>
    <xf numFmtId="0" fontId="32" fillId="0" borderId="0" xfId="0" applyFont="1" applyFill="1" applyBorder="1" applyAlignment="1" applyProtection="1">
      <alignment horizontal="left"/>
    </xf>
    <xf numFmtId="0" fontId="32" fillId="0" borderId="0" xfId="0" applyFont="1" applyFill="1" applyBorder="1" applyAlignment="1" applyProtection="1"/>
    <xf numFmtId="0" fontId="32" fillId="3" borderId="0" xfId="0" applyFont="1" applyFill="1" applyBorder="1" applyAlignment="1" applyProtection="1">
      <alignment horizontal="left" vertical="center" wrapText="1"/>
    </xf>
    <xf numFmtId="0" fontId="32" fillId="3" borderId="0" xfId="0" applyFont="1" applyFill="1" applyBorder="1" applyAlignment="1" applyProtection="1">
      <alignment horizontal="left" vertical="center"/>
    </xf>
    <xf numFmtId="0" fontId="32" fillId="0" borderId="0" xfId="0" applyFont="1" applyFill="1" applyAlignment="1" applyProtection="1">
      <alignment horizontal="left" vertical="center"/>
    </xf>
    <xf numFmtId="0" fontId="32" fillId="0" borderId="0" xfId="0" applyFont="1" applyFill="1" applyAlignment="1" applyProtection="1">
      <alignment vertical="center"/>
    </xf>
    <xf numFmtId="164" fontId="32" fillId="0" borderId="0" xfId="2" applyNumberFormat="1" applyFont="1" applyFill="1" applyBorder="1" applyAlignment="1" applyProtection="1">
      <alignment vertical="center" wrapText="1"/>
    </xf>
    <xf numFmtId="164" fontId="32" fillId="3" borderId="0" xfId="2" applyNumberFormat="1" applyFont="1" applyFill="1" applyBorder="1" applyAlignment="1" applyProtection="1">
      <alignment vertical="center" wrapText="1"/>
    </xf>
    <xf numFmtId="0" fontId="32" fillId="3" borderId="0" xfId="0" applyFont="1" applyFill="1" applyAlignment="1" applyProtection="1">
      <alignment vertical="center"/>
    </xf>
    <xf numFmtId="164" fontId="32" fillId="0" borderId="0" xfId="0" applyNumberFormat="1" applyFont="1" applyFill="1" applyBorder="1" applyAlignment="1" applyProtection="1">
      <alignment horizontal="left" vertical="center"/>
    </xf>
    <xf numFmtId="0" fontId="32" fillId="0" borderId="0" xfId="0" applyFont="1" applyFill="1" applyAlignment="1" applyProtection="1">
      <alignment horizontal="right" vertical="center"/>
    </xf>
    <xf numFmtId="164" fontId="32" fillId="0" borderId="0" xfId="0" applyNumberFormat="1" applyFont="1" applyFill="1" applyBorder="1" applyAlignment="1" applyProtection="1">
      <alignment vertical="center" wrapText="1"/>
    </xf>
    <xf numFmtId="166" fontId="32" fillId="0" borderId="0" xfId="0" applyNumberFormat="1" applyFont="1" applyFill="1" applyAlignment="1" applyProtection="1">
      <alignment vertical="center"/>
    </xf>
    <xf numFmtId="166" fontId="32" fillId="3" borderId="0" xfId="0" applyNumberFormat="1" applyFont="1" applyFill="1" applyAlignment="1" applyProtection="1">
      <alignment vertical="center"/>
    </xf>
    <xf numFmtId="9" fontId="39" fillId="3" borderId="10" xfId="0" applyNumberFormat="1" applyFont="1" applyFill="1" applyBorder="1" applyAlignment="1" applyProtection="1">
      <alignment horizontal="center" vertical="top" wrapText="1"/>
    </xf>
    <xf numFmtId="9" fontId="32" fillId="3" borderId="47" xfId="0" applyNumberFormat="1" applyFont="1" applyFill="1" applyBorder="1" applyAlignment="1" applyProtection="1">
      <alignment horizontal="center" vertical="center" wrapText="1"/>
    </xf>
    <xf numFmtId="9" fontId="39" fillId="3" borderId="12" xfId="2" applyNumberFormat="1" applyFont="1" applyFill="1" applyBorder="1" applyAlignment="1" applyProtection="1">
      <alignment horizontal="right" vertical="center" wrapText="1"/>
    </xf>
    <xf numFmtId="9" fontId="39" fillId="3" borderId="11" xfId="2" applyNumberFormat="1" applyFont="1" applyFill="1" applyBorder="1" applyAlignment="1" applyProtection="1">
      <alignment horizontal="right" vertical="center" wrapText="1"/>
    </xf>
    <xf numFmtId="9" fontId="39" fillId="3" borderId="1" xfId="0" applyNumberFormat="1" applyFont="1" applyFill="1" applyBorder="1" applyAlignment="1" applyProtection="1">
      <alignment vertical="center"/>
    </xf>
    <xf numFmtId="9" fontId="38" fillId="3" borderId="1" xfId="0" applyNumberFormat="1" applyFont="1" applyFill="1" applyBorder="1" applyAlignment="1">
      <alignment horizontal="center" vertical="center"/>
    </xf>
    <xf numFmtId="9" fontId="38" fillId="3" borderId="10" xfId="0" applyNumberFormat="1" applyFont="1" applyFill="1" applyBorder="1" applyAlignment="1">
      <alignment horizontal="center" vertical="center"/>
    </xf>
    <xf numFmtId="9" fontId="38" fillId="3" borderId="12" xfId="0" applyNumberFormat="1" applyFont="1" applyFill="1" applyBorder="1" applyAlignment="1">
      <alignment horizontal="left" vertical="center" wrapText="1"/>
    </xf>
    <xf numFmtId="9" fontId="39" fillId="2" borderId="47" xfId="2" applyNumberFormat="1" applyFont="1" applyFill="1" applyBorder="1" applyAlignment="1" applyProtection="1">
      <alignment horizontal="center" vertical="center" wrapText="1"/>
    </xf>
    <xf numFmtId="9" fontId="44" fillId="0" borderId="0" xfId="0" applyNumberFormat="1" applyFont="1" applyFill="1" applyBorder="1" applyAlignment="1" applyProtection="1">
      <alignment horizontal="justify" vertical="center" wrapText="1"/>
    </xf>
    <xf numFmtId="9" fontId="32" fillId="0" borderId="0" xfId="0" applyNumberFormat="1" applyFont="1" applyFill="1" applyBorder="1" applyAlignment="1" applyProtection="1">
      <alignment vertical="center" wrapText="1"/>
    </xf>
    <xf numFmtId="9" fontId="32" fillId="0" borderId="0" xfId="0" applyNumberFormat="1" applyFont="1" applyFill="1" applyBorder="1" applyAlignment="1" applyProtection="1">
      <alignment horizontal="left" vertical="center" wrapText="1"/>
    </xf>
    <xf numFmtId="9" fontId="32" fillId="0" borderId="0" xfId="0" applyNumberFormat="1" applyFont="1" applyFill="1" applyBorder="1" applyAlignment="1" applyProtection="1">
      <alignment horizontal="left" vertical="center"/>
    </xf>
    <xf numFmtId="9" fontId="32" fillId="0" borderId="0" xfId="2" applyNumberFormat="1" applyFont="1" applyFill="1" applyBorder="1" applyAlignment="1" applyProtection="1">
      <alignment vertical="center" wrapText="1"/>
    </xf>
    <xf numFmtId="9" fontId="32" fillId="0" borderId="0" xfId="0" applyNumberFormat="1" applyFont="1" applyFill="1" applyAlignment="1" applyProtection="1">
      <alignment vertical="center"/>
    </xf>
    <xf numFmtId="9" fontId="39" fillId="3" borderId="1" xfId="0" applyNumberFormat="1" applyFont="1" applyFill="1" applyBorder="1" applyAlignment="1" applyProtection="1">
      <alignment horizontal="center" vertical="center"/>
    </xf>
    <xf numFmtId="9" fontId="38" fillId="3" borderId="12" xfId="0" applyNumberFormat="1" applyFont="1" applyFill="1" applyBorder="1" applyAlignment="1">
      <alignment horizontal="center" vertical="center" wrapText="1"/>
    </xf>
    <xf numFmtId="9" fontId="39" fillId="2" borderId="5" xfId="2" applyNumberFormat="1" applyFont="1" applyFill="1" applyBorder="1" applyAlignment="1" applyProtection="1">
      <alignment horizontal="center" vertical="center" wrapText="1"/>
    </xf>
    <xf numFmtId="9" fontId="44" fillId="0" borderId="0" xfId="0" applyNumberFormat="1" applyFont="1" applyFill="1" applyBorder="1" applyAlignment="1" applyProtection="1">
      <alignment horizontal="center" vertical="center" wrapText="1"/>
    </xf>
    <xf numFmtId="9" fontId="32" fillId="0" borderId="0" xfId="0" applyNumberFormat="1" applyFont="1" applyFill="1" applyBorder="1" applyAlignment="1" applyProtection="1">
      <alignment horizontal="center" vertical="center" wrapText="1"/>
    </xf>
    <xf numFmtId="9" fontId="32" fillId="0" borderId="0" xfId="0" applyNumberFormat="1" applyFont="1" applyFill="1" applyBorder="1" applyAlignment="1" applyProtection="1">
      <alignment horizontal="center" vertical="center"/>
    </xf>
    <xf numFmtId="9" fontId="32" fillId="0" borderId="0" xfId="2" applyNumberFormat="1" applyFont="1" applyFill="1" applyBorder="1" applyAlignment="1" applyProtection="1">
      <alignment horizontal="center" vertical="center" wrapText="1"/>
    </xf>
    <xf numFmtId="9" fontId="32" fillId="0" borderId="0" xfId="0" applyNumberFormat="1" applyFont="1" applyFill="1" applyAlignment="1" applyProtection="1">
      <alignment horizontal="center" vertical="center"/>
    </xf>
    <xf numFmtId="9" fontId="44" fillId="3" borderId="0" xfId="0" applyNumberFormat="1" applyFont="1" applyFill="1" applyBorder="1" applyAlignment="1" applyProtection="1">
      <alignment horizontal="justify" vertical="center" wrapText="1"/>
    </xf>
    <xf numFmtId="9" fontId="32" fillId="3" borderId="0" xfId="0" applyNumberFormat="1" applyFont="1" applyFill="1" applyBorder="1" applyAlignment="1" applyProtection="1">
      <alignment vertical="center" wrapText="1"/>
    </xf>
    <xf numFmtId="9" fontId="32" fillId="3" borderId="0" xfId="0" applyNumberFormat="1" applyFont="1" applyFill="1" applyBorder="1" applyAlignment="1" applyProtection="1">
      <alignment horizontal="left" vertical="center" wrapText="1"/>
    </xf>
    <xf numFmtId="9" fontId="32" fillId="3" borderId="0" xfId="0" applyNumberFormat="1" applyFont="1" applyFill="1" applyBorder="1" applyAlignment="1" applyProtection="1">
      <alignment horizontal="left" vertical="center"/>
    </xf>
    <xf numFmtId="9" fontId="32" fillId="3" borderId="0" xfId="2" applyNumberFormat="1" applyFont="1" applyFill="1" applyBorder="1" applyAlignment="1" applyProtection="1">
      <alignment vertical="center" wrapText="1"/>
    </xf>
    <xf numFmtId="9" fontId="32" fillId="3" borderId="0" xfId="0" applyNumberFormat="1" applyFont="1" applyFill="1" applyAlignment="1" applyProtection="1">
      <alignment vertical="center"/>
    </xf>
    <xf numFmtId="9" fontId="32" fillId="0" borderId="0" xfId="0" applyNumberFormat="1" applyFont="1" applyFill="1" applyBorder="1" applyAlignment="1" applyProtection="1">
      <alignment wrapText="1"/>
    </xf>
    <xf numFmtId="0" fontId="28" fillId="3" borderId="29" xfId="0" applyFont="1" applyFill="1" applyBorder="1" applyAlignment="1" applyProtection="1">
      <alignment vertical="center" wrapText="1"/>
    </xf>
    <xf numFmtId="9" fontId="32" fillId="0" borderId="0" xfId="0" applyNumberFormat="1" applyFont="1" applyFill="1" applyBorder="1" applyAlignment="1" applyProtection="1"/>
    <xf numFmtId="0" fontId="39" fillId="0" borderId="0" xfId="0" applyFont="1" applyFill="1" applyBorder="1" applyAlignment="1" applyProtection="1">
      <alignment horizontal="left" vertical="center"/>
    </xf>
    <xf numFmtId="0" fontId="39" fillId="0" borderId="0" xfId="0" applyFont="1" applyFill="1" applyAlignment="1">
      <alignment vertical="center"/>
    </xf>
    <xf numFmtId="0" fontId="39" fillId="0" borderId="0" xfId="0" applyFont="1" applyFill="1" applyBorder="1" applyAlignment="1" applyProtection="1">
      <alignment horizontal="left" vertical="center" wrapText="1"/>
    </xf>
    <xf numFmtId="0" fontId="39" fillId="0" borderId="0" xfId="0" applyFont="1" applyFill="1" applyBorder="1" applyAlignment="1" applyProtection="1">
      <alignment vertical="center" wrapText="1"/>
    </xf>
    <xf numFmtId="0" fontId="38" fillId="0" borderId="0" xfId="0" applyFont="1" applyAlignment="1"/>
    <xf numFmtId="0" fontId="39" fillId="0" borderId="0" xfId="0" applyFont="1" applyFill="1" applyBorder="1" applyAlignment="1" applyProtection="1">
      <alignment horizontal="left"/>
    </xf>
    <xf numFmtId="0" fontId="39" fillId="0" borderId="0" xfId="0" applyFont="1" applyFill="1" applyAlignment="1"/>
    <xf numFmtId="0" fontId="39" fillId="0" borderId="0" xfId="0" applyFont="1" applyFill="1" applyBorder="1" applyAlignment="1" applyProtection="1"/>
    <xf numFmtId="0" fontId="39" fillId="0" borderId="0" xfId="0" applyFont="1" applyFill="1" applyAlignment="1" applyProtection="1">
      <alignment horizontal="left" vertical="center"/>
    </xf>
    <xf numFmtId="0" fontId="39" fillId="0" borderId="0" xfId="0" applyFont="1" applyFill="1" applyAlignment="1" applyProtection="1">
      <alignment horizontal="left"/>
    </xf>
    <xf numFmtId="0" fontId="39" fillId="0" borderId="0" xfId="0" applyFont="1" applyFill="1" applyAlignment="1" applyProtection="1"/>
    <xf numFmtId="0" fontId="39" fillId="0" borderId="0" xfId="0" applyFont="1" applyFill="1" applyAlignment="1" applyProtection="1">
      <alignment vertical="center"/>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168" fontId="39" fillId="3" borderId="10" xfId="2" applyNumberFormat="1" applyFont="1" applyFill="1" applyBorder="1" applyAlignment="1" applyProtection="1">
      <alignment horizontal="center" vertical="center" wrapText="1"/>
    </xf>
    <xf numFmtId="168" fontId="39" fillId="3" borderId="5" xfId="2" applyNumberFormat="1" applyFont="1" applyFill="1" applyBorder="1" applyAlignment="1" applyProtection="1">
      <alignment horizontal="center" vertical="center" wrapText="1"/>
    </xf>
    <xf numFmtId="9" fontId="39" fillId="3" borderId="10" xfId="2" applyNumberFormat="1" applyFont="1" applyFill="1" applyBorder="1" applyAlignment="1" applyProtection="1">
      <alignment horizontal="center" vertical="center" wrapText="1"/>
    </xf>
    <xf numFmtId="9" fontId="39" fillId="3" borderId="50" xfId="2" applyNumberFormat="1" applyFont="1" applyFill="1" applyBorder="1" applyAlignment="1" applyProtection="1">
      <alignment horizontal="center" vertical="center" wrapText="1"/>
    </xf>
    <xf numFmtId="164" fontId="39" fillId="3" borderId="10" xfId="0" applyNumberFormat="1" applyFont="1" applyFill="1" applyBorder="1" applyAlignment="1" applyProtection="1">
      <alignment horizontal="center" vertical="center" wrapText="1"/>
    </xf>
    <xf numFmtId="164" fontId="39" fillId="3" borderId="5" xfId="0" applyNumberFormat="1" applyFont="1" applyFill="1" applyBorder="1" applyAlignment="1" applyProtection="1">
      <alignment horizontal="center" vertical="center" wrapText="1"/>
    </xf>
    <xf numFmtId="10" fontId="39" fillId="3" borderId="10" xfId="2" applyNumberFormat="1" applyFont="1" applyFill="1" applyBorder="1" applyAlignment="1" applyProtection="1">
      <alignment horizontal="center" vertical="center" wrapText="1"/>
    </xf>
    <xf numFmtId="10" fontId="39" fillId="3" borderId="5" xfId="2" applyNumberFormat="1" applyFont="1" applyFill="1" applyBorder="1" applyAlignment="1" applyProtection="1">
      <alignment horizontal="center" vertical="center" wrapText="1"/>
    </xf>
    <xf numFmtId="1" fontId="39" fillId="3" borderId="10" xfId="2" applyNumberFormat="1" applyFont="1" applyFill="1" applyBorder="1" applyAlignment="1" applyProtection="1">
      <alignment horizontal="center" vertical="center" wrapText="1"/>
    </xf>
    <xf numFmtId="1" fontId="39" fillId="3" borderId="5" xfId="2" applyNumberFormat="1" applyFont="1" applyFill="1" applyBorder="1" applyAlignment="1" applyProtection="1">
      <alignment horizontal="center" vertical="center" wrapText="1"/>
    </xf>
    <xf numFmtId="9" fontId="39" fillId="3" borderId="5" xfId="2" applyNumberFormat="1" applyFont="1" applyFill="1" applyBorder="1" applyAlignment="1" applyProtection="1">
      <alignment horizontal="center" vertical="center" wrapText="1"/>
    </xf>
    <xf numFmtId="0" fontId="23" fillId="3" borderId="37" xfId="0" applyFont="1" applyFill="1" applyBorder="1" applyAlignment="1" applyProtection="1">
      <alignment horizontal="left" vertical="top" wrapText="1"/>
    </xf>
    <xf numFmtId="0" fontId="23" fillId="3" borderId="31" xfId="0" applyFont="1" applyFill="1" applyBorder="1" applyAlignment="1" applyProtection="1">
      <alignment horizontal="left" vertical="top" wrapText="1"/>
    </xf>
    <xf numFmtId="9" fontId="39" fillId="3" borderId="22" xfId="2" applyNumberFormat="1" applyFont="1" applyFill="1" applyBorder="1" applyAlignment="1" applyProtection="1">
      <alignment horizontal="center" vertical="center" wrapText="1"/>
    </xf>
    <xf numFmtId="0" fontId="28" fillId="3" borderId="37" xfId="0" applyFont="1" applyFill="1" applyBorder="1" applyAlignment="1" applyProtection="1">
      <alignment horizontal="left" vertical="center" wrapText="1"/>
    </xf>
    <xf numFmtId="0" fontId="28" fillId="3" borderId="31" xfId="0" applyFont="1" applyFill="1" applyBorder="1" applyAlignment="1" applyProtection="1">
      <alignment horizontal="left" vertical="center" wrapText="1"/>
    </xf>
    <xf numFmtId="0" fontId="28" fillId="3" borderId="37" xfId="0" applyFont="1" applyFill="1" applyBorder="1" applyAlignment="1" applyProtection="1">
      <alignment horizontal="left" vertical="top" wrapText="1"/>
    </xf>
    <xf numFmtId="0" fontId="28" fillId="3" borderId="31" xfId="0" applyFont="1" applyFill="1" applyBorder="1" applyAlignment="1" applyProtection="1">
      <alignment horizontal="left" vertical="top" wrapText="1"/>
    </xf>
    <xf numFmtId="0" fontId="32" fillId="0" borderId="0" xfId="0" applyFont="1" applyFill="1" applyBorder="1" applyAlignment="1" applyProtection="1">
      <alignment horizontal="left" wrapText="1"/>
    </xf>
    <xf numFmtId="0" fontId="32" fillId="3" borderId="0" xfId="0" applyFont="1" applyFill="1" applyBorder="1" applyAlignment="1" applyProtection="1">
      <alignment horizontal="center" wrapText="1"/>
    </xf>
    <xf numFmtId="0" fontId="39" fillId="3" borderId="0" xfId="0" applyFont="1" applyFill="1" applyBorder="1" applyAlignment="1" applyProtection="1">
      <alignment horizontal="center" wrapText="1"/>
    </xf>
    <xf numFmtId="164" fontId="39" fillId="3" borderId="1" xfId="0" applyNumberFormat="1" applyFont="1" applyFill="1" applyBorder="1" applyAlignment="1" applyProtection="1">
      <alignment horizontal="center" vertical="center" wrapText="1"/>
    </xf>
    <xf numFmtId="10" fontId="39" fillId="3" borderId="1" xfId="0" applyNumberFormat="1" applyFont="1" applyFill="1" applyBorder="1" applyAlignment="1" applyProtection="1">
      <alignment horizontal="center" vertical="center" wrapText="1"/>
    </xf>
    <xf numFmtId="10" fontId="39" fillId="3" borderId="10" xfId="0" applyNumberFormat="1" applyFont="1" applyFill="1" applyBorder="1" applyAlignment="1" applyProtection="1">
      <alignment horizontal="center" vertical="center" wrapText="1"/>
    </xf>
    <xf numFmtId="164" fontId="39" fillId="3" borderId="1" xfId="0" applyNumberFormat="1" applyFont="1" applyFill="1" applyBorder="1" applyAlignment="1" applyProtection="1">
      <alignment horizontal="center" vertical="top" wrapText="1"/>
    </xf>
    <xf numFmtId="169" fontId="39" fillId="3" borderId="10" xfId="2" applyNumberFormat="1" applyFont="1" applyFill="1" applyBorder="1" applyAlignment="1" applyProtection="1">
      <alignment horizontal="center" vertical="center" wrapText="1"/>
    </xf>
    <xf numFmtId="169" fontId="39" fillId="3" borderId="5" xfId="2" applyNumberFormat="1" applyFont="1" applyFill="1" applyBorder="1" applyAlignment="1" applyProtection="1">
      <alignment horizontal="center" vertical="center" wrapText="1"/>
    </xf>
    <xf numFmtId="168" fontId="39" fillId="3" borderId="50" xfId="2" applyNumberFormat="1" applyFont="1" applyFill="1" applyBorder="1" applyAlignment="1" applyProtection="1">
      <alignment horizontal="center" vertical="center" wrapText="1"/>
    </xf>
    <xf numFmtId="0" fontId="39" fillId="3" borderId="5" xfId="0" applyFont="1" applyFill="1" applyBorder="1" applyAlignment="1" applyProtection="1">
      <alignment horizontal="center" vertical="center" wrapText="1"/>
    </xf>
    <xf numFmtId="164" fontId="39" fillId="3" borderId="1" xfId="0" applyNumberFormat="1" applyFont="1" applyFill="1" applyBorder="1" applyAlignment="1" applyProtection="1">
      <alignment horizontal="left" vertical="center" wrapText="1"/>
    </xf>
    <xf numFmtId="164" fontId="39" fillId="3" borderId="8" xfId="0" applyNumberFormat="1" applyFont="1" applyFill="1" applyBorder="1" applyAlignment="1" applyProtection="1">
      <alignment horizontal="left" vertical="center"/>
    </xf>
    <xf numFmtId="0" fontId="39" fillId="3" borderId="26" xfId="0" applyFont="1" applyFill="1" applyBorder="1" applyAlignment="1" applyProtection="1">
      <alignment horizontal="left" vertical="center" wrapText="1"/>
    </xf>
    <xf numFmtId="0" fontId="39" fillId="3" borderId="11" xfId="0" applyFont="1" applyFill="1" applyBorder="1" applyAlignment="1" applyProtection="1">
      <alignment horizontal="left" vertical="center" wrapText="1"/>
    </xf>
    <xf numFmtId="0" fontId="39" fillId="3" borderId="28" xfId="0" applyFont="1" applyFill="1" applyBorder="1" applyAlignment="1" applyProtection="1">
      <alignment horizontal="left" vertical="center" wrapText="1"/>
    </xf>
    <xf numFmtId="0" fontId="39" fillId="3" borderId="1" xfId="0" applyFont="1" applyFill="1" applyBorder="1" applyAlignment="1" applyProtection="1">
      <alignment horizontal="left" vertical="center" wrapText="1"/>
    </xf>
    <xf numFmtId="0" fontId="39" fillId="3" borderId="38" xfId="0" applyFont="1" applyFill="1" applyBorder="1" applyAlignment="1" applyProtection="1">
      <alignment horizontal="left" vertical="center" wrapText="1"/>
    </xf>
    <xf numFmtId="0" fontId="39" fillId="3" borderId="10" xfId="0" applyFont="1" applyFill="1" applyBorder="1" applyAlignment="1" applyProtection="1">
      <alignment horizontal="left" vertical="center" wrapText="1"/>
    </xf>
    <xf numFmtId="164" fontId="39" fillId="3" borderId="11" xfId="0" applyNumberFormat="1" applyFont="1" applyFill="1" applyBorder="1" applyAlignment="1" applyProtection="1">
      <alignment horizontal="left" vertical="center" wrapText="1"/>
    </xf>
    <xf numFmtId="164" fontId="39" fillId="3" borderId="12" xfId="0" applyNumberFormat="1" applyFont="1" applyFill="1" applyBorder="1" applyAlignment="1" applyProtection="1">
      <alignment horizontal="left" vertical="center" wrapText="1"/>
    </xf>
    <xf numFmtId="0" fontId="39" fillId="3" borderId="1" xfId="0" applyFont="1" applyFill="1" applyBorder="1" applyAlignment="1" applyProtection="1">
      <alignment horizontal="center" vertical="center" wrapText="1"/>
    </xf>
    <xf numFmtId="0" fontId="39" fillId="3" borderId="10" xfId="0" applyFont="1" applyFill="1" applyBorder="1" applyAlignment="1" applyProtection="1">
      <alignment horizontal="center" vertical="center" wrapText="1"/>
    </xf>
    <xf numFmtId="0" fontId="39" fillId="3" borderId="10" xfId="0" applyFont="1" applyFill="1" applyBorder="1" applyAlignment="1" applyProtection="1">
      <alignment horizontal="center" vertical="center"/>
    </xf>
    <xf numFmtId="164" fontId="39" fillId="3" borderId="5" xfId="0" applyNumberFormat="1" applyFont="1" applyFill="1" applyBorder="1" applyAlignment="1" applyProtection="1">
      <alignment horizontal="left" vertical="center" wrapText="1"/>
    </xf>
    <xf numFmtId="49" fontId="39" fillId="3" borderId="26" xfId="0" applyNumberFormat="1" applyFont="1" applyFill="1" applyBorder="1" applyAlignment="1" applyProtection="1">
      <alignment horizontal="center" vertical="center" wrapText="1"/>
    </xf>
    <xf numFmtId="49" fontId="39" fillId="3" borderId="28" xfId="0" applyNumberFormat="1" applyFont="1" applyFill="1" applyBorder="1" applyAlignment="1" applyProtection="1">
      <alignment horizontal="center" vertical="center" wrapText="1"/>
    </xf>
    <xf numFmtId="49" fontId="39" fillId="3" borderId="21" xfId="0" applyNumberFormat="1" applyFont="1" applyFill="1" applyBorder="1" applyAlignment="1" applyProtection="1">
      <alignment horizontal="center" vertical="center" wrapText="1"/>
    </xf>
    <xf numFmtId="164" fontId="39" fillId="3" borderId="10" xfId="2" applyNumberFormat="1" applyFont="1" applyFill="1" applyBorder="1" applyAlignment="1" applyProtection="1">
      <alignment horizontal="center" vertical="center" wrapText="1"/>
    </xf>
    <xf numFmtId="164" fontId="39" fillId="3" borderId="5" xfId="2" applyNumberFormat="1" applyFont="1" applyFill="1" applyBorder="1" applyAlignment="1" applyProtection="1">
      <alignment horizontal="center" vertical="center" wrapText="1"/>
    </xf>
    <xf numFmtId="0" fontId="39" fillId="0" borderId="7" xfId="0" applyFont="1" applyFill="1" applyBorder="1" applyAlignment="1" applyProtection="1">
      <alignment horizontal="center" vertical="top" wrapText="1"/>
    </xf>
    <xf numFmtId="0" fontId="39" fillId="0" borderId="14" xfId="0" applyFont="1" applyFill="1" applyBorder="1" applyAlignment="1" applyProtection="1">
      <alignment horizontal="center" vertical="top" wrapText="1"/>
    </xf>
    <xf numFmtId="164" fontId="39" fillId="3" borderId="4" xfId="0" applyNumberFormat="1" applyFont="1" applyFill="1" applyBorder="1" applyAlignment="1" applyProtection="1">
      <alignment horizontal="center" vertical="top" wrapText="1"/>
    </xf>
    <xf numFmtId="0" fontId="39" fillId="3" borderId="56" xfId="0" applyFont="1" applyFill="1" applyBorder="1" applyAlignment="1" applyProtection="1">
      <alignment horizontal="center" vertical="center" wrapText="1"/>
    </xf>
    <xf numFmtId="0" fontId="39" fillId="3" borderId="57" xfId="0" applyFont="1" applyFill="1" applyBorder="1" applyAlignment="1" applyProtection="1">
      <alignment horizontal="center" vertical="center" wrapText="1"/>
    </xf>
    <xf numFmtId="0" fontId="39" fillId="3" borderId="58" xfId="0" applyFont="1" applyFill="1" applyBorder="1" applyAlignment="1" applyProtection="1">
      <alignment horizontal="center" vertical="center" wrapText="1"/>
    </xf>
    <xf numFmtId="0" fontId="40" fillId="3" borderId="1" xfId="0" applyFont="1" applyFill="1" applyBorder="1" applyAlignment="1">
      <alignment horizontal="center" vertical="top" wrapText="1"/>
    </xf>
    <xf numFmtId="0" fontId="39"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xf>
    <xf numFmtId="0" fontId="39" fillId="0" borderId="0" xfId="0" applyFont="1" applyFill="1" applyBorder="1" applyAlignment="1" applyProtection="1">
      <alignment horizontal="left" wrapText="1"/>
    </xf>
    <xf numFmtId="49" fontId="32" fillId="3" borderId="26" xfId="0" applyNumberFormat="1" applyFont="1" applyFill="1" applyBorder="1" applyAlignment="1" applyProtection="1">
      <alignment horizontal="center" vertical="center" wrapText="1"/>
    </xf>
    <xf numFmtId="49" fontId="32" fillId="3" borderId="28" xfId="0" applyNumberFormat="1" applyFont="1" applyFill="1" applyBorder="1" applyAlignment="1" applyProtection="1">
      <alignment horizontal="center" vertical="center" wrapText="1"/>
    </xf>
    <xf numFmtId="49" fontId="32" fillId="3" borderId="21" xfId="0" applyNumberFormat="1" applyFont="1" applyFill="1" applyBorder="1" applyAlignment="1" applyProtection="1">
      <alignment horizontal="center" vertical="center" wrapText="1"/>
    </xf>
    <xf numFmtId="49" fontId="39" fillId="3" borderId="1" xfId="0" applyNumberFormat="1" applyFont="1" applyFill="1" applyBorder="1" applyAlignment="1" applyProtection="1">
      <alignment horizontal="center" vertical="center" wrapText="1"/>
    </xf>
    <xf numFmtId="49" fontId="39" fillId="3" borderId="5" xfId="0" applyNumberFormat="1" applyFont="1" applyFill="1" applyBorder="1" applyAlignment="1" applyProtection="1">
      <alignment horizontal="center" vertical="center" wrapText="1"/>
    </xf>
    <xf numFmtId="49" fontId="32" fillId="3" borderId="15" xfId="0" applyNumberFormat="1" applyFont="1" applyFill="1" applyBorder="1" applyAlignment="1" applyProtection="1">
      <alignment horizontal="center" vertical="center" wrapText="1"/>
    </xf>
    <xf numFmtId="49" fontId="32" fillId="3" borderId="51" xfId="0" applyNumberFormat="1" applyFont="1" applyFill="1" applyBorder="1" applyAlignment="1" applyProtection="1">
      <alignment horizontal="center" vertical="center" wrapText="1"/>
    </xf>
    <xf numFmtId="49" fontId="32" fillId="3" borderId="49" xfId="0" applyNumberFormat="1" applyFont="1" applyFill="1" applyBorder="1" applyAlignment="1" applyProtection="1">
      <alignment horizontal="center" vertical="center" wrapText="1"/>
    </xf>
    <xf numFmtId="164" fontId="32" fillId="3" borderId="22" xfId="0" applyNumberFormat="1" applyFont="1" applyFill="1" applyBorder="1" applyAlignment="1" applyProtection="1">
      <alignment horizontal="left" vertical="center" wrapText="1"/>
    </xf>
    <xf numFmtId="164" fontId="32" fillId="3" borderId="8" xfId="0" applyNumberFormat="1" applyFont="1" applyFill="1" applyBorder="1" applyAlignment="1" applyProtection="1">
      <alignment horizontal="left" vertical="center" wrapText="1"/>
    </xf>
    <xf numFmtId="164" fontId="32" fillId="3" borderId="50" xfId="0" applyNumberFormat="1" applyFont="1" applyFill="1" applyBorder="1" applyAlignment="1" applyProtection="1">
      <alignment horizontal="left" vertical="center" wrapText="1"/>
    </xf>
    <xf numFmtId="165" fontId="38" fillId="3" borderId="37" xfId="0" applyNumberFormat="1" applyFont="1" applyFill="1" applyBorder="1" applyAlignment="1">
      <alignment horizontal="center" vertical="center" wrapText="1"/>
    </xf>
    <xf numFmtId="165" fontId="38" fillId="3" borderId="31" xfId="0" applyNumberFormat="1" applyFont="1" applyFill="1" applyBorder="1" applyAlignment="1">
      <alignment horizontal="center" vertical="center" wrapText="1"/>
    </xf>
    <xf numFmtId="165" fontId="38" fillId="3" borderId="10" xfId="0" applyNumberFormat="1" applyFont="1" applyFill="1" applyBorder="1" applyAlignment="1">
      <alignment horizontal="center" vertical="center" wrapText="1"/>
    </xf>
    <xf numFmtId="165" fontId="38" fillId="3" borderId="5" xfId="0" applyNumberFormat="1" applyFont="1" applyFill="1" applyBorder="1" applyAlignment="1">
      <alignment horizontal="center" vertical="center" wrapText="1"/>
    </xf>
    <xf numFmtId="164" fontId="39" fillId="3" borderId="11" xfId="0" applyNumberFormat="1" applyFont="1" applyFill="1" applyBorder="1" applyAlignment="1" applyProtection="1">
      <alignment horizontal="center" vertical="center" wrapText="1"/>
    </xf>
    <xf numFmtId="164" fontId="39" fillId="3" borderId="12" xfId="0" applyNumberFormat="1" applyFont="1" applyFill="1" applyBorder="1" applyAlignment="1" applyProtection="1">
      <alignment horizontal="center" vertical="center" wrapText="1"/>
    </xf>
    <xf numFmtId="164" fontId="32" fillId="3" borderId="11" xfId="0" applyNumberFormat="1" applyFont="1" applyFill="1" applyBorder="1" applyAlignment="1" applyProtection="1">
      <alignment horizontal="center" vertical="center" wrapText="1"/>
    </xf>
    <xf numFmtId="164" fontId="32" fillId="3" borderId="1" xfId="0" applyNumberFormat="1" applyFont="1" applyFill="1" applyBorder="1" applyAlignment="1" applyProtection="1">
      <alignment horizontal="center" vertical="center" wrapText="1"/>
    </xf>
    <xf numFmtId="164" fontId="32" fillId="3" borderId="12" xfId="0" applyNumberFormat="1" applyFont="1" applyFill="1" applyBorder="1" applyAlignment="1" applyProtection="1">
      <alignment horizontal="center" vertical="center" wrapText="1"/>
    </xf>
    <xf numFmtId="164" fontId="39" fillId="3" borderId="22" xfId="0" applyNumberFormat="1" applyFont="1" applyFill="1" applyBorder="1" applyAlignment="1" applyProtection="1">
      <alignment horizontal="center" vertical="center" wrapText="1"/>
    </xf>
    <xf numFmtId="164" fontId="39" fillId="3" borderId="8" xfId="0" applyNumberFormat="1" applyFont="1" applyFill="1" applyBorder="1" applyAlignment="1" applyProtection="1">
      <alignment horizontal="center" vertical="center" wrapText="1"/>
    </xf>
    <xf numFmtId="164" fontId="39" fillId="3" borderId="50" xfId="0" applyNumberFormat="1" applyFont="1" applyFill="1" applyBorder="1" applyAlignment="1" applyProtection="1">
      <alignment horizontal="center" vertical="center" wrapText="1"/>
    </xf>
    <xf numFmtId="164" fontId="32" fillId="3" borderId="5" xfId="0" applyNumberFormat="1" applyFont="1" applyFill="1" applyBorder="1" applyAlignment="1" applyProtection="1">
      <alignment horizontal="center" vertical="center" wrapText="1"/>
    </xf>
    <xf numFmtId="164" fontId="32" fillId="3" borderId="10" xfId="0" applyNumberFormat="1" applyFont="1" applyFill="1" applyBorder="1" applyAlignment="1" applyProtection="1">
      <alignment horizontal="center" vertical="center" wrapText="1"/>
    </xf>
    <xf numFmtId="0" fontId="39" fillId="0" borderId="7" xfId="0" applyFont="1" applyFill="1" applyBorder="1" applyAlignment="1" applyProtection="1">
      <alignment horizontal="center" vertical="center"/>
    </xf>
    <xf numFmtId="0" fontId="39" fillId="3" borderId="5" xfId="0" applyFont="1" applyFill="1" applyBorder="1" applyAlignment="1" applyProtection="1">
      <alignment horizontal="center" vertical="center"/>
    </xf>
    <xf numFmtId="0" fontId="39" fillId="3" borderId="1" xfId="0" applyFont="1" applyFill="1" applyBorder="1" applyAlignment="1" applyProtection="1">
      <alignment horizontal="center" vertical="center"/>
    </xf>
    <xf numFmtId="165" fontId="43" fillId="3" borderId="11" xfId="0" applyNumberFormat="1" applyFont="1" applyFill="1" applyBorder="1" applyAlignment="1">
      <alignment horizontal="center" vertical="center" wrapText="1"/>
    </xf>
    <xf numFmtId="165" fontId="43" fillId="3" borderId="1" xfId="0" applyNumberFormat="1" applyFont="1" applyFill="1" applyBorder="1" applyAlignment="1">
      <alignment horizontal="center" vertical="center" wrapText="1"/>
    </xf>
    <xf numFmtId="165" fontId="43" fillId="3" borderId="12" xfId="0" applyNumberFormat="1" applyFont="1" applyFill="1" applyBorder="1" applyAlignment="1">
      <alignment horizontal="center" vertical="center" wrapText="1"/>
    </xf>
    <xf numFmtId="49" fontId="43" fillId="3" borderId="1" xfId="0" applyNumberFormat="1" applyFont="1" applyFill="1" applyBorder="1" applyAlignment="1">
      <alignment horizontal="center" vertical="center" wrapText="1"/>
    </xf>
    <xf numFmtId="165" fontId="38" fillId="3" borderId="26" xfId="0" applyNumberFormat="1" applyFont="1" applyFill="1" applyBorder="1" applyAlignment="1">
      <alignment horizontal="center" vertical="center" wrapText="1"/>
    </xf>
    <xf numFmtId="165" fontId="38" fillId="3" borderId="28" xfId="0" applyNumberFormat="1" applyFont="1" applyFill="1" applyBorder="1" applyAlignment="1">
      <alignment horizontal="center" vertical="center" wrapText="1"/>
    </xf>
    <xf numFmtId="165" fontId="38" fillId="3" borderId="11" xfId="0" applyNumberFormat="1" applyFont="1" applyFill="1" applyBorder="1" applyAlignment="1">
      <alignment horizontal="center" vertical="center" wrapText="1"/>
    </xf>
    <xf numFmtId="165" fontId="38" fillId="3" borderId="1" xfId="0" applyNumberFormat="1" applyFont="1" applyFill="1" applyBorder="1" applyAlignment="1">
      <alignment horizontal="center" vertical="center" wrapText="1"/>
    </xf>
    <xf numFmtId="165" fontId="38" fillId="3" borderId="12" xfId="0" applyNumberFormat="1" applyFont="1" applyFill="1" applyBorder="1" applyAlignment="1">
      <alignment horizontal="center" vertical="center" wrapText="1"/>
    </xf>
    <xf numFmtId="165" fontId="38" fillId="3" borderId="24" xfId="0" applyNumberFormat="1" applyFont="1" applyFill="1" applyBorder="1" applyAlignment="1">
      <alignment horizontal="left" vertical="center" wrapText="1"/>
    </xf>
    <xf numFmtId="165" fontId="38" fillId="3" borderId="13" xfId="0" applyNumberFormat="1" applyFont="1" applyFill="1" applyBorder="1" applyAlignment="1">
      <alignment horizontal="left" vertical="center" wrapText="1"/>
    </xf>
    <xf numFmtId="165" fontId="38" fillId="3" borderId="40" xfId="0" applyNumberFormat="1" applyFont="1" applyFill="1" applyBorder="1" applyAlignment="1">
      <alignment horizontal="left" vertical="center" wrapText="1"/>
    </xf>
    <xf numFmtId="165" fontId="38" fillId="3" borderId="9" xfId="0" applyNumberFormat="1" applyFont="1" applyFill="1" applyBorder="1" applyAlignment="1">
      <alignment horizontal="left" vertical="center" wrapText="1"/>
    </xf>
    <xf numFmtId="165" fontId="38" fillId="3" borderId="0" xfId="0" applyNumberFormat="1" applyFont="1" applyFill="1" applyBorder="1" applyAlignment="1">
      <alignment horizontal="left" vertical="center" wrapText="1"/>
    </xf>
    <xf numFmtId="165" fontId="38" fillId="3" borderId="35" xfId="0" applyNumberFormat="1" applyFont="1" applyFill="1" applyBorder="1" applyAlignment="1">
      <alignment horizontal="left" vertical="center" wrapText="1"/>
    </xf>
    <xf numFmtId="165" fontId="38" fillId="3" borderId="19" xfId="0" applyNumberFormat="1" applyFont="1" applyFill="1" applyBorder="1" applyAlignment="1">
      <alignment horizontal="left" vertical="center" wrapText="1"/>
    </xf>
    <xf numFmtId="165" fontId="38" fillId="3" borderId="6" xfId="0" applyNumberFormat="1" applyFont="1" applyFill="1" applyBorder="1" applyAlignment="1">
      <alignment horizontal="left" vertical="center" wrapText="1"/>
    </xf>
    <xf numFmtId="165" fontId="38" fillId="3" borderId="43" xfId="0" applyNumberFormat="1" applyFont="1" applyFill="1" applyBorder="1" applyAlignment="1">
      <alignment horizontal="left" vertical="center" wrapText="1"/>
    </xf>
    <xf numFmtId="165" fontId="38" fillId="3" borderId="38" xfId="0" applyNumberFormat="1" applyFont="1" applyFill="1" applyBorder="1" applyAlignment="1">
      <alignment horizontal="center" vertical="center" wrapText="1"/>
    </xf>
    <xf numFmtId="165" fontId="38" fillId="3" borderId="16" xfId="0" applyNumberFormat="1" applyFont="1" applyFill="1" applyBorder="1" applyAlignment="1">
      <alignment horizontal="center" vertical="center" wrapText="1"/>
    </xf>
    <xf numFmtId="9" fontId="38" fillId="3" borderId="10" xfId="0" applyNumberFormat="1" applyFont="1" applyFill="1" applyBorder="1" applyAlignment="1">
      <alignment horizontal="center" vertical="center" wrapText="1"/>
    </xf>
    <xf numFmtId="9" fontId="38" fillId="3" borderId="5" xfId="0" applyNumberFormat="1" applyFont="1" applyFill="1" applyBorder="1" applyAlignment="1">
      <alignment horizontal="center" vertical="center" wrapText="1"/>
    </xf>
    <xf numFmtId="165" fontId="38" fillId="3" borderId="21" xfId="0" applyNumberFormat="1" applyFont="1" applyFill="1" applyBorder="1" applyAlignment="1">
      <alignment horizontal="center" vertical="center" wrapText="1"/>
    </xf>
    <xf numFmtId="168" fontId="39" fillId="3" borderId="1" xfId="2" applyNumberFormat="1" applyFont="1" applyFill="1" applyBorder="1" applyAlignment="1" applyProtection="1">
      <alignment horizontal="center" vertical="center" wrapText="1"/>
    </xf>
    <xf numFmtId="165" fontId="38" fillId="3" borderId="1" xfId="0" applyNumberFormat="1" applyFont="1" applyFill="1" applyBorder="1" applyAlignment="1">
      <alignment horizontal="left" vertical="center" wrapText="1"/>
    </xf>
    <xf numFmtId="165" fontId="38" fillId="3" borderId="29" xfId="0" applyNumberFormat="1" applyFont="1" applyFill="1" applyBorder="1" applyAlignment="1">
      <alignment horizontal="left" vertical="center" wrapText="1"/>
    </xf>
    <xf numFmtId="168" fontId="39" fillId="3" borderId="25" xfId="2" applyNumberFormat="1" applyFont="1" applyFill="1" applyBorder="1" applyAlignment="1" applyProtection="1">
      <alignment horizontal="center" vertical="center" wrapText="1"/>
    </xf>
    <xf numFmtId="168" fontId="39" fillId="3" borderId="41" xfId="2" applyNumberFormat="1" applyFont="1" applyFill="1" applyBorder="1" applyAlignment="1" applyProtection="1">
      <alignment horizontal="center" vertical="center" wrapText="1"/>
    </xf>
    <xf numFmtId="168" fontId="39" fillId="3" borderId="42" xfId="2" applyNumberFormat="1" applyFont="1" applyFill="1" applyBorder="1" applyAlignment="1" applyProtection="1">
      <alignment horizontal="center" vertical="center" wrapText="1"/>
    </xf>
    <xf numFmtId="49" fontId="38" fillId="3" borderId="26" xfId="0" applyNumberFormat="1" applyFont="1" applyFill="1" applyBorder="1" applyAlignment="1">
      <alignment horizontal="center" vertical="center" wrapText="1"/>
    </xf>
    <xf numFmtId="49" fontId="38" fillId="3" borderId="28" xfId="0" applyNumberFormat="1" applyFont="1" applyFill="1" applyBorder="1" applyAlignment="1">
      <alignment horizontal="center" vertical="center" wrapText="1"/>
    </xf>
    <xf numFmtId="0" fontId="39" fillId="3" borderId="52" xfId="0" applyFont="1" applyFill="1" applyBorder="1" applyAlignment="1" applyProtection="1">
      <alignment horizontal="left" vertical="top" wrapText="1"/>
    </xf>
    <xf numFmtId="0" fontId="39" fillId="3" borderId="14" xfId="0" applyFont="1" applyFill="1" applyBorder="1" applyAlignment="1" applyProtection="1">
      <alignment horizontal="left" vertical="top" wrapText="1"/>
    </xf>
    <xf numFmtId="0" fontId="39" fillId="3" borderId="53" xfId="0" applyFont="1" applyFill="1" applyBorder="1" applyAlignment="1" applyProtection="1">
      <alignment horizontal="left" vertical="top" wrapText="1"/>
    </xf>
    <xf numFmtId="0" fontId="39" fillId="3" borderId="9" xfId="0" applyFont="1" applyFill="1" applyBorder="1" applyAlignment="1" applyProtection="1">
      <alignment horizontal="left" vertical="top" wrapText="1"/>
    </xf>
    <xf numFmtId="0" fontId="39" fillId="3" borderId="0" xfId="0" applyFont="1" applyFill="1" applyBorder="1" applyAlignment="1" applyProtection="1">
      <alignment horizontal="left" vertical="top" wrapText="1"/>
    </xf>
    <xf numFmtId="0" fontId="39" fillId="3" borderId="54" xfId="0" applyFont="1" applyFill="1" applyBorder="1" applyAlignment="1" applyProtection="1">
      <alignment horizontal="left" vertical="top" wrapText="1"/>
    </xf>
    <xf numFmtId="0" fontId="39" fillId="3" borderId="19" xfId="0" applyFont="1" applyFill="1" applyBorder="1" applyAlignment="1" applyProtection="1">
      <alignment horizontal="left" vertical="top" wrapText="1"/>
    </xf>
    <xf numFmtId="0" fontId="39" fillId="3" borderId="6" xfId="0" applyFont="1" applyFill="1" applyBorder="1" applyAlignment="1" applyProtection="1">
      <alignment horizontal="left" vertical="top" wrapText="1"/>
    </xf>
    <xf numFmtId="0" fontId="39" fillId="3" borderId="3" xfId="0" applyFont="1" applyFill="1" applyBorder="1" applyAlignment="1" applyProtection="1">
      <alignment horizontal="left" vertical="top" wrapText="1"/>
    </xf>
    <xf numFmtId="164" fontId="39" fillId="3" borderId="26" xfId="0" applyNumberFormat="1" applyFont="1" applyFill="1" applyBorder="1" applyAlignment="1" applyProtection="1">
      <alignment horizontal="center" vertical="center" wrapText="1"/>
    </xf>
    <xf numFmtId="164" fontId="39" fillId="3" borderId="28" xfId="0" applyNumberFormat="1" applyFont="1" applyFill="1" applyBorder="1" applyAlignment="1" applyProtection="1">
      <alignment horizontal="center" vertical="center" wrapText="1"/>
    </xf>
    <xf numFmtId="164" fontId="39" fillId="3" borderId="21" xfId="0" applyNumberFormat="1" applyFont="1" applyFill="1" applyBorder="1" applyAlignment="1" applyProtection="1">
      <alignment horizontal="center" vertical="center" wrapText="1"/>
    </xf>
    <xf numFmtId="164" fontId="39" fillId="3" borderId="16" xfId="0" applyNumberFormat="1" applyFont="1" applyFill="1" applyBorder="1" applyAlignment="1" applyProtection="1">
      <alignment horizontal="center" vertical="center" wrapText="1"/>
    </xf>
    <xf numFmtId="164" fontId="39" fillId="3" borderId="26" xfId="0" applyNumberFormat="1" applyFont="1" applyFill="1" applyBorder="1" applyAlignment="1" applyProtection="1">
      <alignment horizontal="left" vertical="center" wrapText="1"/>
    </xf>
    <xf numFmtId="164" fontId="39" fillId="3" borderId="32" xfId="0" applyNumberFormat="1" applyFont="1" applyFill="1" applyBorder="1" applyAlignment="1" applyProtection="1">
      <alignment horizontal="left" vertical="center" wrapText="1"/>
    </xf>
    <xf numFmtId="164" fontId="39" fillId="3" borderId="28" xfId="0" applyNumberFormat="1" applyFont="1" applyFill="1" applyBorder="1" applyAlignment="1" applyProtection="1">
      <alignment horizontal="left" vertical="center" wrapText="1"/>
    </xf>
    <xf numFmtId="164" fontId="39" fillId="3" borderId="21" xfId="0" applyNumberFormat="1" applyFont="1" applyFill="1" applyBorder="1" applyAlignment="1" applyProtection="1">
      <alignment horizontal="left" vertical="center" wrapText="1"/>
    </xf>
    <xf numFmtId="49" fontId="32" fillId="3" borderId="38" xfId="0" applyNumberFormat="1" applyFont="1" applyFill="1" applyBorder="1" applyAlignment="1" applyProtection="1">
      <alignment horizontal="center" vertical="center" wrapText="1"/>
    </xf>
    <xf numFmtId="164" fontId="32" fillId="3" borderId="8" xfId="0" applyNumberFormat="1" applyFont="1" applyFill="1" applyBorder="1" applyAlignment="1" applyProtection="1">
      <alignment horizontal="center" vertical="center" wrapText="1"/>
    </xf>
    <xf numFmtId="164" fontId="32" fillId="3" borderId="11" xfId="0" applyNumberFormat="1" applyFont="1" applyFill="1" applyBorder="1" applyAlignment="1" applyProtection="1">
      <alignment horizontal="left" vertical="center" wrapText="1"/>
    </xf>
    <xf numFmtId="164" fontId="32" fillId="3" borderId="1" xfId="0" applyNumberFormat="1" applyFont="1" applyFill="1" applyBorder="1" applyAlignment="1" applyProtection="1">
      <alignment horizontal="left" vertical="center" wrapText="1"/>
    </xf>
    <xf numFmtId="164" fontId="32" fillId="3" borderId="12" xfId="0" applyNumberFormat="1" applyFont="1" applyFill="1" applyBorder="1" applyAlignment="1" applyProtection="1">
      <alignment horizontal="left" vertical="center" wrapText="1"/>
    </xf>
    <xf numFmtId="49" fontId="32" fillId="3" borderId="1" xfId="0" applyNumberFormat="1" applyFont="1" applyFill="1" applyBorder="1" applyAlignment="1" applyProtection="1">
      <alignment horizontal="center" vertical="center" wrapText="1"/>
    </xf>
    <xf numFmtId="164" fontId="32" fillId="3" borderId="50" xfId="0" applyNumberFormat="1" applyFont="1" applyFill="1" applyBorder="1" applyAlignment="1" applyProtection="1">
      <alignment horizontal="center" vertical="center" wrapText="1"/>
    </xf>
    <xf numFmtId="49" fontId="39" fillId="3" borderId="16" xfId="0" applyNumberFormat="1" applyFont="1" applyFill="1" applyBorder="1" applyAlignment="1" applyProtection="1">
      <alignment horizontal="center" vertical="center" wrapText="1"/>
    </xf>
    <xf numFmtId="164" fontId="39" fillId="3" borderId="22" xfId="0" applyNumberFormat="1" applyFont="1" applyFill="1" applyBorder="1" applyAlignment="1" applyProtection="1">
      <alignment horizontal="left" wrapText="1"/>
    </xf>
    <xf numFmtId="164" fontId="39" fillId="3" borderId="8" xfId="0" applyNumberFormat="1" applyFont="1" applyFill="1" applyBorder="1" applyAlignment="1" applyProtection="1">
      <alignment horizontal="left" wrapText="1"/>
    </xf>
    <xf numFmtId="164" fontId="39" fillId="3" borderId="50" xfId="0" applyNumberFormat="1" applyFont="1" applyFill="1" applyBorder="1" applyAlignment="1" applyProtection="1">
      <alignment horizontal="left" wrapText="1"/>
    </xf>
    <xf numFmtId="49" fontId="32" fillId="3" borderId="16" xfId="0" applyNumberFormat="1" applyFont="1" applyFill="1" applyBorder="1" applyAlignment="1" applyProtection="1">
      <alignment horizontal="center" vertical="center" wrapText="1"/>
    </xf>
    <xf numFmtId="49" fontId="39" fillId="3" borderId="44" xfId="0" applyNumberFormat="1" applyFont="1" applyFill="1" applyBorder="1" applyAlignment="1" applyProtection="1">
      <alignment horizontal="center" vertical="center" wrapText="1"/>
    </xf>
    <xf numFmtId="49" fontId="39" fillId="3" borderId="39" xfId="0" applyNumberFormat="1" applyFont="1" applyFill="1" applyBorder="1" applyAlignment="1" applyProtection="1">
      <alignment horizontal="center" vertical="center" wrapText="1"/>
    </xf>
    <xf numFmtId="49" fontId="39" fillId="3" borderId="45" xfId="0" applyNumberFormat="1" applyFont="1" applyFill="1" applyBorder="1" applyAlignment="1" applyProtection="1">
      <alignment horizontal="center" vertical="center" wrapText="1"/>
    </xf>
    <xf numFmtId="164" fontId="32" fillId="0" borderId="0" xfId="0" applyNumberFormat="1" applyFont="1" applyFill="1" applyBorder="1" applyAlignment="1" applyProtection="1">
      <alignment horizontal="justify" vertical="center" wrapText="1"/>
    </xf>
    <xf numFmtId="164" fontId="39" fillId="3" borderId="10" xfId="0" applyNumberFormat="1" applyFont="1" applyFill="1" applyBorder="1" applyAlignment="1" applyProtection="1">
      <alignment horizontal="left" vertical="center"/>
    </xf>
    <xf numFmtId="164" fontId="39" fillId="0" borderId="52" xfId="0" applyNumberFormat="1" applyFont="1" applyFill="1" applyBorder="1" applyAlignment="1" applyProtection="1">
      <alignment horizontal="left" vertical="center" wrapText="1"/>
    </xf>
    <xf numFmtId="164" fontId="39" fillId="0" borderId="14" xfId="0" applyNumberFormat="1" applyFont="1" applyFill="1" applyBorder="1" applyAlignment="1" applyProtection="1">
      <alignment horizontal="left" vertical="center" wrapText="1"/>
    </xf>
    <xf numFmtId="164" fontId="39" fillId="0" borderId="53" xfId="0" applyNumberFormat="1" applyFont="1" applyFill="1" applyBorder="1" applyAlignment="1" applyProtection="1">
      <alignment horizontal="left" vertical="center" wrapText="1"/>
    </xf>
    <xf numFmtId="164" fontId="39" fillId="0" borderId="9" xfId="0" applyNumberFormat="1" applyFont="1" applyFill="1" applyBorder="1" applyAlignment="1" applyProtection="1">
      <alignment horizontal="left" vertical="center" wrapText="1"/>
    </xf>
    <xf numFmtId="164" fontId="39" fillId="0" borderId="0" xfId="0" applyNumberFormat="1" applyFont="1" applyFill="1" applyBorder="1" applyAlignment="1" applyProtection="1">
      <alignment horizontal="left" vertical="center" wrapText="1"/>
    </xf>
    <xf numFmtId="164" fontId="39" fillId="0" borderId="54" xfId="0" applyNumberFormat="1" applyFont="1" applyFill="1" applyBorder="1" applyAlignment="1" applyProtection="1">
      <alignment horizontal="left" vertical="center" wrapText="1"/>
    </xf>
    <xf numFmtId="164" fontId="39" fillId="0" borderId="19" xfId="0" applyNumberFormat="1" applyFont="1" applyFill="1" applyBorder="1" applyAlignment="1" applyProtection="1">
      <alignment horizontal="left" vertical="center" wrapText="1"/>
    </xf>
    <xf numFmtId="164" fontId="39" fillId="0" borderId="6" xfId="0" applyNumberFormat="1" applyFont="1" applyFill="1" applyBorder="1" applyAlignment="1" applyProtection="1">
      <alignment horizontal="left" vertical="center" wrapText="1"/>
    </xf>
    <xf numFmtId="164" fontId="39" fillId="0" borderId="3" xfId="0" applyNumberFormat="1" applyFont="1" applyFill="1" applyBorder="1" applyAlignment="1" applyProtection="1">
      <alignment horizontal="left" vertical="center" wrapText="1"/>
    </xf>
    <xf numFmtId="164" fontId="39" fillId="0" borderId="16" xfId="0" applyNumberFormat="1" applyFont="1" applyFill="1" applyBorder="1" applyAlignment="1" applyProtection="1">
      <alignment horizontal="left" vertical="center" wrapText="1"/>
    </xf>
    <xf numFmtId="164" fontId="39" fillId="0" borderId="5" xfId="0" applyNumberFormat="1" applyFont="1" applyFill="1" applyBorder="1" applyAlignment="1" applyProtection="1">
      <alignment horizontal="left" vertical="center" wrapText="1"/>
    </xf>
    <xf numFmtId="164" fontId="39" fillId="0" borderId="28" xfId="0" applyNumberFormat="1" applyFont="1" applyFill="1" applyBorder="1" applyAlignment="1" applyProtection="1">
      <alignment horizontal="left" vertical="center" wrapText="1"/>
    </xf>
    <xf numFmtId="164" fontId="39" fillId="0" borderId="1" xfId="0" applyNumberFormat="1" applyFont="1" applyFill="1" applyBorder="1" applyAlignment="1" applyProtection="1">
      <alignment horizontal="left" vertical="center" wrapText="1"/>
    </xf>
    <xf numFmtId="164" fontId="39" fillId="0" borderId="21" xfId="0" applyNumberFormat="1" applyFont="1" applyFill="1" applyBorder="1" applyAlignment="1" applyProtection="1">
      <alignment horizontal="left" vertical="center" wrapText="1"/>
    </xf>
    <xf numFmtId="164" fontId="39" fillId="0" borderId="12" xfId="0" applyNumberFormat="1" applyFont="1" applyFill="1" applyBorder="1" applyAlignment="1" applyProtection="1">
      <alignment horizontal="left" vertical="center" wrapText="1"/>
    </xf>
    <xf numFmtId="164" fontId="39" fillId="0" borderId="24" xfId="0" applyNumberFormat="1" applyFont="1" applyFill="1" applyBorder="1" applyAlignment="1" applyProtection="1">
      <alignment horizontal="left" vertical="center" wrapText="1"/>
    </xf>
    <xf numFmtId="164" fontId="39" fillId="0" borderId="13" xfId="0" applyNumberFormat="1" applyFont="1" applyFill="1" applyBorder="1" applyAlignment="1" applyProtection="1">
      <alignment horizontal="left" vertical="center" wrapText="1"/>
    </xf>
    <xf numFmtId="164" fontId="39" fillId="0" borderId="55" xfId="0" applyNumberFormat="1" applyFont="1" applyFill="1" applyBorder="1" applyAlignment="1" applyProtection="1">
      <alignment horizontal="left" vertical="center" wrapText="1"/>
    </xf>
    <xf numFmtId="0" fontId="23" fillId="0" borderId="1" xfId="0" applyFont="1" applyFill="1" applyBorder="1" applyAlignment="1">
      <alignment horizontal="center" vertical="center" wrapText="1"/>
    </xf>
    <xf numFmtId="0" fontId="19" fillId="0" borderId="0" xfId="0" applyFont="1" applyFill="1" applyAlignment="1">
      <alignment horizontal="left" wrapText="1"/>
    </xf>
    <xf numFmtId="0" fontId="21" fillId="0" borderId="0" xfId="0" applyFont="1" applyFill="1" applyBorder="1" applyAlignment="1">
      <alignment horizontal="left" wrapText="1"/>
    </xf>
    <xf numFmtId="0" fontId="18"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28" fillId="0" borderId="0" xfId="0" applyFont="1" applyFill="1" applyAlignment="1">
      <alignment horizontal="center" vertical="center" wrapText="1"/>
    </xf>
    <xf numFmtId="3" fontId="23" fillId="0" borderId="1"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top" wrapText="1"/>
    </xf>
    <xf numFmtId="0" fontId="6" fillId="0" borderId="0" xfId="0" applyFont="1" applyFill="1" applyAlignment="1">
      <alignment horizontal="right" vertical="center"/>
    </xf>
    <xf numFmtId="0" fontId="35"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wrapText="1"/>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xf numFmtId="0" fontId="19" fillId="0" borderId="10" xfId="0" applyFont="1" applyFill="1" applyBorder="1" applyAlignment="1">
      <alignment horizontal="left" vertical="top" wrapText="1"/>
    </xf>
    <xf numFmtId="0" fontId="19" fillId="0" borderId="5" xfId="0" applyFont="1" applyFill="1" applyBorder="1" applyAlignment="1">
      <alignment horizontal="left"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464" t="s">
        <v>39</v>
      </c>
      <c r="B1" s="465"/>
      <c r="C1" s="466" t="s">
        <v>40</v>
      </c>
      <c r="D1" s="467" t="s">
        <v>45</v>
      </c>
      <c r="E1" s="468"/>
      <c r="F1" s="469"/>
      <c r="G1" s="467" t="s">
        <v>17</v>
      </c>
      <c r="H1" s="468"/>
      <c r="I1" s="469"/>
      <c r="J1" s="467" t="s">
        <v>18</v>
      </c>
      <c r="K1" s="468"/>
      <c r="L1" s="469"/>
      <c r="M1" s="467" t="s">
        <v>22</v>
      </c>
      <c r="N1" s="468"/>
      <c r="O1" s="469"/>
      <c r="P1" s="470" t="s">
        <v>23</v>
      </c>
      <c r="Q1" s="471"/>
      <c r="R1" s="467" t="s">
        <v>24</v>
      </c>
      <c r="S1" s="468"/>
      <c r="T1" s="469"/>
      <c r="U1" s="467" t="s">
        <v>25</v>
      </c>
      <c r="V1" s="468"/>
      <c r="W1" s="469"/>
      <c r="X1" s="470" t="s">
        <v>26</v>
      </c>
      <c r="Y1" s="472"/>
      <c r="Z1" s="471"/>
      <c r="AA1" s="470" t="s">
        <v>27</v>
      </c>
      <c r="AB1" s="471"/>
      <c r="AC1" s="467" t="s">
        <v>28</v>
      </c>
      <c r="AD1" s="468"/>
      <c r="AE1" s="469"/>
      <c r="AF1" s="467" t="s">
        <v>29</v>
      </c>
      <c r="AG1" s="468"/>
      <c r="AH1" s="469"/>
      <c r="AI1" s="467" t="s">
        <v>30</v>
      </c>
      <c r="AJ1" s="468"/>
      <c r="AK1" s="469"/>
      <c r="AL1" s="470" t="s">
        <v>31</v>
      </c>
      <c r="AM1" s="471"/>
      <c r="AN1" s="467" t="s">
        <v>32</v>
      </c>
      <c r="AO1" s="468"/>
      <c r="AP1" s="469"/>
      <c r="AQ1" s="467" t="s">
        <v>33</v>
      </c>
      <c r="AR1" s="468"/>
      <c r="AS1" s="469"/>
      <c r="AT1" s="467" t="s">
        <v>34</v>
      </c>
      <c r="AU1" s="468"/>
      <c r="AV1" s="469"/>
    </row>
    <row r="2" spans="1:48" ht="39" customHeight="1">
      <c r="A2" s="465"/>
      <c r="B2" s="465"/>
      <c r="C2" s="466"/>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466" t="s">
        <v>83</v>
      </c>
      <c r="B3" s="466"/>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466"/>
      <c r="B4" s="466"/>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466"/>
      <c r="B5" s="466"/>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466"/>
      <c r="B6" s="466"/>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466"/>
      <c r="B7" s="466"/>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466"/>
      <c r="B8" s="466"/>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466"/>
      <c r="B9" s="466"/>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473" t="s">
        <v>58</v>
      </c>
      <c r="B1" s="473"/>
      <c r="C1" s="473"/>
      <c r="D1" s="473"/>
      <c r="E1" s="473"/>
    </row>
    <row r="2" spans="1:5">
      <c r="A2" s="12"/>
      <c r="B2" s="12"/>
      <c r="C2" s="12"/>
      <c r="D2" s="12"/>
      <c r="E2" s="12"/>
    </row>
    <row r="3" spans="1:5">
      <c r="A3" s="474" t="s">
        <v>130</v>
      </c>
      <c r="B3" s="474"/>
      <c r="C3" s="474"/>
      <c r="D3" s="474"/>
      <c r="E3" s="474"/>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475" t="s">
        <v>79</v>
      </c>
      <c r="B26" s="475"/>
      <c r="C26" s="475"/>
      <c r="D26" s="475"/>
      <c r="E26" s="475"/>
    </row>
    <row r="27" spans="1:5">
      <c r="A27" s="28"/>
      <c r="B27" s="28"/>
      <c r="C27" s="28"/>
      <c r="D27" s="28"/>
      <c r="E27" s="28"/>
    </row>
    <row r="28" spans="1:5">
      <c r="A28" s="475" t="s">
        <v>80</v>
      </c>
      <c r="B28" s="475"/>
      <c r="C28" s="475"/>
      <c r="D28" s="475"/>
      <c r="E28" s="475"/>
    </row>
    <row r="29" spans="1:5">
      <c r="A29" s="475"/>
      <c r="B29" s="475"/>
      <c r="C29" s="475"/>
      <c r="D29" s="475"/>
      <c r="E29" s="475"/>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489" t="s">
        <v>46</v>
      </c>
      <c r="C3" s="489"/>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476" t="s">
        <v>1</v>
      </c>
      <c r="B5" s="483"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476"/>
      <c r="B6" s="483"/>
      <c r="C6" s="53"/>
      <c r="D6" s="55"/>
      <c r="E6" s="55"/>
      <c r="F6" s="55"/>
      <c r="G6" s="55"/>
      <c r="H6" s="55"/>
      <c r="I6" s="55"/>
      <c r="J6" s="55"/>
      <c r="K6" s="57" t="s">
        <v>200</v>
      </c>
      <c r="L6" s="57" t="s">
        <v>201</v>
      </c>
      <c r="M6" s="57" t="s">
        <v>202</v>
      </c>
      <c r="N6" s="57" t="s">
        <v>203</v>
      </c>
      <c r="O6" s="55" t="s">
        <v>205</v>
      </c>
      <c r="P6" s="56"/>
      <c r="Q6" s="56"/>
    </row>
    <row r="7" spans="1:256" ht="74.25" customHeight="1">
      <c r="A7" s="476"/>
      <c r="B7" s="483"/>
      <c r="C7" s="53" t="s">
        <v>21</v>
      </c>
      <c r="D7" s="55"/>
      <c r="E7" s="56"/>
      <c r="F7" s="56"/>
      <c r="G7" s="56"/>
      <c r="H7" s="56"/>
      <c r="I7" s="56"/>
      <c r="J7" s="56"/>
      <c r="K7" s="56"/>
      <c r="L7" s="56"/>
      <c r="M7" s="56"/>
      <c r="N7" s="56"/>
      <c r="O7" s="56"/>
      <c r="P7" s="56"/>
      <c r="Q7" s="56"/>
    </row>
    <row r="8" spans="1:256" ht="175.5" customHeight="1">
      <c r="A8" s="476" t="s">
        <v>3</v>
      </c>
      <c r="B8" s="483" t="s">
        <v>86</v>
      </c>
      <c r="C8" s="53" t="s">
        <v>20</v>
      </c>
      <c r="D8" s="55"/>
      <c r="E8" s="56"/>
      <c r="F8" s="56"/>
      <c r="G8" s="56"/>
      <c r="H8" s="56"/>
      <c r="I8" s="57" t="s">
        <v>200</v>
      </c>
      <c r="J8" s="57" t="s">
        <v>201</v>
      </c>
      <c r="K8" s="57" t="s">
        <v>202</v>
      </c>
      <c r="L8" s="57" t="s">
        <v>203</v>
      </c>
      <c r="M8" s="477" t="s">
        <v>205</v>
      </c>
      <c r="N8" s="478"/>
      <c r="O8" s="479"/>
      <c r="P8" s="56"/>
      <c r="Q8" s="56"/>
    </row>
    <row r="9" spans="1:256" ht="33.75" customHeight="1">
      <c r="A9" s="476"/>
      <c r="B9" s="483"/>
      <c r="C9" s="53" t="s">
        <v>21</v>
      </c>
      <c r="D9" s="55"/>
      <c r="E9" s="56"/>
      <c r="F9" s="56"/>
      <c r="G9" s="56"/>
      <c r="H9" s="56"/>
      <c r="I9" s="56"/>
      <c r="J9" s="56"/>
      <c r="K9" s="56"/>
      <c r="L9" s="56"/>
      <c r="M9" s="56"/>
      <c r="N9" s="56"/>
      <c r="O9" s="56"/>
      <c r="P9" s="56"/>
      <c r="Q9" s="56"/>
    </row>
    <row r="10" spans="1:256" ht="151.5" customHeight="1">
      <c r="A10" s="476" t="s">
        <v>4</v>
      </c>
      <c r="B10" s="483"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476"/>
      <c r="B11" s="483"/>
      <c r="C11" s="53" t="s">
        <v>21</v>
      </c>
      <c r="D11" s="55"/>
      <c r="E11" s="56"/>
      <c r="F11" s="56"/>
      <c r="G11" s="56"/>
      <c r="H11" s="56"/>
      <c r="I11" s="56"/>
      <c r="J11" s="56"/>
      <c r="K11" s="56"/>
      <c r="L11" s="56"/>
      <c r="M11" s="56"/>
      <c r="N11" s="56"/>
      <c r="O11" s="56"/>
      <c r="P11" s="56"/>
      <c r="Q11" s="56"/>
    </row>
    <row r="12" spans="1:256" ht="355.5" customHeight="1">
      <c r="A12" s="476" t="s">
        <v>5</v>
      </c>
      <c r="B12" s="483"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476"/>
      <c r="B13" s="483"/>
      <c r="C13" s="53" t="s">
        <v>21</v>
      </c>
      <c r="D13" s="55"/>
      <c r="E13" s="56"/>
      <c r="F13" s="56"/>
      <c r="G13" s="56"/>
      <c r="H13" s="56"/>
      <c r="I13" s="56"/>
      <c r="J13" s="56"/>
      <c r="K13" s="56"/>
      <c r="L13" s="56"/>
      <c r="M13" s="56"/>
      <c r="N13" s="56"/>
      <c r="O13" s="56"/>
      <c r="P13" s="56"/>
      <c r="Q13" s="56"/>
    </row>
    <row r="14" spans="1:256" ht="96" customHeight="1">
      <c r="A14" s="476" t="s">
        <v>9</v>
      </c>
      <c r="B14" s="483" t="s">
        <v>88</v>
      </c>
      <c r="C14" s="53" t="s">
        <v>20</v>
      </c>
      <c r="D14" s="55"/>
      <c r="E14" s="56"/>
      <c r="F14" s="61" t="s">
        <v>240</v>
      </c>
      <c r="G14" s="56"/>
      <c r="H14" s="56"/>
      <c r="I14" s="56"/>
      <c r="J14" s="56"/>
      <c r="K14" s="56"/>
      <c r="L14" s="56"/>
      <c r="M14" s="56"/>
      <c r="N14" s="56"/>
      <c r="O14" s="56"/>
      <c r="P14" s="56"/>
      <c r="Q14" s="56"/>
    </row>
    <row r="15" spans="1:256" ht="39" customHeight="1">
      <c r="A15" s="476"/>
      <c r="B15" s="483"/>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494"/>
      <c r="AJ16" s="494"/>
      <c r="AK16" s="494"/>
      <c r="AZ16" s="494"/>
      <c r="BA16" s="494"/>
      <c r="BB16" s="494"/>
      <c r="BQ16" s="494"/>
      <c r="BR16" s="494"/>
      <c r="BS16" s="494"/>
      <c r="CH16" s="494"/>
      <c r="CI16" s="494"/>
      <c r="CJ16" s="494"/>
      <c r="CY16" s="494"/>
      <c r="CZ16" s="494"/>
      <c r="DA16" s="494"/>
      <c r="DP16" s="494"/>
      <c r="DQ16" s="494"/>
      <c r="DR16" s="494"/>
      <c r="EG16" s="494"/>
      <c r="EH16" s="494"/>
      <c r="EI16" s="494"/>
      <c r="EX16" s="494"/>
      <c r="EY16" s="494"/>
      <c r="EZ16" s="494"/>
      <c r="FO16" s="494"/>
      <c r="FP16" s="494"/>
      <c r="FQ16" s="494"/>
      <c r="GF16" s="494"/>
      <c r="GG16" s="494"/>
      <c r="GH16" s="494"/>
      <c r="GW16" s="494"/>
      <c r="GX16" s="494"/>
      <c r="GY16" s="494"/>
      <c r="HN16" s="494"/>
      <c r="HO16" s="494"/>
      <c r="HP16" s="494"/>
      <c r="IE16" s="494"/>
      <c r="IF16" s="494"/>
      <c r="IG16" s="494"/>
      <c r="IV16" s="494"/>
    </row>
    <row r="17" spans="1:17" ht="320.25" customHeight="1">
      <c r="A17" s="476" t="s">
        <v>6</v>
      </c>
      <c r="B17" s="483"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476"/>
      <c r="B18" s="483"/>
      <c r="C18" s="53" t="s">
        <v>21</v>
      </c>
      <c r="D18" s="55"/>
      <c r="E18" s="56"/>
      <c r="F18" s="56"/>
      <c r="G18" s="56"/>
      <c r="H18" s="56"/>
      <c r="I18" s="56"/>
      <c r="J18" s="56"/>
      <c r="K18" s="56"/>
      <c r="L18" s="56"/>
      <c r="M18" s="56"/>
      <c r="N18" s="56"/>
      <c r="O18" s="56"/>
      <c r="P18" s="56"/>
      <c r="Q18" s="56"/>
    </row>
    <row r="19" spans="1:17" ht="194.25" customHeight="1">
      <c r="A19" s="476" t="s">
        <v>7</v>
      </c>
      <c r="B19" s="483"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476"/>
      <c r="B20" s="483"/>
      <c r="C20" s="53" t="s">
        <v>21</v>
      </c>
      <c r="D20" s="55"/>
      <c r="E20" s="56"/>
      <c r="F20" s="56"/>
      <c r="G20" s="56"/>
      <c r="H20" s="56"/>
      <c r="I20" s="56"/>
      <c r="J20" s="56"/>
      <c r="K20" s="56"/>
      <c r="L20" s="56"/>
      <c r="M20" s="56"/>
      <c r="N20" s="56"/>
      <c r="O20" s="56"/>
      <c r="P20" s="56"/>
      <c r="Q20" s="56"/>
    </row>
    <row r="21" spans="1:17" ht="211.5" customHeight="1">
      <c r="A21" s="476" t="s">
        <v>8</v>
      </c>
      <c r="B21" s="483"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476"/>
      <c r="B22" s="483"/>
      <c r="C22" s="53" t="s">
        <v>21</v>
      </c>
      <c r="D22" s="55"/>
      <c r="E22" s="56"/>
      <c r="F22" s="56"/>
      <c r="G22" s="56"/>
      <c r="H22" s="56"/>
      <c r="I22" s="56"/>
      <c r="J22" s="56"/>
      <c r="K22" s="56"/>
      <c r="L22" s="56"/>
      <c r="M22" s="56"/>
      <c r="N22" s="56"/>
      <c r="O22" s="56"/>
      <c r="P22" s="56"/>
      <c r="Q22" s="56"/>
    </row>
    <row r="23" spans="1:17" s="69" customFormat="1" ht="223.5" customHeight="1">
      <c r="A23" s="480" t="s">
        <v>14</v>
      </c>
      <c r="B23" s="485"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482"/>
      <c r="B24" s="485"/>
      <c r="C24" s="68" t="s">
        <v>21</v>
      </c>
      <c r="D24" s="57"/>
      <c r="E24" s="65"/>
      <c r="F24" s="65"/>
      <c r="G24" s="65"/>
      <c r="H24" s="65"/>
      <c r="I24" s="65"/>
      <c r="J24" s="65"/>
      <c r="K24" s="65"/>
      <c r="L24" s="65"/>
      <c r="M24" s="65"/>
      <c r="N24" s="65"/>
      <c r="O24" s="65"/>
      <c r="P24" s="65"/>
      <c r="Q24" s="65"/>
    </row>
    <row r="25" spans="1:17" s="69" customFormat="1" ht="104.25" customHeight="1">
      <c r="A25" s="484" t="s">
        <v>15</v>
      </c>
      <c r="B25" s="485"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484"/>
      <c r="B26" s="485"/>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476" t="s">
        <v>94</v>
      </c>
      <c r="B31" s="483"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476"/>
      <c r="B32" s="483"/>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476" t="s">
        <v>96</v>
      </c>
      <c r="B34" s="483" t="s">
        <v>97</v>
      </c>
      <c r="C34" s="53" t="s">
        <v>20</v>
      </c>
      <c r="D34" s="55"/>
      <c r="E34" s="56"/>
      <c r="F34" s="56"/>
      <c r="G34" s="56"/>
      <c r="H34" s="56"/>
      <c r="I34" s="56"/>
      <c r="J34" s="56"/>
      <c r="K34" s="56"/>
      <c r="L34" s="56"/>
      <c r="M34" s="56"/>
      <c r="N34" s="56"/>
      <c r="O34" s="56"/>
      <c r="P34" s="56"/>
      <c r="Q34" s="56"/>
    </row>
    <row r="35" spans="1:17" ht="30.75" customHeight="1">
      <c r="A35" s="476"/>
      <c r="B35" s="483"/>
      <c r="C35" s="53" t="s">
        <v>21</v>
      </c>
      <c r="D35" s="55"/>
      <c r="E35" s="56"/>
      <c r="F35" s="56"/>
      <c r="G35" s="56"/>
      <c r="H35" s="56"/>
      <c r="I35" s="56"/>
      <c r="J35" s="56"/>
      <c r="K35" s="56"/>
      <c r="L35" s="56"/>
      <c r="M35" s="56"/>
      <c r="N35" s="56"/>
      <c r="O35" s="56"/>
      <c r="P35" s="56"/>
      <c r="Q35" s="56"/>
    </row>
    <row r="36" spans="1:17" ht="39.9" customHeight="1">
      <c r="A36" s="492" t="s">
        <v>98</v>
      </c>
      <c r="B36" s="490" t="s">
        <v>129</v>
      </c>
      <c r="C36" s="53" t="s">
        <v>20</v>
      </c>
      <c r="D36" s="55"/>
      <c r="E36" s="56"/>
      <c r="F36" s="56"/>
      <c r="G36" s="56"/>
      <c r="H36" s="56"/>
      <c r="I36" s="56"/>
      <c r="J36" s="56"/>
      <c r="K36" s="56"/>
      <c r="L36" s="56"/>
      <c r="M36" s="56"/>
      <c r="N36" s="56"/>
      <c r="O36" s="56"/>
      <c r="P36" s="56"/>
      <c r="Q36" s="56"/>
    </row>
    <row r="37" spans="1:17" ht="39.9" customHeight="1">
      <c r="A37" s="493"/>
      <c r="B37" s="491"/>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476" t="s">
        <v>100</v>
      </c>
      <c r="B39" s="483" t="s">
        <v>227</v>
      </c>
      <c r="C39" s="53" t="s">
        <v>20</v>
      </c>
      <c r="D39" s="92"/>
      <c r="E39" s="92" t="s">
        <v>246</v>
      </c>
      <c r="F39" s="92" t="s">
        <v>245</v>
      </c>
      <c r="G39" s="92" t="s">
        <v>234</v>
      </c>
      <c r="H39" s="500" t="s">
        <v>247</v>
      </c>
      <c r="I39" s="501"/>
      <c r="J39" s="501"/>
      <c r="K39" s="501"/>
      <c r="L39" s="501"/>
      <c r="M39" s="501"/>
      <c r="N39" s="501"/>
      <c r="O39" s="502"/>
      <c r="P39" s="55" t="s">
        <v>189</v>
      </c>
      <c r="Q39" s="56"/>
    </row>
    <row r="40" spans="1:17" ht="39.9" customHeight="1">
      <c r="A40" s="476" t="s">
        <v>10</v>
      </c>
      <c r="B40" s="483" t="s">
        <v>11</v>
      </c>
      <c r="C40" s="53" t="s">
        <v>21</v>
      </c>
      <c r="D40" s="55"/>
      <c r="E40" s="56"/>
      <c r="F40" s="56"/>
      <c r="G40" s="56"/>
      <c r="H40" s="56"/>
      <c r="I40" s="56"/>
      <c r="J40" s="56"/>
      <c r="K40" s="56"/>
      <c r="L40" s="56"/>
      <c r="M40" s="56"/>
      <c r="N40" s="56"/>
      <c r="O40" s="56"/>
      <c r="P40" s="56"/>
      <c r="Q40" s="56"/>
    </row>
    <row r="41" spans="1:17" ht="194.25" customHeight="1">
      <c r="A41" s="476" t="s">
        <v>101</v>
      </c>
      <c r="B41" s="483" t="s">
        <v>102</v>
      </c>
      <c r="C41" s="53" t="s">
        <v>20</v>
      </c>
      <c r="D41" s="55"/>
      <c r="E41" s="56"/>
      <c r="F41" s="56"/>
      <c r="G41" s="56"/>
      <c r="H41" s="56"/>
      <c r="I41" s="56"/>
      <c r="J41" s="56"/>
      <c r="K41" s="56"/>
      <c r="L41" s="56"/>
      <c r="M41" s="56"/>
      <c r="N41" s="56"/>
      <c r="O41" s="56"/>
      <c r="P41" s="82" t="s">
        <v>154</v>
      </c>
      <c r="Q41" s="56"/>
    </row>
    <row r="42" spans="1:17" ht="39.9" customHeight="1">
      <c r="A42" s="476"/>
      <c r="B42" s="483"/>
      <c r="C42" s="53" t="s">
        <v>21</v>
      </c>
      <c r="D42" s="55"/>
      <c r="E42" s="56"/>
      <c r="F42" s="56"/>
      <c r="G42" s="56"/>
      <c r="H42" s="56"/>
      <c r="I42" s="56"/>
      <c r="J42" s="56"/>
      <c r="K42" s="56"/>
      <c r="L42" s="56"/>
      <c r="M42" s="56"/>
      <c r="N42" s="56"/>
      <c r="O42" s="56"/>
      <c r="P42" s="56"/>
      <c r="Q42" s="56"/>
    </row>
    <row r="43" spans="1:17" ht="186" customHeight="1">
      <c r="A43" s="476" t="s">
        <v>103</v>
      </c>
      <c r="B43" s="483" t="s">
        <v>104</v>
      </c>
      <c r="C43" s="53" t="s">
        <v>20</v>
      </c>
      <c r="D43" s="57" t="s">
        <v>200</v>
      </c>
      <c r="E43" s="57" t="s">
        <v>201</v>
      </c>
      <c r="F43" s="57" t="s">
        <v>204</v>
      </c>
      <c r="G43" s="497" t="s">
        <v>192</v>
      </c>
      <c r="H43" s="498"/>
      <c r="I43" s="498"/>
      <c r="J43" s="498"/>
      <c r="K43" s="498"/>
      <c r="L43" s="498"/>
      <c r="M43" s="498"/>
      <c r="N43" s="498"/>
      <c r="O43" s="499"/>
      <c r="P43" s="56"/>
      <c r="Q43" s="56"/>
    </row>
    <row r="44" spans="1:17" ht="39.9" customHeight="1">
      <c r="A44" s="476"/>
      <c r="B44" s="483"/>
      <c r="C44" s="53" t="s">
        <v>21</v>
      </c>
      <c r="D44" s="55"/>
      <c r="E44" s="56"/>
      <c r="F44" s="56"/>
      <c r="G44" s="56"/>
      <c r="H44" s="56"/>
      <c r="I44" s="56"/>
      <c r="J44" s="56"/>
      <c r="K44" s="56"/>
      <c r="L44" s="56"/>
      <c r="M44" s="56"/>
      <c r="N44" s="56"/>
      <c r="O44" s="56"/>
      <c r="P44" s="56"/>
      <c r="Q44" s="56"/>
    </row>
    <row r="45" spans="1:17" ht="278.25" customHeight="1">
      <c r="A45" s="476" t="s">
        <v>105</v>
      </c>
      <c r="B45" s="483"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476" t="s">
        <v>12</v>
      </c>
      <c r="B46" s="483" t="s">
        <v>13</v>
      </c>
      <c r="C46" s="53" t="s">
        <v>21</v>
      </c>
      <c r="D46" s="55"/>
      <c r="E46" s="56"/>
      <c r="F46" s="56"/>
      <c r="G46" s="56"/>
      <c r="H46" s="56"/>
      <c r="I46" s="56"/>
      <c r="J46" s="56"/>
      <c r="K46" s="56"/>
      <c r="L46" s="56"/>
      <c r="M46" s="56"/>
      <c r="N46" s="56"/>
      <c r="O46" s="56"/>
      <c r="P46" s="56"/>
      <c r="Q46" s="56"/>
    </row>
    <row r="47" spans="1:17" ht="39.9" customHeight="1">
      <c r="A47" s="487" t="s">
        <v>108</v>
      </c>
      <c r="B47" s="490" t="s">
        <v>107</v>
      </c>
      <c r="C47" s="53" t="s">
        <v>20</v>
      </c>
      <c r="D47" s="55"/>
      <c r="E47" s="56"/>
      <c r="F47" s="56"/>
      <c r="G47" s="56"/>
      <c r="H47" s="56"/>
      <c r="I47" s="56"/>
      <c r="J47" s="56"/>
      <c r="K47" s="56"/>
      <c r="L47" s="56"/>
      <c r="M47" s="56"/>
      <c r="N47" s="56"/>
      <c r="O47" s="56"/>
      <c r="P47" s="56"/>
      <c r="Q47" s="56"/>
    </row>
    <row r="48" spans="1:17" ht="39.9" customHeight="1">
      <c r="A48" s="488"/>
      <c r="B48" s="491"/>
      <c r="C48" s="53" t="s">
        <v>21</v>
      </c>
      <c r="D48" s="55"/>
      <c r="E48" s="56"/>
      <c r="F48" s="56"/>
      <c r="G48" s="56"/>
      <c r="H48" s="56"/>
      <c r="I48" s="56"/>
      <c r="J48" s="56"/>
      <c r="K48" s="56"/>
      <c r="L48" s="56"/>
      <c r="M48" s="56"/>
      <c r="N48" s="56"/>
      <c r="O48" s="56"/>
      <c r="P48" s="56"/>
      <c r="Q48" s="56"/>
    </row>
    <row r="49" spans="1:17" ht="129.75" customHeight="1">
      <c r="A49" s="487" t="s">
        <v>109</v>
      </c>
      <c r="B49" s="490"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488"/>
      <c r="B50" s="491"/>
      <c r="C50" s="53" t="s">
        <v>21</v>
      </c>
      <c r="D50" s="55"/>
      <c r="E50" s="56"/>
      <c r="F50" s="56"/>
      <c r="G50" s="56"/>
      <c r="H50" s="56"/>
      <c r="I50" s="56"/>
      <c r="J50" s="56"/>
      <c r="K50" s="56"/>
      <c r="L50" s="56"/>
      <c r="M50" s="56"/>
      <c r="N50" s="56"/>
      <c r="O50" s="56"/>
      <c r="P50" s="56"/>
      <c r="Q50" s="56"/>
    </row>
    <row r="51" spans="1:17" s="69" customFormat="1" ht="391.5" customHeight="1">
      <c r="A51" s="476" t="s">
        <v>111</v>
      </c>
      <c r="B51" s="483"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476"/>
      <c r="B52" s="483"/>
      <c r="C52" s="53" t="s">
        <v>21</v>
      </c>
      <c r="D52" s="86"/>
      <c r="E52" s="85"/>
      <c r="F52" s="85"/>
      <c r="G52" s="85"/>
      <c r="H52" s="85"/>
      <c r="I52" s="85"/>
      <c r="J52" s="85"/>
      <c r="K52" s="85"/>
      <c r="L52" s="85"/>
      <c r="M52" s="85"/>
      <c r="N52" s="56"/>
      <c r="O52" s="56"/>
      <c r="P52" s="56"/>
      <c r="Q52" s="56"/>
    </row>
    <row r="53" spans="1:17" ht="75.75" customHeight="1">
      <c r="A53" s="476" t="s">
        <v>114</v>
      </c>
      <c r="B53" s="483"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476"/>
      <c r="B54" s="483"/>
      <c r="C54" s="53" t="s">
        <v>21</v>
      </c>
      <c r="D54" s="87"/>
      <c r="E54" s="87"/>
      <c r="F54" s="87"/>
      <c r="G54" s="87"/>
      <c r="H54" s="87"/>
      <c r="I54" s="87"/>
      <c r="J54" s="87"/>
      <c r="K54" s="87"/>
      <c r="L54" s="87"/>
      <c r="M54" s="87"/>
      <c r="N54" s="55"/>
      <c r="O54" s="55"/>
      <c r="P54" s="55"/>
      <c r="Q54" s="55"/>
    </row>
    <row r="55" spans="1:17" ht="52.5" customHeight="1">
      <c r="A55" s="476" t="s">
        <v>115</v>
      </c>
      <c r="B55" s="483" t="s">
        <v>116</v>
      </c>
      <c r="C55" s="53" t="s">
        <v>20</v>
      </c>
      <c r="D55" s="55"/>
      <c r="E55" s="56"/>
      <c r="F55" s="56"/>
      <c r="G55" s="56"/>
      <c r="H55" s="56"/>
      <c r="I55" s="56"/>
      <c r="J55" s="56"/>
      <c r="K55" s="56"/>
      <c r="L55" s="56"/>
      <c r="M55" s="56"/>
      <c r="N55" s="56"/>
      <c r="O55" s="56"/>
      <c r="P55" s="56"/>
      <c r="Q55" s="56"/>
    </row>
    <row r="56" spans="1:17" ht="52.5" customHeight="1">
      <c r="A56" s="476"/>
      <c r="B56" s="483"/>
      <c r="C56" s="53" t="s">
        <v>21</v>
      </c>
      <c r="D56" s="55"/>
      <c r="E56" s="56"/>
      <c r="F56" s="56"/>
      <c r="G56" s="56"/>
      <c r="H56" s="56"/>
      <c r="I56" s="56"/>
      <c r="J56" s="56"/>
      <c r="K56" s="56"/>
      <c r="L56" s="56"/>
      <c r="M56" s="56"/>
      <c r="N56" s="56"/>
      <c r="O56" s="56"/>
      <c r="P56" s="56"/>
      <c r="Q56" s="56"/>
    </row>
    <row r="57" spans="1:17" ht="409.5" customHeight="1">
      <c r="A57" s="476" t="s">
        <v>117</v>
      </c>
      <c r="B57" s="483" t="s">
        <v>118</v>
      </c>
      <c r="C57" s="53" t="s">
        <v>20</v>
      </c>
      <c r="D57" s="93" t="s">
        <v>235</v>
      </c>
      <c r="E57" s="92"/>
      <c r="F57" s="92" t="s">
        <v>236</v>
      </c>
      <c r="G57" s="486" t="s">
        <v>233</v>
      </c>
      <c r="H57" s="486"/>
      <c r="I57" s="92" t="s">
        <v>237</v>
      </c>
      <c r="J57" s="92" t="s">
        <v>238</v>
      </c>
      <c r="K57" s="477" t="s">
        <v>239</v>
      </c>
      <c r="L57" s="478"/>
      <c r="M57" s="478"/>
      <c r="N57" s="478"/>
      <c r="O57" s="479"/>
      <c r="P57" s="88" t="s">
        <v>199</v>
      </c>
      <c r="Q57" s="56"/>
    </row>
    <row r="58" spans="1:17" ht="39.9" customHeight="1">
      <c r="A58" s="476"/>
      <c r="B58" s="483"/>
      <c r="C58" s="53" t="s">
        <v>21</v>
      </c>
      <c r="D58" s="55"/>
      <c r="E58" s="56"/>
      <c r="F58" s="56"/>
      <c r="G58" s="56"/>
      <c r="H58" s="56"/>
      <c r="I58" s="56"/>
      <c r="J58" s="56"/>
      <c r="K58" s="56"/>
      <c r="L58" s="56"/>
      <c r="M58" s="56"/>
      <c r="N58" s="56"/>
      <c r="O58" s="56"/>
      <c r="P58" s="56"/>
      <c r="Q58" s="56"/>
    </row>
    <row r="59" spans="1:17" s="69" customFormat="1" ht="183.75" customHeight="1">
      <c r="A59" s="480" t="s">
        <v>120</v>
      </c>
      <c r="B59" s="480" t="s">
        <v>119</v>
      </c>
      <c r="C59" s="480"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481"/>
      <c r="B60" s="481"/>
      <c r="C60" s="481"/>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481"/>
      <c r="B61" s="481"/>
      <c r="C61" s="482"/>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482"/>
      <c r="B62" s="482"/>
      <c r="C62" s="68" t="s">
        <v>21</v>
      </c>
      <c r="D62" s="57"/>
      <c r="E62" s="65"/>
      <c r="F62" s="65"/>
      <c r="G62" s="65"/>
      <c r="H62" s="65"/>
      <c r="I62" s="65"/>
      <c r="J62" s="65"/>
      <c r="K62" s="65"/>
      <c r="L62" s="65"/>
      <c r="M62" s="65"/>
      <c r="N62" s="65"/>
      <c r="O62" s="65"/>
      <c r="P62" s="65"/>
      <c r="Q62" s="65"/>
    </row>
    <row r="63" spans="1:17" ht="39.9" customHeight="1">
      <c r="A63" s="476" t="s">
        <v>121</v>
      </c>
      <c r="B63" s="483" t="s">
        <v>122</v>
      </c>
      <c r="C63" s="53" t="s">
        <v>20</v>
      </c>
      <c r="D63" s="55"/>
      <c r="E63" s="56"/>
      <c r="F63" s="56"/>
      <c r="G63" s="56"/>
      <c r="H63" s="56"/>
      <c r="I63" s="56"/>
      <c r="J63" s="56"/>
      <c r="K63" s="56"/>
      <c r="L63" s="56"/>
      <c r="M63" s="56"/>
      <c r="N63" s="56"/>
      <c r="O63" s="56"/>
      <c r="P63" s="56"/>
      <c r="Q63" s="56"/>
    </row>
    <row r="64" spans="1:17" ht="39.9" customHeight="1">
      <c r="A64" s="476"/>
      <c r="B64" s="483"/>
      <c r="C64" s="53" t="s">
        <v>21</v>
      </c>
      <c r="D64" s="55"/>
      <c r="E64" s="56"/>
      <c r="F64" s="56"/>
      <c r="G64" s="56"/>
      <c r="H64" s="56"/>
      <c r="I64" s="56"/>
      <c r="J64" s="56"/>
      <c r="K64" s="56"/>
      <c r="L64" s="56"/>
      <c r="M64" s="56"/>
      <c r="N64" s="56"/>
      <c r="O64" s="56"/>
      <c r="P64" s="56"/>
      <c r="Q64" s="56"/>
    </row>
    <row r="65" spans="1:20" s="69" customFormat="1" ht="154.5" customHeight="1">
      <c r="A65" s="484" t="s">
        <v>123</v>
      </c>
      <c r="B65" s="485"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484"/>
      <c r="B66" s="485"/>
      <c r="C66" s="68" t="s">
        <v>21</v>
      </c>
      <c r="D66" s="65"/>
      <c r="E66" s="65"/>
      <c r="F66" s="65"/>
      <c r="G66" s="65"/>
      <c r="H66" s="65"/>
      <c r="I66" s="65"/>
      <c r="J66" s="65"/>
      <c r="K66" s="65"/>
      <c r="L66" s="65"/>
      <c r="M66" s="65"/>
      <c r="N66" s="65"/>
      <c r="O66" s="65"/>
      <c r="P66" s="65"/>
      <c r="Q66" s="65"/>
    </row>
    <row r="67" spans="1:20" ht="39.9" customHeight="1">
      <c r="A67" s="476" t="s">
        <v>125</v>
      </c>
      <c r="B67" s="483" t="s">
        <v>126</v>
      </c>
      <c r="C67" s="53" t="s">
        <v>20</v>
      </c>
      <c r="D67" s="55"/>
      <c r="E67" s="56"/>
      <c r="F67" s="56"/>
      <c r="G67" s="56"/>
      <c r="H67" s="56"/>
      <c r="I67" s="56"/>
      <c r="J67" s="56"/>
      <c r="K67" s="56"/>
      <c r="L67" s="56"/>
      <c r="M67" s="56"/>
      <c r="N67" s="56"/>
      <c r="O67" s="56"/>
      <c r="P67" s="56"/>
      <c r="Q67" s="56"/>
    </row>
    <row r="68" spans="1:20" ht="39.9" customHeight="1">
      <c r="A68" s="476"/>
      <c r="B68" s="483"/>
      <c r="C68" s="53" t="s">
        <v>21</v>
      </c>
      <c r="D68" s="55"/>
      <c r="E68" s="56"/>
      <c r="F68" s="56"/>
      <c r="G68" s="56"/>
      <c r="H68" s="56"/>
      <c r="I68" s="56"/>
      <c r="J68" s="56"/>
      <c r="K68" s="56"/>
      <c r="L68" s="56"/>
      <c r="M68" s="56"/>
      <c r="N68" s="56"/>
      <c r="O68" s="56"/>
      <c r="P68" s="56"/>
      <c r="Q68" s="56"/>
    </row>
    <row r="69" spans="1:20" ht="147" customHeight="1">
      <c r="A69" s="487" t="s">
        <v>127</v>
      </c>
      <c r="B69" s="490" t="s">
        <v>128</v>
      </c>
      <c r="C69" s="53" t="s">
        <v>20</v>
      </c>
      <c r="D69" s="55"/>
      <c r="E69" s="90" t="s">
        <v>155</v>
      </c>
      <c r="F69" s="90" t="s">
        <v>156</v>
      </c>
      <c r="G69" s="56"/>
      <c r="H69" s="56"/>
      <c r="I69" s="56"/>
      <c r="J69" s="56"/>
      <c r="K69" s="56"/>
      <c r="L69" s="56"/>
      <c r="M69" s="56"/>
      <c r="N69" s="56"/>
      <c r="O69" s="90" t="s">
        <v>157</v>
      </c>
      <c r="P69" s="56"/>
      <c r="Q69" s="56"/>
    </row>
    <row r="70" spans="1:20" ht="39.9" customHeight="1">
      <c r="A70" s="488"/>
      <c r="B70" s="491"/>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495" t="s">
        <v>255</v>
      </c>
      <c r="C73" s="495"/>
      <c r="D73" s="495"/>
      <c r="E73" s="495"/>
      <c r="F73" s="495"/>
      <c r="G73" s="495"/>
      <c r="H73" s="495"/>
      <c r="I73" s="495"/>
      <c r="J73" s="495"/>
      <c r="K73" s="495"/>
      <c r="L73" s="495"/>
      <c r="M73" s="495"/>
      <c r="N73" s="495"/>
      <c r="O73" s="495"/>
      <c r="P73" s="495"/>
      <c r="Q73" s="495"/>
      <c r="R73" s="495"/>
      <c r="S73" s="495"/>
      <c r="T73" s="495"/>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496" t="s">
        <v>216</v>
      </c>
      <c r="C79" s="496"/>
      <c r="D79" s="496"/>
      <c r="E79" s="496"/>
      <c r="F79" s="40"/>
      <c r="G79" s="40"/>
      <c r="H79" s="40"/>
      <c r="I79" s="40"/>
      <c r="J79" s="40"/>
      <c r="K79" s="40"/>
      <c r="L79" s="40"/>
      <c r="M79" s="40"/>
      <c r="N79" s="40"/>
      <c r="O79" s="40"/>
      <c r="P79" s="40"/>
      <c r="Q79" s="40"/>
      <c r="R79" s="40"/>
      <c r="S79" s="40"/>
      <c r="T79" s="40"/>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R463"/>
  <sheetViews>
    <sheetView tabSelected="1" topLeftCell="A381" zoomScale="75" zoomScaleNormal="75" zoomScaleSheetLayoutView="49" workbookViewId="0">
      <pane xSplit="20160" topLeftCell="O1"/>
      <selection activeCell="D411" sqref="D411"/>
      <selection pane="topRight" activeCell="O1" sqref="O1"/>
    </sheetView>
  </sheetViews>
  <sheetFormatPr defaultColWidth="9.109375" defaultRowHeight="63.75" customHeight="1"/>
  <cols>
    <col min="1" max="1" width="7.5546875" style="411" customWidth="1"/>
    <col min="2" max="2" width="11.88671875" style="411" customWidth="1"/>
    <col min="3" max="3" width="9.44140625" style="411" customWidth="1"/>
    <col min="4" max="4" width="11.6640625" style="410" customWidth="1"/>
    <col min="5" max="5" width="20.109375" style="416" customWidth="1"/>
    <col min="6" max="6" width="20.5546875" style="416" customWidth="1"/>
    <col min="7" max="7" width="12.109375" style="416" customWidth="1"/>
    <col min="8" max="8" width="19.33203125" style="411" customWidth="1"/>
    <col min="9" max="9" width="19.6640625" style="411" customWidth="1"/>
    <col min="10" max="10" width="10" style="411" customWidth="1"/>
    <col min="11" max="11" width="19.6640625" style="411" customWidth="1"/>
    <col min="12" max="12" width="18.6640625" style="411" customWidth="1"/>
    <col min="13" max="13" width="10.44140625" style="411" customWidth="1"/>
    <col min="14" max="14" width="21.44140625" style="411" customWidth="1"/>
    <col min="15" max="15" width="20.5546875" style="411" customWidth="1"/>
    <col min="16" max="16" width="11.109375" style="434" customWidth="1"/>
    <col min="17" max="17" width="20.33203125" style="411" customWidth="1"/>
    <col min="18" max="18" width="19.33203125" style="411" customWidth="1"/>
    <col min="19" max="19" width="12.5546875" style="434" customWidth="1"/>
    <col min="20" max="20" width="19.109375" style="411" customWidth="1"/>
    <col min="21" max="21" width="18.88671875" style="411" customWidth="1"/>
    <col min="22" max="22" width="10.6640625" style="434" customWidth="1"/>
    <col min="23" max="23" width="19.33203125" style="411" customWidth="1"/>
    <col min="24" max="24" width="19" style="411" customWidth="1"/>
    <col min="25" max="25" width="11.33203125" style="442" customWidth="1"/>
    <col min="26" max="26" width="18.88671875" style="411" customWidth="1"/>
    <col min="27" max="27" width="18.6640625" style="411" customWidth="1"/>
    <col min="28" max="28" width="11.109375" style="434" customWidth="1"/>
    <col min="29" max="29" width="19" style="411" customWidth="1"/>
    <col min="30" max="30" width="19.44140625" style="411" customWidth="1"/>
    <col min="31" max="31" width="10.33203125" style="448" customWidth="1"/>
    <col min="32" max="32" width="20.33203125" style="414" customWidth="1"/>
    <col min="33" max="33" width="22.6640625" style="414" customWidth="1"/>
    <col min="34" max="34" width="10.5546875" style="448" customWidth="1"/>
    <col min="35" max="35" width="22.33203125" style="414" customWidth="1"/>
    <col min="36" max="36" width="21.44140625" style="414" customWidth="1"/>
    <col min="37" max="37" width="9.88671875" style="448" customWidth="1"/>
    <col min="38" max="38" width="20.44140625" style="411" customWidth="1"/>
    <col min="39" max="39" width="7.88671875" style="411" customWidth="1"/>
    <col min="40" max="40" width="10.109375" style="434" customWidth="1"/>
    <col min="41" max="41" width="21.88671875" style="411" customWidth="1"/>
    <col min="42" max="42" width="7.33203125" style="411" customWidth="1"/>
    <col min="43" max="43" width="8.109375" style="411" customWidth="1"/>
    <col min="44" max="44" width="42.5546875" style="404" customWidth="1"/>
    <col min="45" max="16384" width="9.109375" style="95"/>
  </cols>
  <sheetData>
    <row r="1" spans="1:44" s="154" customFormat="1" ht="49.5" customHeight="1">
      <c r="A1" s="586" t="s">
        <v>469</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row>
    <row r="2" spans="1:44" s="154" customFormat="1" ht="37.5" customHeight="1" thickBot="1">
      <c r="A2" s="551" t="s">
        <v>445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2"/>
    </row>
    <row r="3" spans="1:44" ht="35.25" customHeight="1">
      <c r="A3" s="524" t="s">
        <v>0</v>
      </c>
      <c r="B3" s="524" t="s">
        <v>276</v>
      </c>
      <c r="C3" s="524" t="s">
        <v>263</v>
      </c>
      <c r="D3" s="524" t="s">
        <v>40</v>
      </c>
      <c r="E3" s="524" t="s">
        <v>259</v>
      </c>
      <c r="F3" s="524"/>
      <c r="G3" s="524"/>
      <c r="H3" s="527" t="s">
        <v>256</v>
      </c>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53"/>
      <c r="AR3" s="554" t="s">
        <v>283</v>
      </c>
    </row>
    <row r="4" spans="1:44" ht="38.25" customHeight="1">
      <c r="A4" s="524"/>
      <c r="B4" s="524"/>
      <c r="C4" s="524"/>
      <c r="D4" s="524"/>
      <c r="E4" s="524" t="s">
        <v>437</v>
      </c>
      <c r="F4" s="524" t="s">
        <v>265</v>
      </c>
      <c r="G4" s="525" t="s">
        <v>19</v>
      </c>
      <c r="H4" s="527" t="s">
        <v>17</v>
      </c>
      <c r="I4" s="527"/>
      <c r="J4" s="527"/>
      <c r="K4" s="527" t="s">
        <v>18</v>
      </c>
      <c r="L4" s="527"/>
      <c r="M4" s="527"/>
      <c r="N4" s="527" t="s">
        <v>22</v>
      </c>
      <c r="O4" s="527"/>
      <c r="P4" s="527"/>
      <c r="Q4" s="527" t="s">
        <v>24</v>
      </c>
      <c r="R4" s="527"/>
      <c r="S4" s="527"/>
      <c r="T4" s="527" t="s">
        <v>25</v>
      </c>
      <c r="U4" s="527"/>
      <c r="V4" s="527"/>
      <c r="W4" s="527" t="s">
        <v>26</v>
      </c>
      <c r="X4" s="527"/>
      <c r="Y4" s="527"/>
      <c r="Z4" s="527" t="s">
        <v>28</v>
      </c>
      <c r="AA4" s="557"/>
      <c r="AB4" s="557"/>
      <c r="AC4" s="527" t="s">
        <v>29</v>
      </c>
      <c r="AD4" s="557"/>
      <c r="AE4" s="557"/>
      <c r="AF4" s="527" t="s">
        <v>30</v>
      </c>
      <c r="AG4" s="557"/>
      <c r="AH4" s="557"/>
      <c r="AI4" s="527" t="s">
        <v>32</v>
      </c>
      <c r="AJ4" s="557"/>
      <c r="AK4" s="557"/>
      <c r="AL4" s="527" t="s">
        <v>33</v>
      </c>
      <c r="AM4" s="557"/>
      <c r="AN4" s="557"/>
      <c r="AO4" s="527" t="s">
        <v>34</v>
      </c>
      <c r="AP4" s="527"/>
      <c r="AQ4" s="553"/>
      <c r="AR4" s="555"/>
    </row>
    <row r="5" spans="1:44" ht="166.5" customHeight="1" thickBot="1">
      <c r="A5" s="507"/>
      <c r="B5" s="507"/>
      <c r="C5" s="507"/>
      <c r="D5" s="507"/>
      <c r="E5" s="507"/>
      <c r="F5" s="507"/>
      <c r="G5" s="526"/>
      <c r="H5" s="201" t="s">
        <v>20</v>
      </c>
      <c r="I5" s="201" t="s">
        <v>21</v>
      </c>
      <c r="J5" s="202" t="s">
        <v>19</v>
      </c>
      <c r="K5" s="201" t="s">
        <v>20</v>
      </c>
      <c r="L5" s="201" t="s">
        <v>21</v>
      </c>
      <c r="M5" s="202" t="s">
        <v>19</v>
      </c>
      <c r="N5" s="201" t="s">
        <v>20</v>
      </c>
      <c r="O5" s="201" t="s">
        <v>21</v>
      </c>
      <c r="P5" s="420" t="s">
        <v>19</v>
      </c>
      <c r="Q5" s="201" t="s">
        <v>20</v>
      </c>
      <c r="R5" s="201" t="s">
        <v>21</v>
      </c>
      <c r="S5" s="420" t="s">
        <v>19</v>
      </c>
      <c r="T5" s="201" t="s">
        <v>20</v>
      </c>
      <c r="U5" s="201" t="s">
        <v>21</v>
      </c>
      <c r="V5" s="420" t="s">
        <v>19</v>
      </c>
      <c r="W5" s="201" t="s">
        <v>20</v>
      </c>
      <c r="X5" s="201" t="s">
        <v>21</v>
      </c>
      <c r="Y5" s="420" t="s">
        <v>19</v>
      </c>
      <c r="Z5" s="201" t="s">
        <v>20</v>
      </c>
      <c r="AA5" s="201" t="s">
        <v>21</v>
      </c>
      <c r="AB5" s="420" t="s">
        <v>19</v>
      </c>
      <c r="AC5" s="201" t="s">
        <v>20</v>
      </c>
      <c r="AD5" s="201" t="s">
        <v>21</v>
      </c>
      <c r="AE5" s="420" t="s">
        <v>19</v>
      </c>
      <c r="AF5" s="201" t="s">
        <v>20</v>
      </c>
      <c r="AG5" s="201" t="s">
        <v>21</v>
      </c>
      <c r="AH5" s="420" t="s">
        <v>19</v>
      </c>
      <c r="AI5" s="201" t="s">
        <v>20</v>
      </c>
      <c r="AJ5" s="201" t="s">
        <v>21</v>
      </c>
      <c r="AK5" s="420" t="s">
        <v>19</v>
      </c>
      <c r="AL5" s="201" t="s">
        <v>20</v>
      </c>
      <c r="AM5" s="201" t="s">
        <v>21</v>
      </c>
      <c r="AN5" s="420" t="s">
        <v>19</v>
      </c>
      <c r="AO5" s="201" t="s">
        <v>20</v>
      </c>
      <c r="AP5" s="201" t="s">
        <v>21</v>
      </c>
      <c r="AQ5" s="203" t="s">
        <v>19</v>
      </c>
      <c r="AR5" s="556"/>
    </row>
    <row r="6" spans="1:44" s="96" customFormat="1" ht="25.5" customHeight="1" thickBot="1">
      <c r="A6" s="197">
        <v>1</v>
      </c>
      <c r="B6" s="198">
        <v>2</v>
      </c>
      <c r="C6" s="198">
        <v>3</v>
      </c>
      <c r="D6" s="187">
        <v>4</v>
      </c>
      <c r="E6" s="187">
        <v>5</v>
      </c>
      <c r="F6" s="187">
        <v>6</v>
      </c>
      <c r="G6" s="188">
        <v>7</v>
      </c>
      <c r="H6" s="187">
        <v>8</v>
      </c>
      <c r="I6" s="187">
        <v>9</v>
      </c>
      <c r="J6" s="188">
        <v>10</v>
      </c>
      <c r="K6" s="187">
        <v>11</v>
      </c>
      <c r="L6" s="187">
        <v>12</v>
      </c>
      <c r="M6" s="188">
        <v>13</v>
      </c>
      <c r="N6" s="187">
        <v>14</v>
      </c>
      <c r="O6" s="187">
        <v>15</v>
      </c>
      <c r="P6" s="188">
        <v>16</v>
      </c>
      <c r="Q6" s="187">
        <v>17</v>
      </c>
      <c r="R6" s="187">
        <v>18</v>
      </c>
      <c r="S6" s="188">
        <v>19</v>
      </c>
      <c r="T6" s="187">
        <v>20</v>
      </c>
      <c r="U6" s="187">
        <v>21</v>
      </c>
      <c r="V6" s="188">
        <v>22</v>
      </c>
      <c r="W6" s="187">
        <v>23</v>
      </c>
      <c r="X6" s="187">
        <v>24</v>
      </c>
      <c r="Y6" s="188">
        <v>25</v>
      </c>
      <c r="Z6" s="187">
        <v>26</v>
      </c>
      <c r="AA6" s="187">
        <v>27</v>
      </c>
      <c r="AB6" s="188">
        <v>28</v>
      </c>
      <c r="AC6" s="187">
        <v>29</v>
      </c>
      <c r="AD6" s="187">
        <v>30</v>
      </c>
      <c r="AE6" s="188">
        <v>31</v>
      </c>
      <c r="AF6" s="187">
        <v>32</v>
      </c>
      <c r="AG6" s="187">
        <v>33</v>
      </c>
      <c r="AH6" s="188">
        <v>34</v>
      </c>
      <c r="AI6" s="187">
        <v>35</v>
      </c>
      <c r="AJ6" s="187">
        <v>36</v>
      </c>
      <c r="AK6" s="188">
        <v>37</v>
      </c>
      <c r="AL6" s="187">
        <v>38</v>
      </c>
      <c r="AM6" s="187">
        <v>39</v>
      </c>
      <c r="AN6" s="421">
        <v>40</v>
      </c>
      <c r="AO6" s="187">
        <v>41</v>
      </c>
      <c r="AP6" s="187">
        <v>42</v>
      </c>
      <c r="AQ6" s="188">
        <v>43</v>
      </c>
      <c r="AR6" s="190">
        <v>44</v>
      </c>
    </row>
    <row r="7" spans="1:44" ht="166.5" customHeight="1" thickBot="1">
      <c r="A7" s="532" t="s">
        <v>277</v>
      </c>
      <c r="B7" s="532"/>
      <c r="C7" s="532"/>
      <c r="D7" s="204" t="s">
        <v>261</v>
      </c>
      <c r="E7" s="205">
        <f>H7+K7+N7+Q7+T7+W7+Z7+AC7+AF7+AI7+AL7+AO7</f>
        <v>964624.9</v>
      </c>
      <c r="F7" s="205">
        <f>I7+L7+O7+R7+U7+X7+AA7+AD7+AG7+AJ7+AM7+AP7</f>
        <v>581028.6</v>
      </c>
      <c r="G7" s="206">
        <f t="shared" ref="G7:G8" si="0">F7/E7*100</f>
        <v>60.233630709719385</v>
      </c>
      <c r="H7" s="207">
        <f>H8+H9+H11+H14+H15</f>
        <v>25480.5</v>
      </c>
      <c r="I7" s="207">
        <f>I8+I9+I11+I14+I15</f>
        <v>25480.5</v>
      </c>
      <c r="J7" s="208">
        <f t="shared" ref="J7" si="1">I7/H7*100</f>
        <v>100</v>
      </c>
      <c r="K7" s="205">
        <f>K8+K9+K11+K14+K15</f>
        <v>34223.699999999997</v>
      </c>
      <c r="L7" s="205">
        <f>L8+L9+L11+L14+L15</f>
        <v>34223.699999999997</v>
      </c>
      <c r="M7" s="208">
        <f t="shared" ref="M7:M8" si="2">L7/K7*100</f>
        <v>100</v>
      </c>
      <c r="N7" s="205">
        <f>N8+N9+N11+N14+N15</f>
        <v>128002.6</v>
      </c>
      <c r="O7" s="205">
        <f>O8+O9+O11+O14+O15</f>
        <v>128002.5</v>
      </c>
      <c r="P7" s="253">
        <v>1</v>
      </c>
      <c r="Q7" s="205">
        <f>Q8+Q9+Q11+Q14+Q15</f>
        <v>34317.299999999996</v>
      </c>
      <c r="R7" s="205">
        <f>R8+R9+R11+R14+R15</f>
        <v>34317.299999999996</v>
      </c>
      <c r="S7" s="253">
        <v>1</v>
      </c>
      <c r="T7" s="205">
        <f>T8+T9+T11+T14+T15</f>
        <v>32686</v>
      </c>
      <c r="U7" s="205">
        <f>U8+U9+U11+U14+U15</f>
        <v>32686</v>
      </c>
      <c r="V7" s="253">
        <v>1</v>
      </c>
      <c r="W7" s="205">
        <f>W8+W9+W11+W14+W15</f>
        <v>75906.8</v>
      </c>
      <c r="X7" s="205">
        <f>X8+X9+X11+X14+X15</f>
        <v>75906.8</v>
      </c>
      <c r="Y7" s="253">
        <v>1</v>
      </c>
      <c r="Z7" s="205">
        <f>Z8+Z9+Z11+Z14+Z15</f>
        <v>31771.100000000002</v>
      </c>
      <c r="AA7" s="205">
        <f>AA8+AA9+AA11+AA14+AA15</f>
        <v>31771.100000000002</v>
      </c>
      <c r="AB7" s="253">
        <v>1</v>
      </c>
      <c r="AC7" s="205">
        <f>AC8+AC9+AC11+AC14+AC15</f>
        <v>31003.4</v>
      </c>
      <c r="AD7" s="205">
        <f>AD8+AD9+AD11+AD14+AD15</f>
        <v>31003.4</v>
      </c>
      <c r="AE7" s="253">
        <v>1</v>
      </c>
      <c r="AF7" s="205">
        <f>AF8+AF9+AF11+AF14+AF15</f>
        <v>155115.1</v>
      </c>
      <c r="AG7" s="205">
        <f>AG8+AG9+AG11+AG14+AG15</f>
        <v>155115.1</v>
      </c>
      <c r="AH7" s="253">
        <v>1</v>
      </c>
      <c r="AI7" s="205">
        <f>AI8+AI9+AI11+AI14+AI15</f>
        <v>32522.2</v>
      </c>
      <c r="AJ7" s="205">
        <f>AJ8+AJ9+AJ11+AJ14+AJ15</f>
        <v>32522.2</v>
      </c>
      <c r="AK7" s="253">
        <v>1</v>
      </c>
      <c r="AL7" s="205">
        <f>AL8+AL9+AL11+AL14+AL15</f>
        <v>297489.8</v>
      </c>
      <c r="AM7" s="205">
        <f>AM8+AM9+AM11+AM14+AM15</f>
        <v>0</v>
      </c>
      <c r="AN7" s="253">
        <f t="shared" ref="AN7:AN8" si="3">AM7/AL7</f>
        <v>0</v>
      </c>
      <c r="AO7" s="205">
        <f>AO8+AO9+AO11+AO14+AO15</f>
        <v>86106.4</v>
      </c>
      <c r="AP7" s="205">
        <f>AP8+AP9+AP11+AP14+AP15</f>
        <v>0</v>
      </c>
      <c r="AQ7" s="208">
        <f t="shared" ref="AQ7" si="4">AP7/AO7</f>
        <v>0</v>
      </c>
      <c r="AR7" s="209" t="s">
        <v>490</v>
      </c>
    </row>
    <row r="8" spans="1:44" ht="409.5" customHeight="1">
      <c r="A8" s="532"/>
      <c r="B8" s="532"/>
      <c r="C8" s="532"/>
      <c r="D8" s="210" t="s">
        <v>37</v>
      </c>
      <c r="E8" s="211">
        <f t="shared" ref="E8:F15" si="5">H8+K8+N8+Q8+T8+W8+Z8+AC8+AF8+AI8+AL8+AO8</f>
        <v>3888</v>
      </c>
      <c r="F8" s="211">
        <f>I8+L8+O8+R8+U8+X8+AA8+AD8+AG8+AJ8+AM8+AP8</f>
        <v>3864.6</v>
      </c>
      <c r="G8" s="206">
        <f t="shared" si="0"/>
        <v>99.398148148148152</v>
      </c>
      <c r="H8" s="211">
        <f>H290+H379</f>
        <v>0</v>
      </c>
      <c r="I8" s="211">
        <f>I290+I379</f>
        <v>0</v>
      </c>
      <c r="J8" s="211"/>
      <c r="K8" s="211">
        <f>K290+K379</f>
        <v>3304.8</v>
      </c>
      <c r="L8" s="211">
        <f>L290+L379</f>
        <v>3304.8</v>
      </c>
      <c r="M8" s="208">
        <f t="shared" si="2"/>
        <v>100</v>
      </c>
      <c r="N8" s="211">
        <f>N290+N379</f>
        <v>0</v>
      </c>
      <c r="O8" s="211">
        <f>O290+O379</f>
        <v>0</v>
      </c>
      <c r="P8" s="238"/>
      <c r="Q8" s="211">
        <f>Q290+Q379</f>
        <v>0</v>
      </c>
      <c r="R8" s="211">
        <f>R290+R379</f>
        <v>0</v>
      </c>
      <c r="S8" s="238"/>
      <c r="T8" s="211">
        <f>T290+T379</f>
        <v>0</v>
      </c>
      <c r="U8" s="211">
        <f>U290+U379</f>
        <v>0</v>
      </c>
      <c r="V8" s="238"/>
      <c r="W8" s="211">
        <f>W290+W379</f>
        <v>0</v>
      </c>
      <c r="X8" s="211">
        <f>X290+X379</f>
        <v>0</v>
      </c>
      <c r="Y8" s="253"/>
      <c r="Z8" s="211">
        <f>Z290+Z379</f>
        <v>291.60000000000002</v>
      </c>
      <c r="AA8" s="211">
        <f>AA290+AA379</f>
        <v>291.60000000000002</v>
      </c>
      <c r="AB8" s="253">
        <v>1</v>
      </c>
      <c r="AC8" s="211">
        <f>AC290+AC379</f>
        <v>0</v>
      </c>
      <c r="AD8" s="211">
        <f>AD290+AD379</f>
        <v>0</v>
      </c>
      <c r="AE8" s="238"/>
      <c r="AF8" s="211">
        <f>AF290+AF379</f>
        <v>0</v>
      </c>
      <c r="AG8" s="211">
        <f>AG290+AG379</f>
        <v>0</v>
      </c>
      <c r="AH8" s="253"/>
      <c r="AI8" s="211">
        <f>AI35+AI49+AI276</f>
        <v>268.2</v>
      </c>
      <c r="AJ8" s="211">
        <f>AJ290+AJ379</f>
        <v>268.2</v>
      </c>
      <c r="AK8" s="253">
        <v>1</v>
      </c>
      <c r="AL8" s="211">
        <f>AL290+AL379</f>
        <v>23.4</v>
      </c>
      <c r="AM8" s="211">
        <f>AM290+AM379</f>
        <v>0</v>
      </c>
      <c r="AN8" s="253">
        <f t="shared" si="3"/>
        <v>0</v>
      </c>
      <c r="AO8" s="211">
        <f>AO290+AO379</f>
        <v>0</v>
      </c>
      <c r="AP8" s="211">
        <f>AP290+AP379</f>
        <v>0</v>
      </c>
      <c r="AQ8" s="212"/>
      <c r="AR8" s="213" t="s">
        <v>526</v>
      </c>
    </row>
    <row r="9" spans="1:44" ht="409.5" customHeight="1">
      <c r="A9" s="532"/>
      <c r="B9" s="532"/>
      <c r="C9" s="532"/>
      <c r="D9" s="507" t="s">
        <v>2</v>
      </c>
      <c r="E9" s="503">
        <f t="shared" si="5"/>
        <v>163812.4</v>
      </c>
      <c r="F9" s="503">
        <f>I9+L9+O9+R9+U9+X9+AA9+AD9+AG9+AJ9+AM9+AP9</f>
        <v>130498.09999999999</v>
      </c>
      <c r="G9" s="511">
        <f>F9/E9*100</f>
        <v>79.663139054186374</v>
      </c>
      <c r="H9" s="503">
        <f>H291+H380</f>
        <v>11076.399999999998</v>
      </c>
      <c r="I9" s="503">
        <f>I291+I380</f>
        <v>11076.4</v>
      </c>
      <c r="J9" s="511">
        <v>99.398148148148152</v>
      </c>
      <c r="K9" s="503">
        <f>K291+K380</f>
        <v>8357.4</v>
      </c>
      <c r="L9" s="503">
        <f>L291+L380</f>
        <v>8357.4</v>
      </c>
      <c r="M9" s="511">
        <v>100</v>
      </c>
      <c r="N9" s="503">
        <f>N291+N380</f>
        <v>7517.1</v>
      </c>
      <c r="O9" s="503">
        <f>O291+O380</f>
        <v>7517</v>
      </c>
      <c r="P9" s="505">
        <v>1</v>
      </c>
      <c r="Q9" s="503">
        <f>Q291+Q380</f>
        <v>18085.599999999999</v>
      </c>
      <c r="R9" s="503">
        <f>R291+R380</f>
        <v>18085.599999999999</v>
      </c>
      <c r="S9" s="505">
        <v>1</v>
      </c>
      <c r="T9" s="503">
        <f>T291+T380</f>
        <v>13604.4</v>
      </c>
      <c r="U9" s="503">
        <f>U291+U380</f>
        <v>13604.4</v>
      </c>
      <c r="V9" s="505">
        <v>1</v>
      </c>
      <c r="W9" s="503">
        <f>W291+W380</f>
        <v>11181.1</v>
      </c>
      <c r="X9" s="503">
        <f>X291+X380</f>
        <v>11181.1</v>
      </c>
      <c r="Y9" s="505">
        <v>1</v>
      </c>
      <c r="Z9" s="503">
        <f>Z291+Z380</f>
        <v>12093.300000000001</v>
      </c>
      <c r="AA9" s="503">
        <f>AA291+AA380</f>
        <v>12093.300000000001</v>
      </c>
      <c r="AB9" s="505">
        <v>1</v>
      </c>
      <c r="AC9" s="503">
        <f>AC291+AC380</f>
        <v>11292.6</v>
      </c>
      <c r="AD9" s="503">
        <f>AD291+AD380</f>
        <v>11292.6</v>
      </c>
      <c r="AE9" s="505">
        <v>1</v>
      </c>
      <c r="AF9" s="503">
        <f>AF291+AF380</f>
        <v>21258.6</v>
      </c>
      <c r="AG9" s="503">
        <f>AG291+AG380</f>
        <v>21258.6</v>
      </c>
      <c r="AH9" s="505">
        <v>1</v>
      </c>
      <c r="AI9" s="503">
        <f>AI291+AI380</f>
        <v>16031.7</v>
      </c>
      <c r="AJ9" s="503">
        <f>AJ291+AJ380</f>
        <v>16031.7</v>
      </c>
      <c r="AK9" s="505">
        <v>1</v>
      </c>
      <c r="AL9" s="503">
        <f>AL291+AL380</f>
        <v>22513.8</v>
      </c>
      <c r="AM9" s="503">
        <f>AM291+AM380</f>
        <v>0</v>
      </c>
      <c r="AN9" s="505">
        <f t="shared" ref="AN9" si="6">AM9/AL9</f>
        <v>0</v>
      </c>
      <c r="AO9" s="503">
        <f>AO291+AO380</f>
        <v>10800.400000000001</v>
      </c>
      <c r="AP9" s="503">
        <f>AP291+AP380</f>
        <v>0</v>
      </c>
      <c r="AQ9" s="505">
        <f t="shared" ref="AQ9" si="7">AP9/AO9</f>
        <v>0</v>
      </c>
      <c r="AR9" s="514" t="s">
        <v>512</v>
      </c>
    </row>
    <row r="10" spans="1:44" ht="409.5" customHeight="1">
      <c r="A10" s="532"/>
      <c r="B10" s="532"/>
      <c r="C10" s="532"/>
      <c r="D10" s="508"/>
      <c r="E10" s="504"/>
      <c r="F10" s="504"/>
      <c r="G10" s="512"/>
      <c r="H10" s="504"/>
      <c r="I10" s="504"/>
      <c r="J10" s="512"/>
      <c r="K10" s="504"/>
      <c r="L10" s="504"/>
      <c r="M10" s="512"/>
      <c r="N10" s="504"/>
      <c r="O10" s="504"/>
      <c r="P10" s="513"/>
      <c r="Q10" s="504"/>
      <c r="R10" s="504"/>
      <c r="S10" s="513"/>
      <c r="T10" s="504"/>
      <c r="U10" s="504"/>
      <c r="V10" s="513"/>
      <c r="W10" s="504"/>
      <c r="X10" s="504"/>
      <c r="Y10" s="513"/>
      <c r="Z10" s="504"/>
      <c r="AA10" s="504"/>
      <c r="AB10" s="513"/>
      <c r="AC10" s="504"/>
      <c r="AD10" s="504"/>
      <c r="AE10" s="513"/>
      <c r="AF10" s="504"/>
      <c r="AG10" s="504"/>
      <c r="AH10" s="513"/>
      <c r="AI10" s="504"/>
      <c r="AJ10" s="504"/>
      <c r="AK10" s="513"/>
      <c r="AL10" s="504"/>
      <c r="AM10" s="504"/>
      <c r="AN10" s="513"/>
      <c r="AO10" s="504"/>
      <c r="AP10" s="504"/>
      <c r="AQ10" s="513"/>
      <c r="AR10" s="515"/>
    </row>
    <row r="11" spans="1:44" ht="379.5" customHeight="1">
      <c r="A11" s="532"/>
      <c r="B11" s="532"/>
      <c r="C11" s="532"/>
      <c r="D11" s="507" t="s">
        <v>284</v>
      </c>
      <c r="E11" s="503">
        <f>H11+K11+N11+Q11+T11+W11+Z11+AC11+AF11+AI11+AL11+AO11</f>
        <v>796924.5</v>
      </c>
      <c r="F11" s="503">
        <f>I11+L11+O11+R11+U11+X11+AA11+AD11+AG11+AJ11+AM11+AP11</f>
        <v>446665.9</v>
      </c>
      <c r="G11" s="511">
        <f>F11/E11*100</f>
        <v>56.048709758578141</v>
      </c>
      <c r="H11" s="503">
        <f>H292+H381</f>
        <v>14404.1</v>
      </c>
      <c r="I11" s="503">
        <f>I292+I381</f>
        <v>14404.1</v>
      </c>
      <c r="J11" s="511">
        <v>100</v>
      </c>
      <c r="K11" s="503">
        <f>K292+K381</f>
        <v>22561.5</v>
      </c>
      <c r="L11" s="503">
        <f>L292+L381</f>
        <v>22561.5</v>
      </c>
      <c r="M11" s="511">
        <v>100</v>
      </c>
      <c r="N11" s="503">
        <f>N292+N381</f>
        <v>120485.5</v>
      </c>
      <c r="O11" s="503">
        <f>O292+O381</f>
        <v>120485.5</v>
      </c>
      <c r="P11" s="505">
        <f t="shared" ref="P11" si="8">O11/N11</f>
        <v>1</v>
      </c>
      <c r="Q11" s="503">
        <f>Q292+Q381</f>
        <v>16231.699999999999</v>
      </c>
      <c r="R11" s="503">
        <f>R292+R381</f>
        <v>16231.699999999999</v>
      </c>
      <c r="S11" s="505">
        <f t="shared" ref="S11" si="9">R11/Q11</f>
        <v>1</v>
      </c>
      <c r="T11" s="503">
        <f>T292+T381</f>
        <v>19081.600000000002</v>
      </c>
      <c r="U11" s="503">
        <f>U292+U381</f>
        <v>19081.600000000002</v>
      </c>
      <c r="V11" s="505">
        <v>1</v>
      </c>
      <c r="W11" s="503">
        <f>W292+W381</f>
        <v>64725.7</v>
      </c>
      <c r="X11" s="503">
        <f>X292+X381</f>
        <v>64725.7</v>
      </c>
      <c r="Y11" s="505">
        <v>1</v>
      </c>
      <c r="Z11" s="503">
        <f>Z292+Z381</f>
        <v>19386.2</v>
      </c>
      <c r="AA11" s="503">
        <f>AA292+AA381</f>
        <v>19386.2</v>
      </c>
      <c r="AB11" s="505">
        <v>1</v>
      </c>
      <c r="AC11" s="503">
        <f>AC292+AC381</f>
        <v>19710.8</v>
      </c>
      <c r="AD11" s="503">
        <f>AD292+AD381</f>
        <v>19710.8</v>
      </c>
      <c r="AE11" s="505">
        <v>1</v>
      </c>
      <c r="AF11" s="503">
        <f>AF292+AF381</f>
        <v>133856.5</v>
      </c>
      <c r="AG11" s="503">
        <f>AG292+AG381</f>
        <v>133856.5</v>
      </c>
      <c r="AH11" s="505">
        <v>1</v>
      </c>
      <c r="AI11" s="503">
        <f>AI292+AI381</f>
        <v>16222.3</v>
      </c>
      <c r="AJ11" s="503">
        <f>AJ292+AJ381</f>
        <v>16222.3</v>
      </c>
      <c r="AK11" s="505">
        <v>1</v>
      </c>
      <c r="AL11" s="503">
        <f>AL292+AL381</f>
        <v>274952.59999999998</v>
      </c>
      <c r="AM11" s="503">
        <f>AM292+AM381</f>
        <v>0</v>
      </c>
      <c r="AN11" s="505"/>
      <c r="AO11" s="503">
        <f>AO292+AO381</f>
        <v>75306</v>
      </c>
      <c r="AP11" s="503">
        <f>AP292+AP381</f>
        <v>0</v>
      </c>
      <c r="AQ11" s="505"/>
      <c r="AR11" s="519" t="s">
        <v>513</v>
      </c>
    </row>
    <row r="12" spans="1:44" ht="409.6" customHeight="1">
      <c r="A12" s="532"/>
      <c r="B12" s="532"/>
      <c r="C12" s="532"/>
      <c r="D12" s="508"/>
      <c r="E12" s="504"/>
      <c r="F12" s="504"/>
      <c r="G12" s="512"/>
      <c r="H12" s="504"/>
      <c r="I12" s="504"/>
      <c r="J12" s="512"/>
      <c r="K12" s="504"/>
      <c r="L12" s="504"/>
      <c r="M12" s="512"/>
      <c r="N12" s="504"/>
      <c r="O12" s="504"/>
      <c r="P12" s="513"/>
      <c r="Q12" s="504"/>
      <c r="R12" s="504"/>
      <c r="S12" s="513"/>
      <c r="T12" s="504"/>
      <c r="U12" s="504"/>
      <c r="V12" s="513"/>
      <c r="W12" s="504"/>
      <c r="X12" s="504"/>
      <c r="Y12" s="513"/>
      <c r="Z12" s="504"/>
      <c r="AA12" s="504"/>
      <c r="AB12" s="513"/>
      <c r="AC12" s="504"/>
      <c r="AD12" s="504"/>
      <c r="AE12" s="513"/>
      <c r="AF12" s="504"/>
      <c r="AG12" s="504"/>
      <c r="AH12" s="513"/>
      <c r="AI12" s="504"/>
      <c r="AJ12" s="504"/>
      <c r="AK12" s="513"/>
      <c r="AL12" s="504"/>
      <c r="AM12" s="504"/>
      <c r="AN12" s="513"/>
      <c r="AO12" s="504"/>
      <c r="AP12" s="504"/>
      <c r="AQ12" s="513"/>
      <c r="AR12" s="520"/>
    </row>
    <row r="13" spans="1:44" ht="114.75" hidden="1" customHeight="1">
      <c r="A13" s="532"/>
      <c r="B13" s="532"/>
      <c r="C13" s="532"/>
      <c r="D13" s="210" t="s">
        <v>292</v>
      </c>
      <c r="E13" s="211">
        <f t="shared" si="5"/>
        <v>0</v>
      </c>
      <c r="F13" s="211">
        <f t="shared" si="5"/>
        <v>0</v>
      </c>
      <c r="G13" s="214"/>
      <c r="H13" s="215"/>
      <c r="I13" s="211"/>
      <c r="J13" s="216"/>
      <c r="K13" s="215"/>
      <c r="L13" s="215"/>
      <c r="M13" s="216"/>
      <c r="N13" s="215"/>
      <c r="O13" s="215"/>
      <c r="P13" s="214"/>
      <c r="Q13" s="215"/>
      <c r="R13" s="215"/>
      <c r="S13" s="214"/>
      <c r="T13" s="215"/>
      <c r="U13" s="215"/>
      <c r="V13" s="214"/>
      <c r="W13" s="215"/>
      <c r="X13" s="215"/>
      <c r="Y13" s="238"/>
      <c r="Z13" s="215"/>
      <c r="AA13" s="215"/>
      <c r="AB13" s="214"/>
      <c r="AC13" s="215"/>
      <c r="AD13" s="215"/>
      <c r="AE13" s="214"/>
      <c r="AF13" s="215"/>
      <c r="AG13" s="215"/>
      <c r="AH13" s="214"/>
      <c r="AI13" s="215"/>
      <c r="AJ13" s="215"/>
      <c r="AK13" s="214"/>
      <c r="AL13" s="215"/>
      <c r="AM13" s="215"/>
      <c r="AN13" s="214"/>
      <c r="AO13" s="215"/>
      <c r="AP13" s="215"/>
      <c r="AQ13" s="216"/>
      <c r="AR13" s="200"/>
    </row>
    <row r="14" spans="1:44" ht="114.75" hidden="1" customHeight="1">
      <c r="A14" s="532"/>
      <c r="B14" s="532"/>
      <c r="C14" s="532"/>
      <c r="D14" s="210" t="s">
        <v>285</v>
      </c>
      <c r="E14" s="211">
        <f t="shared" si="5"/>
        <v>0</v>
      </c>
      <c r="F14" s="211">
        <f t="shared" si="5"/>
        <v>0</v>
      </c>
      <c r="G14" s="216"/>
      <c r="H14" s="215"/>
      <c r="I14" s="215"/>
      <c r="J14" s="216"/>
      <c r="K14" s="215"/>
      <c r="L14" s="215"/>
      <c r="M14" s="216"/>
      <c r="N14" s="215"/>
      <c r="O14" s="215"/>
      <c r="P14" s="214"/>
      <c r="Q14" s="215"/>
      <c r="R14" s="215"/>
      <c r="S14" s="214"/>
      <c r="T14" s="215"/>
      <c r="U14" s="215"/>
      <c r="V14" s="214"/>
      <c r="W14" s="215"/>
      <c r="X14" s="215"/>
      <c r="Y14" s="238"/>
      <c r="Z14" s="215"/>
      <c r="AA14" s="215"/>
      <c r="AB14" s="214"/>
      <c r="AC14" s="215"/>
      <c r="AD14" s="215"/>
      <c r="AE14" s="214"/>
      <c r="AF14" s="215"/>
      <c r="AG14" s="215"/>
      <c r="AH14" s="214"/>
      <c r="AI14" s="215"/>
      <c r="AJ14" s="215"/>
      <c r="AK14" s="214"/>
      <c r="AL14" s="215"/>
      <c r="AM14" s="215"/>
      <c r="AN14" s="214"/>
      <c r="AO14" s="215"/>
      <c r="AP14" s="215"/>
      <c r="AQ14" s="216"/>
      <c r="AR14" s="200"/>
    </row>
    <row r="15" spans="1:44" ht="114.75" hidden="1" customHeight="1" thickBot="1">
      <c r="A15" s="532"/>
      <c r="B15" s="532"/>
      <c r="C15" s="532"/>
      <c r="D15" s="217" t="s">
        <v>43</v>
      </c>
      <c r="E15" s="218">
        <f t="shared" si="5"/>
        <v>0</v>
      </c>
      <c r="F15" s="218">
        <f t="shared" si="5"/>
        <v>0</v>
      </c>
      <c r="G15" s="219"/>
      <c r="H15" s="220"/>
      <c r="I15" s="220"/>
      <c r="J15" s="219"/>
      <c r="K15" s="220"/>
      <c r="L15" s="220"/>
      <c r="M15" s="219"/>
      <c r="N15" s="220"/>
      <c r="O15" s="220"/>
      <c r="P15" s="422"/>
      <c r="Q15" s="220"/>
      <c r="R15" s="220"/>
      <c r="S15" s="422"/>
      <c r="T15" s="220"/>
      <c r="U15" s="220"/>
      <c r="V15" s="422"/>
      <c r="W15" s="220"/>
      <c r="X15" s="220"/>
      <c r="Y15" s="295"/>
      <c r="Z15" s="220"/>
      <c r="AA15" s="220"/>
      <c r="AB15" s="422"/>
      <c r="AC15" s="220"/>
      <c r="AD15" s="220"/>
      <c r="AE15" s="422"/>
      <c r="AF15" s="220"/>
      <c r="AG15" s="220"/>
      <c r="AH15" s="422"/>
      <c r="AI15" s="220"/>
      <c r="AJ15" s="220"/>
      <c r="AK15" s="422"/>
      <c r="AL15" s="220"/>
      <c r="AM15" s="220"/>
      <c r="AN15" s="422"/>
      <c r="AO15" s="220"/>
      <c r="AP15" s="220"/>
      <c r="AQ15" s="219"/>
      <c r="AR15" s="221"/>
    </row>
    <row r="16" spans="1:44" ht="42.75" customHeight="1" thickBot="1">
      <c r="A16" s="533" t="s">
        <v>36</v>
      </c>
      <c r="B16" s="533"/>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row>
    <row r="17" spans="1:44" ht="69.75" hidden="1" customHeight="1">
      <c r="A17" s="534" t="s">
        <v>290</v>
      </c>
      <c r="B17" s="535"/>
      <c r="C17" s="535"/>
      <c r="D17" s="222" t="s">
        <v>41</v>
      </c>
      <c r="E17" s="223"/>
      <c r="F17" s="223"/>
      <c r="G17" s="224"/>
      <c r="H17" s="223"/>
      <c r="I17" s="223"/>
      <c r="J17" s="224"/>
      <c r="K17" s="223"/>
      <c r="L17" s="223"/>
      <c r="M17" s="224"/>
      <c r="N17" s="223"/>
      <c r="O17" s="223"/>
      <c r="P17" s="423"/>
      <c r="Q17" s="223"/>
      <c r="R17" s="223"/>
      <c r="S17" s="423"/>
      <c r="T17" s="223"/>
      <c r="U17" s="223"/>
      <c r="V17" s="423"/>
      <c r="W17" s="223"/>
      <c r="X17" s="223"/>
      <c r="Y17" s="253"/>
      <c r="Z17" s="223"/>
      <c r="AA17" s="224"/>
      <c r="AB17" s="423"/>
      <c r="AC17" s="223"/>
      <c r="AD17" s="224"/>
      <c r="AE17" s="423"/>
      <c r="AF17" s="223"/>
      <c r="AG17" s="224"/>
      <c r="AH17" s="423"/>
      <c r="AI17" s="223"/>
      <c r="AJ17" s="224"/>
      <c r="AK17" s="423"/>
      <c r="AL17" s="223"/>
      <c r="AM17" s="224"/>
      <c r="AN17" s="423"/>
      <c r="AO17" s="223"/>
      <c r="AP17" s="224"/>
      <c r="AQ17" s="224"/>
      <c r="AR17" s="225"/>
    </row>
    <row r="18" spans="1:44" ht="123" hidden="1" customHeight="1">
      <c r="A18" s="536"/>
      <c r="B18" s="537"/>
      <c r="C18" s="537"/>
      <c r="D18" s="226" t="s">
        <v>37</v>
      </c>
      <c r="E18" s="227"/>
      <c r="F18" s="227"/>
      <c r="G18" s="215"/>
      <c r="H18" s="215"/>
      <c r="I18" s="215"/>
      <c r="J18" s="215"/>
      <c r="K18" s="215"/>
      <c r="L18" s="215"/>
      <c r="M18" s="215"/>
      <c r="N18" s="215"/>
      <c r="O18" s="215"/>
      <c r="P18" s="214"/>
      <c r="Q18" s="215"/>
      <c r="R18" s="215"/>
      <c r="S18" s="214"/>
      <c r="T18" s="215"/>
      <c r="U18" s="215"/>
      <c r="V18" s="214"/>
      <c r="W18" s="215"/>
      <c r="X18" s="215"/>
      <c r="Y18" s="238"/>
      <c r="Z18" s="215"/>
      <c r="AA18" s="215"/>
      <c r="AB18" s="214"/>
      <c r="AC18" s="215"/>
      <c r="AD18" s="215"/>
      <c r="AE18" s="214"/>
      <c r="AF18" s="215"/>
      <c r="AG18" s="215"/>
      <c r="AH18" s="214"/>
      <c r="AI18" s="215"/>
      <c r="AJ18" s="215"/>
      <c r="AK18" s="214"/>
      <c r="AL18" s="215"/>
      <c r="AM18" s="215"/>
      <c r="AN18" s="214"/>
      <c r="AO18" s="215"/>
      <c r="AP18" s="215"/>
      <c r="AQ18" s="215"/>
      <c r="AR18" s="228"/>
    </row>
    <row r="19" spans="1:44" ht="114.75" hidden="1" customHeight="1">
      <c r="A19" s="536"/>
      <c r="B19" s="537"/>
      <c r="C19" s="537"/>
      <c r="D19" s="226" t="s">
        <v>2</v>
      </c>
      <c r="E19" s="215"/>
      <c r="F19" s="215"/>
      <c r="G19" s="216"/>
      <c r="H19" s="215"/>
      <c r="I19" s="215"/>
      <c r="J19" s="216"/>
      <c r="K19" s="215"/>
      <c r="L19" s="215"/>
      <c r="M19" s="216"/>
      <c r="N19" s="215"/>
      <c r="O19" s="215"/>
      <c r="P19" s="214"/>
      <c r="Q19" s="215"/>
      <c r="R19" s="215"/>
      <c r="S19" s="214"/>
      <c r="T19" s="215"/>
      <c r="U19" s="215"/>
      <c r="V19" s="214"/>
      <c r="W19" s="215"/>
      <c r="X19" s="215"/>
      <c r="Y19" s="238"/>
      <c r="Z19" s="215"/>
      <c r="AA19" s="216"/>
      <c r="AB19" s="214"/>
      <c r="AC19" s="215"/>
      <c r="AD19" s="216"/>
      <c r="AE19" s="214"/>
      <c r="AF19" s="215"/>
      <c r="AG19" s="216"/>
      <c r="AH19" s="214"/>
      <c r="AI19" s="215"/>
      <c r="AJ19" s="216"/>
      <c r="AK19" s="214"/>
      <c r="AL19" s="215"/>
      <c r="AM19" s="216"/>
      <c r="AN19" s="214"/>
      <c r="AO19" s="215"/>
      <c r="AP19" s="216"/>
      <c r="AQ19" s="216"/>
      <c r="AR19" s="228"/>
    </row>
    <row r="20" spans="1:44" ht="114.75" hidden="1" customHeight="1">
      <c r="A20" s="536"/>
      <c r="B20" s="537"/>
      <c r="C20" s="537"/>
      <c r="D20" s="210" t="s">
        <v>284</v>
      </c>
      <c r="E20" s="215"/>
      <c r="F20" s="215"/>
      <c r="G20" s="216"/>
      <c r="H20" s="215"/>
      <c r="I20" s="215"/>
      <c r="J20" s="216"/>
      <c r="K20" s="215"/>
      <c r="L20" s="215"/>
      <c r="M20" s="216"/>
      <c r="N20" s="215"/>
      <c r="O20" s="215"/>
      <c r="P20" s="214"/>
      <c r="Q20" s="215"/>
      <c r="R20" s="215"/>
      <c r="S20" s="214"/>
      <c r="T20" s="215"/>
      <c r="U20" s="215"/>
      <c r="V20" s="214"/>
      <c r="W20" s="215"/>
      <c r="X20" s="215"/>
      <c r="Y20" s="238"/>
      <c r="Z20" s="215"/>
      <c r="AA20" s="216"/>
      <c r="AB20" s="214"/>
      <c r="AC20" s="215"/>
      <c r="AD20" s="216"/>
      <c r="AE20" s="214"/>
      <c r="AF20" s="215"/>
      <c r="AG20" s="216"/>
      <c r="AH20" s="214"/>
      <c r="AI20" s="215"/>
      <c r="AJ20" s="216"/>
      <c r="AK20" s="214"/>
      <c r="AL20" s="215"/>
      <c r="AM20" s="216"/>
      <c r="AN20" s="214"/>
      <c r="AO20" s="215"/>
      <c r="AP20" s="216"/>
      <c r="AQ20" s="216"/>
      <c r="AR20" s="228"/>
    </row>
    <row r="21" spans="1:44" ht="260.25" hidden="1" customHeight="1">
      <c r="A21" s="536"/>
      <c r="B21" s="537"/>
      <c r="C21" s="537"/>
      <c r="D21" s="210" t="s">
        <v>292</v>
      </c>
      <c r="E21" s="215"/>
      <c r="F21" s="215"/>
      <c r="G21" s="216"/>
      <c r="H21" s="215"/>
      <c r="I21" s="215"/>
      <c r="J21" s="216"/>
      <c r="K21" s="215"/>
      <c r="L21" s="215"/>
      <c r="M21" s="216"/>
      <c r="N21" s="215"/>
      <c r="O21" s="215"/>
      <c r="P21" s="214"/>
      <c r="Q21" s="215"/>
      <c r="R21" s="215"/>
      <c r="S21" s="214"/>
      <c r="T21" s="215"/>
      <c r="U21" s="215"/>
      <c r="V21" s="214"/>
      <c r="W21" s="215"/>
      <c r="X21" s="215"/>
      <c r="Y21" s="238"/>
      <c r="Z21" s="215"/>
      <c r="AA21" s="216"/>
      <c r="AB21" s="214"/>
      <c r="AC21" s="215"/>
      <c r="AD21" s="216"/>
      <c r="AE21" s="214"/>
      <c r="AF21" s="215"/>
      <c r="AG21" s="216"/>
      <c r="AH21" s="214"/>
      <c r="AI21" s="215"/>
      <c r="AJ21" s="216"/>
      <c r="AK21" s="214"/>
      <c r="AL21" s="215"/>
      <c r="AM21" s="216"/>
      <c r="AN21" s="214"/>
      <c r="AO21" s="215"/>
      <c r="AP21" s="216"/>
      <c r="AQ21" s="216"/>
      <c r="AR21" s="228"/>
    </row>
    <row r="22" spans="1:44" ht="109.5" hidden="1" customHeight="1">
      <c r="A22" s="536"/>
      <c r="B22" s="537"/>
      <c r="C22" s="537"/>
      <c r="D22" s="210" t="s">
        <v>285</v>
      </c>
      <c r="E22" s="215"/>
      <c r="F22" s="215"/>
      <c r="G22" s="216"/>
      <c r="H22" s="215"/>
      <c r="I22" s="215"/>
      <c r="J22" s="216"/>
      <c r="K22" s="215"/>
      <c r="L22" s="215"/>
      <c r="M22" s="216"/>
      <c r="N22" s="215"/>
      <c r="O22" s="215"/>
      <c r="P22" s="214"/>
      <c r="Q22" s="215"/>
      <c r="R22" s="215"/>
      <c r="S22" s="214"/>
      <c r="T22" s="215"/>
      <c r="U22" s="215"/>
      <c r="V22" s="214"/>
      <c r="W22" s="215"/>
      <c r="X22" s="215"/>
      <c r="Y22" s="238"/>
      <c r="Z22" s="215"/>
      <c r="AA22" s="216"/>
      <c r="AB22" s="214"/>
      <c r="AC22" s="215"/>
      <c r="AD22" s="216"/>
      <c r="AE22" s="214"/>
      <c r="AF22" s="215"/>
      <c r="AG22" s="216"/>
      <c r="AH22" s="214"/>
      <c r="AI22" s="215"/>
      <c r="AJ22" s="216"/>
      <c r="AK22" s="214"/>
      <c r="AL22" s="215"/>
      <c r="AM22" s="216"/>
      <c r="AN22" s="214"/>
      <c r="AO22" s="215"/>
      <c r="AP22" s="216"/>
      <c r="AQ22" s="216"/>
      <c r="AR22" s="228"/>
    </row>
    <row r="23" spans="1:44" ht="114.75" hidden="1" customHeight="1" thickBot="1">
      <c r="A23" s="538"/>
      <c r="B23" s="539"/>
      <c r="C23" s="539"/>
      <c r="D23" s="229" t="s">
        <v>43</v>
      </c>
      <c r="E23" s="230"/>
      <c r="F23" s="230"/>
      <c r="G23" s="220"/>
      <c r="H23" s="220"/>
      <c r="I23" s="220"/>
      <c r="J23" s="220"/>
      <c r="K23" s="220"/>
      <c r="L23" s="220"/>
      <c r="M23" s="220"/>
      <c r="N23" s="220"/>
      <c r="O23" s="220"/>
      <c r="P23" s="422"/>
      <c r="Q23" s="220"/>
      <c r="R23" s="220"/>
      <c r="S23" s="422"/>
      <c r="T23" s="220"/>
      <c r="U23" s="220"/>
      <c r="V23" s="422"/>
      <c r="W23" s="220"/>
      <c r="X23" s="220"/>
      <c r="Y23" s="295"/>
      <c r="Z23" s="220"/>
      <c r="AA23" s="220"/>
      <c r="AB23" s="422"/>
      <c r="AC23" s="220"/>
      <c r="AD23" s="220"/>
      <c r="AE23" s="422"/>
      <c r="AF23" s="220"/>
      <c r="AG23" s="220"/>
      <c r="AH23" s="422"/>
      <c r="AI23" s="220"/>
      <c r="AJ23" s="220"/>
      <c r="AK23" s="422"/>
      <c r="AL23" s="220"/>
      <c r="AM23" s="220"/>
      <c r="AN23" s="422"/>
      <c r="AO23" s="220"/>
      <c r="AP23" s="220"/>
      <c r="AQ23" s="220"/>
      <c r="AR23" s="228"/>
    </row>
    <row r="24" spans="1:44" ht="43.5" customHeight="1" thickBot="1">
      <c r="A24" s="620" t="s">
        <v>291</v>
      </c>
      <c r="B24" s="621"/>
      <c r="C24" s="622"/>
      <c r="D24" s="226" t="s">
        <v>41</v>
      </c>
      <c r="E24" s="211">
        <f>E25+E26+E27</f>
        <v>964624.9</v>
      </c>
      <c r="F24" s="211">
        <f>F25+F26+F27</f>
        <v>581028.6</v>
      </c>
      <c r="G24" s="206">
        <f t="shared" ref="G24:G27" si="10">F24/E24*100</f>
        <v>60.233630709719385</v>
      </c>
      <c r="H24" s="207">
        <f>H25+H26+H28+H31+H32</f>
        <v>11076.399999999998</v>
      </c>
      <c r="I24" s="207">
        <f>I25+I26+I28+I31+I32</f>
        <v>11076.4</v>
      </c>
      <c r="J24" s="208">
        <f t="shared" ref="J24:J27" si="11">I24/H24*100</f>
        <v>100.00000000000003</v>
      </c>
      <c r="K24" s="205">
        <f>K25+K26+K28+K31+K32</f>
        <v>11662.2</v>
      </c>
      <c r="L24" s="205">
        <f>L25+L26+L28+L31+L32</f>
        <v>11662.2</v>
      </c>
      <c r="M24" s="208">
        <f t="shared" ref="M24:M27" si="12">L24/K24*100</f>
        <v>100</v>
      </c>
      <c r="N24" s="205">
        <f>N25+N26+N28+N31+N32</f>
        <v>7517.1</v>
      </c>
      <c r="O24" s="205">
        <f>O25+O26+O28+O31+O32</f>
        <v>7517</v>
      </c>
      <c r="P24" s="253">
        <v>1</v>
      </c>
      <c r="Q24" s="205">
        <f>Q25+Q26+Q28+Q31+Q32</f>
        <v>18085.599999999999</v>
      </c>
      <c r="R24" s="205">
        <f>R25+R26+R28+R31+R32</f>
        <v>18085.599999999999</v>
      </c>
      <c r="S24" s="253">
        <v>1</v>
      </c>
      <c r="T24" s="205">
        <f>T25+T26+T28+T31+T32</f>
        <v>13604.4</v>
      </c>
      <c r="U24" s="205">
        <f>U25+U26+U28+U31+U32</f>
        <v>13604.4</v>
      </c>
      <c r="V24" s="253">
        <v>1</v>
      </c>
      <c r="W24" s="205">
        <f>W25+W26+W28+W31+W32</f>
        <v>11181.1</v>
      </c>
      <c r="X24" s="205">
        <f>X25+X26+X28+X31+X32</f>
        <v>11181.1</v>
      </c>
      <c r="Y24" s="253">
        <v>1</v>
      </c>
      <c r="Z24" s="205">
        <f>Z25+Z26+Z28+Z31+Z32</f>
        <v>12384.900000000001</v>
      </c>
      <c r="AA24" s="205">
        <f>AA25+AA26+AA28+AA31+AA32</f>
        <v>12384.900000000001</v>
      </c>
      <c r="AB24" s="253">
        <v>1</v>
      </c>
      <c r="AC24" s="205">
        <f>AC25+AC26+AC28+AC31+AC32</f>
        <v>11292.6</v>
      </c>
      <c r="AD24" s="205">
        <f>AD25+AD26+AD28+AD31+AD32</f>
        <v>11292.6</v>
      </c>
      <c r="AE24" s="253">
        <v>1</v>
      </c>
      <c r="AF24" s="205">
        <f>AF25+AF26+AF28+AF31+AF32</f>
        <v>21258.6</v>
      </c>
      <c r="AG24" s="205">
        <f>AG25+AG26+AG28+AG31+AG32</f>
        <v>21258.6</v>
      </c>
      <c r="AH24" s="253">
        <v>1</v>
      </c>
      <c r="AI24" s="205">
        <f>AI25+AI26+AI28+AI31+AI32</f>
        <v>16299.900000000001</v>
      </c>
      <c r="AJ24" s="205">
        <f>AJ25+AJ26+AJ28+AJ31+AJ32</f>
        <v>16299.900000000001</v>
      </c>
      <c r="AK24" s="253">
        <v>1</v>
      </c>
      <c r="AL24" s="205">
        <f>AL25+AL26+AL28+AL31+AL32</f>
        <v>22537.200000000001</v>
      </c>
      <c r="AM24" s="205">
        <f>AM25+AM26+AM28+AM31+AM32</f>
        <v>0</v>
      </c>
      <c r="AN24" s="253">
        <f t="shared" ref="AN24:AN26" si="13">AM24/AL24</f>
        <v>0</v>
      </c>
      <c r="AO24" s="205">
        <f>AO25+AO26+AO28+AO31+AO32</f>
        <v>10800.400000000001</v>
      </c>
      <c r="AP24" s="205">
        <f>AP25+AP26+AP28+AP31+AP32</f>
        <v>0</v>
      </c>
      <c r="AQ24" s="208">
        <f t="shared" ref="AQ24" si="14">AP24/AO24</f>
        <v>0</v>
      </c>
      <c r="AR24" s="231"/>
    </row>
    <row r="25" spans="1:44" ht="145.5" customHeight="1" thickBot="1">
      <c r="A25" s="623"/>
      <c r="B25" s="624"/>
      <c r="C25" s="625"/>
      <c r="D25" s="226" t="s">
        <v>37</v>
      </c>
      <c r="E25" s="211">
        <f>H25+K25+N25+Q25+T25+W25+Z25+AC25+AF25+AI25+AL25+AO25</f>
        <v>3888</v>
      </c>
      <c r="F25" s="211">
        <f t="shared" ref="F25" si="15">F8</f>
        <v>3864.6</v>
      </c>
      <c r="G25" s="206">
        <f t="shared" si="10"/>
        <v>99.398148148148152</v>
      </c>
      <c r="H25" s="211">
        <f>H8</f>
        <v>0</v>
      </c>
      <c r="I25" s="211">
        <f>I8</f>
        <v>0</v>
      </c>
      <c r="J25" s="208"/>
      <c r="K25" s="211">
        <f>K8</f>
        <v>3304.8</v>
      </c>
      <c r="L25" s="211">
        <f>L8</f>
        <v>3304.8</v>
      </c>
      <c r="M25" s="208">
        <f t="shared" si="12"/>
        <v>100</v>
      </c>
      <c r="N25" s="211">
        <f>N8</f>
        <v>0</v>
      </c>
      <c r="O25" s="211">
        <f>O8</f>
        <v>0</v>
      </c>
      <c r="P25" s="238"/>
      <c r="Q25" s="211">
        <f>Q8</f>
        <v>0</v>
      </c>
      <c r="R25" s="211">
        <f>R8</f>
        <v>0</v>
      </c>
      <c r="S25" s="238"/>
      <c r="T25" s="211">
        <f>T8</f>
        <v>0</v>
      </c>
      <c r="U25" s="211">
        <f>U8</f>
        <v>0</v>
      </c>
      <c r="V25" s="238"/>
      <c r="W25" s="211">
        <f>W8</f>
        <v>0</v>
      </c>
      <c r="X25" s="211">
        <f>X8</f>
        <v>0</v>
      </c>
      <c r="Y25" s="253"/>
      <c r="Z25" s="211">
        <f>Z8</f>
        <v>291.60000000000002</v>
      </c>
      <c r="AA25" s="211">
        <f>AA8</f>
        <v>291.60000000000002</v>
      </c>
      <c r="AB25" s="253">
        <v>1</v>
      </c>
      <c r="AC25" s="211">
        <f>AC8</f>
        <v>0</v>
      </c>
      <c r="AD25" s="211">
        <f>AD8</f>
        <v>0</v>
      </c>
      <c r="AE25" s="238"/>
      <c r="AF25" s="211">
        <f>AF8</f>
        <v>0</v>
      </c>
      <c r="AG25" s="211">
        <f>AG8</f>
        <v>0</v>
      </c>
      <c r="AH25" s="253"/>
      <c r="AI25" s="211">
        <f>AI8</f>
        <v>268.2</v>
      </c>
      <c r="AJ25" s="211">
        <f>AJ8</f>
        <v>268.2</v>
      </c>
      <c r="AK25" s="253">
        <v>1</v>
      </c>
      <c r="AL25" s="211">
        <f>AL8</f>
        <v>23.4</v>
      </c>
      <c r="AM25" s="211">
        <f>AM8</f>
        <v>0</v>
      </c>
      <c r="AN25" s="253">
        <f t="shared" si="13"/>
        <v>0</v>
      </c>
      <c r="AO25" s="211">
        <f>AO8</f>
        <v>0</v>
      </c>
      <c r="AP25" s="211">
        <f>AP8</f>
        <v>0</v>
      </c>
      <c r="AQ25" s="212"/>
      <c r="AR25" s="213"/>
    </row>
    <row r="26" spans="1:44" ht="138" customHeight="1" thickBot="1">
      <c r="A26" s="623"/>
      <c r="B26" s="624"/>
      <c r="C26" s="625"/>
      <c r="D26" s="226" t="s">
        <v>2</v>
      </c>
      <c r="E26" s="211">
        <f t="shared" ref="E26:E27" si="16">H26+K26+N26+Q26+T26+W26+Z26+AC26+AF26+AI26+AL26+AO26</f>
        <v>163812.4</v>
      </c>
      <c r="F26" s="211">
        <f>F9</f>
        <v>130498.09999999999</v>
      </c>
      <c r="G26" s="206">
        <f t="shared" si="10"/>
        <v>79.663139054186374</v>
      </c>
      <c r="H26" s="232">
        <f>H9</f>
        <v>11076.399999999998</v>
      </c>
      <c r="I26" s="232">
        <f>I9</f>
        <v>11076.4</v>
      </c>
      <c r="J26" s="208">
        <f t="shared" si="11"/>
        <v>100.00000000000003</v>
      </c>
      <c r="K26" s="232">
        <f>K9</f>
        <v>8357.4</v>
      </c>
      <c r="L26" s="232">
        <f>L9</f>
        <v>8357.4</v>
      </c>
      <c r="M26" s="208">
        <f t="shared" si="12"/>
        <v>100</v>
      </c>
      <c r="N26" s="232">
        <f>N9</f>
        <v>7517.1</v>
      </c>
      <c r="O26" s="232">
        <f>O9</f>
        <v>7517</v>
      </c>
      <c r="P26" s="253">
        <v>1</v>
      </c>
      <c r="Q26" s="232">
        <f>Q9</f>
        <v>18085.599999999999</v>
      </c>
      <c r="R26" s="232">
        <f>R9</f>
        <v>18085.599999999999</v>
      </c>
      <c r="S26" s="253">
        <v>1</v>
      </c>
      <c r="T26" s="232">
        <f>T9</f>
        <v>13604.4</v>
      </c>
      <c r="U26" s="232">
        <f>U9</f>
        <v>13604.4</v>
      </c>
      <c r="V26" s="253">
        <v>1</v>
      </c>
      <c r="W26" s="232">
        <f>W9</f>
        <v>11181.1</v>
      </c>
      <c r="X26" s="232">
        <f>X9</f>
        <v>11181.1</v>
      </c>
      <c r="Y26" s="253">
        <v>1</v>
      </c>
      <c r="Z26" s="232">
        <f>Z9</f>
        <v>12093.300000000001</v>
      </c>
      <c r="AA26" s="232">
        <f>AA9</f>
        <v>12093.300000000001</v>
      </c>
      <c r="AB26" s="253">
        <v>1</v>
      </c>
      <c r="AC26" s="232">
        <f>AC9</f>
        <v>11292.6</v>
      </c>
      <c r="AD26" s="232">
        <f>AD9</f>
        <v>11292.6</v>
      </c>
      <c r="AE26" s="233">
        <f>AD26/AC26</f>
        <v>1</v>
      </c>
      <c r="AF26" s="232">
        <f>AF9</f>
        <v>21258.6</v>
      </c>
      <c r="AG26" s="232">
        <f>AG9</f>
        <v>21258.6</v>
      </c>
      <c r="AH26" s="253">
        <v>1</v>
      </c>
      <c r="AI26" s="232">
        <f>AI9</f>
        <v>16031.7</v>
      </c>
      <c r="AJ26" s="232">
        <f>AJ9</f>
        <v>16031.7</v>
      </c>
      <c r="AK26" s="253">
        <v>1</v>
      </c>
      <c r="AL26" s="232">
        <f>AL9</f>
        <v>22513.8</v>
      </c>
      <c r="AM26" s="232">
        <f>AM9</f>
        <v>0</v>
      </c>
      <c r="AN26" s="233">
        <f t="shared" si="13"/>
        <v>0</v>
      </c>
      <c r="AO26" s="232">
        <f>AO9</f>
        <v>10800.400000000001</v>
      </c>
      <c r="AP26" s="232">
        <f>AP9</f>
        <v>0</v>
      </c>
      <c r="AQ26" s="233">
        <f t="shared" ref="AQ26" si="17">AP26/AO26</f>
        <v>0</v>
      </c>
      <c r="AR26" s="234"/>
    </row>
    <row r="27" spans="1:44" ht="144.75" customHeight="1">
      <c r="A27" s="623"/>
      <c r="B27" s="624"/>
      <c r="C27" s="625"/>
      <c r="D27" s="210" t="s">
        <v>284</v>
      </c>
      <c r="E27" s="211">
        <f t="shared" si="16"/>
        <v>796924.5</v>
      </c>
      <c r="F27" s="211">
        <f>F11</f>
        <v>446665.9</v>
      </c>
      <c r="G27" s="208">
        <f t="shared" si="10"/>
        <v>56.048709758578141</v>
      </c>
      <c r="H27" s="235">
        <v>14404.1</v>
      </c>
      <c r="I27" s="235">
        <v>14404.1</v>
      </c>
      <c r="J27" s="208">
        <f t="shared" si="11"/>
        <v>100</v>
      </c>
      <c r="K27" s="236">
        <f>K11</f>
        <v>22561.5</v>
      </c>
      <c r="L27" s="236">
        <f>L11</f>
        <v>22561.5</v>
      </c>
      <c r="M27" s="208">
        <f t="shared" si="12"/>
        <v>100</v>
      </c>
      <c r="N27" s="236">
        <f>N11</f>
        <v>120485.5</v>
      </c>
      <c r="O27" s="236">
        <f>O11</f>
        <v>120485.5</v>
      </c>
      <c r="P27" s="253">
        <f>O27/N27*1</f>
        <v>1</v>
      </c>
      <c r="Q27" s="236">
        <f>Q11</f>
        <v>16231.699999999999</v>
      </c>
      <c r="R27" s="236">
        <f>R11</f>
        <v>16231.699999999999</v>
      </c>
      <c r="S27" s="253">
        <v>1</v>
      </c>
      <c r="T27" s="236">
        <v>19081.599999999999</v>
      </c>
      <c r="U27" s="236">
        <f>U11</f>
        <v>19081.600000000002</v>
      </c>
      <c r="V27" s="253">
        <v>1</v>
      </c>
      <c r="W27" s="236">
        <f>W11</f>
        <v>64725.7</v>
      </c>
      <c r="X27" s="236">
        <f>X11</f>
        <v>64725.7</v>
      </c>
      <c r="Y27" s="253">
        <v>1</v>
      </c>
      <c r="Z27" s="236">
        <f>Z11</f>
        <v>19386.2</v>
      </c>
      <c r="AA27" s="236">
        <f>AA11</f>
        <v>19386.2</v>
      </c>
      <c r="AB27" s="253">
        <v>1</v>
      </c>
      <c r="AC27" s="236">
        <f>AC11</f>
        <v>19710.8</v>
      </c>
      <c r="AD27" s="236">
        <f>AD11</f>
        <v>19710.8</v>
      </c>
      <c r="AE27" s="233">
        <f t="shared" ref="AE27" si="18">AD27/AC27</f>
        <v>1</v>
      </c>
      <c r="AF27" s="236">
        <f>AF11</f>
        <v>133856.5</v>
      </c>
      <c r="AG27" s="236">
        <f>AG11</f>
        <v>133856.5</v>
      </c>
      <c r="AH27" s="253">
        <v>1</v>
      </c>
      <c r="AI27" s="236">
        <f>AI11</f>
        <v>16222.3</v>
      </c>
      <c r="AJ27" s="236">
        <f>AJ11</f>
        <v>16222.3</v>
      </c>
      <c r="AK27" s="253">
        <v>1</v>
      </c>
      <c r="AL27" s="236">
        <f>AL11</f>
        <v>274952.59999999998</v>
      </c>
      <c r="AM27" s="236"/>
      <c r="AN27" s="233"/>
      <c r="AO27" s="236">
        <f>AO11</f>
        <v>75306</v>
      </c>
      <c r="AP27" s="236"/>
      <c r="AQ27" s="233"/>
      <c r="AR27" s="237"/>
    </row>
    <row r="28" spans="1:44" ht="245.25" hidden="1" customHeight="1">
      <c r="A28" s="623"/>
      <c r="B28" s="624"/>
      <c r="C28" s="625"/>
      <c r="D28" s="210" t="s">
        <v>292</v>
      </c>
      <c r="E28" s="211"/>
      <c r="F28" s="211"/>
      <c r="G28" s="238"/>
      <c r="H28" s="232"/>
      <c r="I28" s="232"/>
      <c r="J28" s="233"/>
      <c r="K28" s="232"/>
      <c r="L28" s="232"/>
      <c r="M28" s="233"/>
      <c r="N28" s="232"/>
      <c r="O28" s="232"/>
      <c r="P28" s="233"/>
      <c r="Q28" s="232"/>
      <c r="R28" s="232"/>
      <c r="S28" s="233"/>
      <c r="T28" s="232"/>
      <c r="U28" s="232"/>
      <c r="V28" s="233"/>
      <c r="W28" s="232"/>
      <c r="X28" s="232"/>
      <c r="Y28" s="238"/>
      <c r="Z28" s="232"/>
      <c r="AA28" s="232"/>
      <c r="AB28" s="233"/>
      <c r="AC28" s="232"/>
      <c r="AD28" s="232"/>
      <c r="AE28" s="233"/>
      <c r="AF28" s="232"/>
      <c r="AG28" s="232"/>
      <c r="AH28" s="233"/>
      <c r="AI28" s="232"/>
      <c r="AJ28" s="232"/>
      <c r="AK28" s="233"/>
      <c r="AL28" s="232"/>
      <c r="AM28" s="232"/>
      <c r="AN28" s="233"/>
      <c r="AO28" s="232"/>
      <c r="AP28" s="232"/>
      <c r="AQ28" s="233"/>
      <c r="AR28" s="239"/>
    </row>
    <row r="29" spans="1:44" ht="48.75" hidden="1" customHeight="1">
      <c r="A29" s="623"/>
      <c r="B29" s="624"/>
      <c r="C29" s="625"/>
      <c r="D29" s="210" t="s">
        <v>285</v>
      </c>
      <c r="E29" s="240"/>
      <c r="F29" s="240"/>
      <c r="G29" s="212"/>
      <c r="H29" s="232"/>
      <c r="I29" s="232"/>
      <c r="J29" s="233"/>
      <c r="K29" s="232"/>
      <c r="L29" s="232"/>
      <c r="M29" s="233"/>
      <c r="N29" s="232"/>
      <c r="O29" s="232"/>
      <c r="P29" s="233"/>
      <c r="Q29" s="232"/>
      <c r="R29" s="232"/>
      <c r="S29" s="233"/>
      <c r="T29" s="232"/>
      <c r="U29" s="232"/>
      <c r="V29" s="233"/>
      <c r="W29" s="232"/>
      <c r="X29" s="232"/>
      <c r="Y29" s="238"/>
      <c r="Z29" s="232"/>
      <c r="AA29" s="232"/>
      <c r="AB29" s="233"/>
      <c r="AC29" s="232"/>
      <c r="AD29" s="232"/>
      <c r="AE29" s="233"/>
      <c r="AF29" s="232"/>
      <c r="AG29" s="232"/>
      <c r="AH29" s="233"/>
      <c r="AI29" s="232"/>
      <c r="AJ29" s="232"/>
      <c r="AK29" s="233"/>
      <c r="AL29" s="232"/>
      <c r="AM29" s="232"/>
      <c r="AN29" s="233"/>
      <c r="AO29" s="232"/>
      <c r="AP29" s="232"/>
      <c r="AQ29" s="233"/>
      <c r="AR29" s="239"/>
    </row>
    <row r="30" spans="1:44" ht="74.25" hidden="1" customHeight="1" thickBot="1">
      <c r="A30" s="626"/>
      <c r="B30" s="627"/>
      <c r="C30" s="628"/>
      <c r="D30" s="226" t="s">
        <v>43</v>
      </c>
      <c r="E30" s="240"/>
      <c r="F30" s="240"/>
      <c r="G30" s="241"/>
      <c r="H30" s="218"/>
      <c r="I30" s="218"/>
      <c r="J30" s="218"/>
      <c r="K30" s="218"/>
      <c r="L30" s="218"/>
      <c r="M30" s="218"/>
      <c r="N30" s="218"/>
      <c r="O30" s="218"/>
      <c r="P30" s="295"/>
      <c r="Q30" s="218"/>
      <c r="R30" s="218"/>
      <c r="S30" s="295"/>
      <c r="T30" s="218"/>
      <c r="U30" s="218"/>
      <c r="V30" s="295"/>
      <c r="W30" s="218"/>
      <c r="X30" s="218"/>
      <c r="Y30" s="295"/>
      <c r="Z30" s="218"/>
      <c r="AA30" s="218"/>
      <c r="AB30" s="295"/>
      <c r="AC30" s="218"/>
      <c r="AD30" s="218"/>
      <c r="AE30" s="295"/>
      <c r="AF30" s="218"/>
      <c r="AG30" s="218"/>
      <c r="AH30" s="295"/>
      <c r="AI30" s="218"/>
      <c r="AJ30" s="218"/>
      <c r="AK30" s="295"/>
      <c r="AL30" s="218"/>
      <c r="AM30" s="218"/>
      <c r="AN30" s="295"/>
      <c r="AO30" s="218"/>
      <c r="AP30" s="218"/>
      <c r="AQ30" s="241"/>
      <c r="AR30" s="239"/>
    </row>
    <row r="31" spans="1:44" s="101" customFormat="1" ht="36.75" customHeight="1">
      <c r="A31" s="531" t="s">
        <v>318</v>
      </c>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row>
    <row r="32" spans="1:44" s="101" customFormat="1" ht="27.75" customHeight="1">
      <c r="A32" s="542" t="s">
        <v>319</v>
      </c>
      <c r="B32" s="542"/>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row>
    <row r="33" spans="1:44" s="101" customFormat="1" ht="30.75" customHeight="1" thickBot="1">
      <c r="A33" s="543" t="s">
        <v>320</v>
      </c>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row>
    <row r="34" spans="1:44" ht="343.5" customHeight="1" thickBot="1">
      <c r="A34" s="546" t="s">
        <v>262</v>
      </c>
      <c r="B34" s="540" t="s">
        <v>364</v>
      </c>
      <c r="C34" s="540" t="s">
        <v>365</v>
      </c>
      <c r="D34" s="222" t="s">
        <v>41</v>
      </c>
      <c r="E34" s="205">
        <f>H34+K34+N34+Q34+T34+W34+Z34+AC34+AF34+AI34+AL34+AO34</f>
        <v>144492.00000000003</v>
      </c>
      <c r="F34" s="205">
        <f>I34+L34+O34+R34+U34+X34+AA34+AD34+AG34+AJ34+AM34+AP34</f>
        <v>111625.60000000001</v>
      </c>
      <c r="G34" s="206">
        <f t="shared" ref="G34" si="19">F34/E34*100</f>
        <v>77.253827201505956</v>
      </c>
      <c r="H34" s="205">
        <f>H35+H36+H37+H38+H39+H40</f>
        <v>11076.399999999998</v>
      </c>
      <c r="I34" s="205">
        <f>I35+I36+I37+I38+I39+I40</f>
        <v>11076.4</v>
      </c>
      <c r="J34" s="208">
        <f t="shared" ref="J34" si="20">I34/H34*100</f>
        <v>100.00000000000003</v>
      </c>
      <c r="K34" s="205">
        <f>K35+K36+K37+K38+K39+K40</f>
        <v>7299.6</v>
      </c>
      <c r="L34" s="205">
        <f>L35+L36+L37+L38+L39+L40</f>
        <v>7299.6</v>
      </c>
      <c r="M34" s="208">
        <f t="shared" ref="M34" si="21">L34/K34*100</f>
        <v>100</v>
      </c>
      <c r="N34" s="205">
        <f>N35+N36+N37+N38+N39+N40</f>
        <v>7411.3</v>
      </c>
      <c r="O34" s="205">
        <f>O35+O36+O37+O38+O39+O40</f>
        <v>7411.3</v>
      </c>
      <c r="P34" s="253">
        <f>O34/N34*1</f>
        <v>1</v>
      </c>
      <c r="Q34" s="205">
        <f>Q35+Q36+Q37+Q38+Q39+Q40</f>
        <v>11005.1</v>
      </c>
      <c r="R34" s="205">
        <f>R35+R36+R37+R38+R39+R40</f>
        <v>11005.1</v>
      </c>
      <c r="S34" s="253">
        <f>R34/Q34*1</f>
        <v>1</v>
      </c>
      <c r="T34" s="205">
        <f>T35+T36+T37+T38+T39+T40</f>
        <v>11117</v>
      </c>
      <c r="U34" s="205">
        <f>U35+U36+U37+U38+U39+U40</f>
        <v>11117</v>
      </c>
      <c r="V34" s="253">
        <f>U34/T34*1</f>
        <v>1</v>
      </c>
      <c r="W34" s="205">
        <f>W35+W36+W37+W38+W39+W40</f>
        <v>11117</v>
      </c>
      <c r="X34" s="205">
        <f>X35+X36+X37+X38+X39+X40</f>
        <v>11117</v>
      </c>
      <c r="Y34" s="253">
        <f>X34/W34*1</f>
        <v>1</v>
      </c>
      <c r="Z34" s="205">
        <f t="shared" ref="Z34:AA34" si="22">Z35+Z36+Z37+Z38+Z39+Z40</f>
        <v>11005.2</v>
      </c>
      <c r="AA34" s="205">
        <f t="shared" si="22"/>
        <v>11005.2</v>
      </c>
      <c r="AB34" s="253">
        <f>AA34/Z34*1</f>
        <v>1</v>
      </c>
      <c r="AC34" s="205">
        <f t="shared" ref="AC34:AD34" si="23">AC35+AC36+AC37+AC38+AC39+AC40</f>
        <v>11117</v>
      </c>
      <c r="AD34" s="205">
        <f t="shared" si="23"/>
        <v>11117</v>
      </c>
      <c r="AE34" s="253">
        <v>1</v>
      </c>
      <c r="AF34" s="205">
        <f t="shared" ref="AF34:AG34" si="24">AF35+AF36+AF37+AF38+AF39+AF40</f>
        <v>14642.5</v>
      </c>
      <c r="AG34" s="205">
        <f t="shared" si="24"/>
        <v>14642.5</v>
      </c>
      <c r="AH34" s="253">
        <v>1</v>
      </c>
      <c r="AI34" s="205">
        <f t="shared" ref="AI34:AJ34" si="25">AI35+AI36+AI37+AI38+AI39+AI40</f>
        <v>15834.5</v>
      </c>
      <c r="AJ34" s="205">
        <f t="shared" si="25"/>
        <v>15834.5</v>
      </c>
      <c r="AK34" s="253">
        <v>1</v>
      </c>
      <c r="AL34" s="205">
        <f t="shared" ref="AL34:AM34" si="26">AL35+AL36+AL37+AL38+AL39+AL40</f>
        <v>22239.200000000001</v>
      </c>
      <c r="AM34" s="205">
        <f t="shared" si="26"/>
        <v>0</v>
      </c>
      <c r="AN34" s="253">
        <f t="shared" ref="AN34" si="27">AM34/AL34*100</f>
        <v>0</v>
      </c>
      <c r="AO34" s="205">
        <f>AO35+AO36+AO37+AO38+AO39+AO40</f>
        <v>10627.2</v>
      </c>
      <c r="AP34" s="205">
        <f>AP35+AP36+AP37+AP38+AP39+AP40</f>
        <v>0</v>
      </c>
      <c r="AQ34" s="208">
        <f t="shared" ref="AQ34" si="28">AP34/AO34*100</f>
        <v>0</v>
      </c>
      <c r="AR34" s="242" t="s">
        <v>477</v>
      </c>
    </row>
    <row r="35" spans="1:44" ht="36.75" hidden="1" customHeight="1" thickBot="1">
      <c r="A35" s="547"/>
      <c r="B35" s="532"/>
      <c r="C35" s="532"/>
      <c r="D35" s="226" t="s">
        <v>37</v>
      </c>
      <c r="E35" s="211">
        <f>H35+K35+N35+Q35+T35+W35+Z35+AC35+AF35+AI35+AL35+AO35</f>
        <v>0</v>
      </c>
      <c r="F35" s="211">
        <f>I35+L35+O35+R35+U35+X35+AA35+AD35+AG35+AJ35+AM35+AP35</f>
        <v>0</v>
      </c>
      <c r="G35" s="243"/>
      <c r="H35" s="211">
        <f>H42</f>
        <v>0</v>
      </c>
      <c r="I35" s="211">
        <f>I42</f>
        <v>0</v>
      </c>
      <c r="J35" s="212"/>
      <c r="K35" s="211">
        <v>0</v>
      </c>
      <c r="L35" s="211"/>
      <c r="M35" s="212"/>
      <c r="N35" s="211">
        <f>N42</f>
        <v>0</v>
      </c>
      <c r="O35" s="211">
        <f>O42</f>
        <v>0</v>
      </c>
      <c r="P35" s="238"/>
      <c r="Q35" s="211"/>
      <c r="R35" s="211"/>
      <c r="S35" s="238"/>
      <c r="T35" s="211"/>
      <c r="U35" s="211"/>
      <c r="V35" s="253"/>
      <c r="W35" s="211"/>
      <c r="X35" s="211"/>
      <c r="Y35" s="238"/>
      <c r="Z35" s="211"/>
      <c r="AA35" s="211"/>
      <c r="AB35" s="238"/>
      <c r="AC35" s="211"/>
      <c r="AD35" s="211"/>
      <c r="AE35" s="238"/>
      <c r="AF35" s="211"/>
      <c r="AG35" s="211"/>
      <c r="AH35" s="238"/>
      <c r="AI35" s="211"/>
      <c r="AJ35" s="211"/>
      <c r="AK35" s="238"/>
      <c r="AL35" s="211"/>
      <c r="AM35" s="211"/>
      <c r="AN35" s="238"/>
      <c r="AO35" s="211"/>
      <c r="AP35" s="211"/>
      <c r="AQ35" s="212"/>
      <c r="AR35" s="213"/>
    </row>
    <row r="36" spans="1:44" ht="258.75" customHeight="1" thickBot="1">
      <c r="A36" s="547"/>
      <c r="B36" s="532"/>
      <c r="C36" s="532"/>
      <c r="D36" s="210" t="s">
        <v>2</v>
      </c>
      <c r="E36" s="211">
        <f t="shared" ref="E36:F36" si="29">H36+K36+N36+Q36+T36+W36+Z36+AC36+AF36+AI36+AL36+AO36</f>
        <v>144492.00000000003</v>
      </c>
      <c r="F36" s="211">
        <f t="shared" si="29"/>
        <v>111625.60000000001</v>
      </c>
      <c r="G36" s="206">
        <f t="shared" ref="G36" si="30">F36/E36*100</f>
        <v>77.253827201505956</v>
      </c>
      <c r="H36" s="211">
        <f t="shared" ref="H36:I36" si="31">H43</f>
        <v>11076.399999999998</v>
      </c>
      <c r="I36" s="211">
        <f t="shared" si="31"/>
        <v>11076.4</v>
      </c>
      <c r="J36" s="208">
        <f t="shared" ref="J36" si="32">I36/H36*100</f>
        <v>100.00000000000003</v>
      </c>
      <c r="K36" s="211">
        <f t="shared" ref="K36:L36" si="33">K43</f>
        <v>7299.6</v>
      </c>
      <c r="L36" s="211">
        <f t="shared" si="33"/>
        <v>7299.6</v>
      </c>
      <c r="M36" s="208">
        <f t="shared" ref="M36" si="34">L36/K36*100</f>
        <v>100</v>
      </c>
      <c r="N36" s="211">
        <f t="shared" ref="N36:O36" si="35">N43</f>
        <v>7411.3</v>
      </c>
      <c r="O36" s="211">
        <f t="shared" si="35"/>
        <v>7411.3</v>
      </c>
      <c r="P36" s="253">
        <f>O36/N36*1</f>
        <v>1</v>
      </c>
      <c r="Q36" s="211">
        <f t="shared" ref="Q36:R36" si="36">Q43</f>
        <v>11005.1</v>
      </c>
      <c r="R36" s="211">
        <f t="shared" si="36"/>
        <v>11005.1</v>
      </c>
      <c r="S36" s="253">
        <f>R36/Q36*1</f>
        <v>1</v>
      </c>
      <c r="T36" s="211">
        <f t="shared" ref="T36:U36" si="37">T43</f>
        <v>11117</v>
      </c>
      <c r="U36" s="211">
        <f t="shared" si="37"/>
        <v>11117</v>
      </c>
      <c r="V36" s="253">
        <f>U36/T36*1</f>
        <v>1</v>
      </c>
      <c r="W36" s="211">
        <f t="shared" ref="W36:X36" si="38">W43</f>
        <v>11117</v>
      </c>
      <c r="X36" s="211">
        <f t="shared" si="38"/>
        <v>11117</v>
      </c>
      <c r="Y36" s="253">
        <f>X36/W36*1</f>
        <v>1</v>
      </c>
      <c r="Z36" s="211">
        <f t="shared" ref="Z36:AA36" si="39">Z43</f>
        <v>11005.2</v>
      </c>
      <c r="AA36" s="211">
        <f t="shared" si="39"/>
        <v>11005.2</v>
      </c>
      <c r="AB36" s="253">
        <f>AA36/Z36*1</f>
        <v>1</v>
      </c>
      <c r="AC36" s="211">
        <f t="shared" ref="AC36:AD36" si="40">AC43</f>
        <v>11117</v>
      </c>
      <c r="AD36" s="211">
        <f t="shared" si="40"/>
        <v>11117</v>
      </c>
      <c r="AE36" s="253">
        <v>1</v>
      </c>
      <c r="AF36" s="211">
        <f t="shared" ref="AF36:AG36" si="41">AF43</f>
        <v>14642.5</v>
      </c>
      <c r="AG36" s="211">
        <f t="shared" si="41"/>
        <v>14642.5</v>
      </c>
      <c r="AH36" s="253">
        <v>1</v>
      </c>
      <c r="AI36" s="211">
        <f t="shared" ref="AI36:AJ36" si="42">AI43</f>
        <v>15834.5</v>
      </c>
      <c r="AJ36" s="211">
        <f t="shared" si="42"/>
        <v>15834.5</v>
      </c>
      <c r="AK36" s="253">
        <v>1</v>
      </c>
      <c r="AL36" s="211">
        <f t="shared" ref="AL36:AM36" si="43">AL43</f>
        <v>22239.200000000001</v>
      </c>
      <c r="AM36" s="211">
        <f t="shared" si="43"/>
        <v>0</v>
      </c>
      <c r="AN36" s="253">
        <f t="shared" ref="AN36" si="44">AM36/AL36*100</f>
        <v>0</v>
      </c>
      <c r="AO36" s="211">
        <f t="shared" ref="AO36:AP36" si="45">AO43</f>
        <v>10627.2</v>
      </c>
      <c r="AP36" s="211">
        <f t="shared" si="45"/>
        <v>0</v>
      </c>
      <c r="AQ36" s="208">
        <f t="shared" ref="AQ36" si="46">AP36/AO36*100</f>
        <v>0</v>
      </c>
      <c r="AR36" s="213" t="s">
        <v>476</v>
      </c>
    </row>
    <row r="37" spans="1:44" ht="114.75" hidden="1" customHeight="1" thickBot="1">
      <c r="A37" s="547"/>
      <c r="B37" s="532"/>
      <c r="C37" s="532"/>
      <c r="D37" s="210" t="s">
        <v>284</v>
      </c>
      <c r="E37" s="211"/>
      <c r="F37" s="211"/>
      <c r="G37" s="244"/>
      <c r="H37" s="211"/>
      <c r="I37" s="211"/>
      <c r="J37" s="212"/>
      <c r="K37" s="211"/>
      <c r="L37" s="211"/>
      <c r="M37" s="212"/>
      <c r="N37" s="211"/>
      <c r="O37" s="211"/>
      <c r="P37" s="238"/>
      <c r="Q37" s="211"/>
      <c r="R37" s="211"/>
      <c r="S37" s="238"/>
      <c r="T37" s="211"/>
      <c r="U37" s="211"/>
      <c r="V37" s="238"/>
      <c r="W37" s="211"/>
      <c r="X37" s="211"/>
      <c r="Y37" s="238"/>
      <c r="Z37" s="211"/>
      <c r="AA37" s="211"/>
      <c r="AB37" s="238"/>
      <c r="AC37" s="211"/>
      <c r="AD37" s="211"/>
      <c r="AE37" s="238"/>
      <c r="AF37" s="211"/>
      <c r="AG37" s="211"/>
      <c r="AH37" s="238"/>
      <c r="AI37" s="211"/>
      <c r="AJ37" s="211"/>
      <c r="AK37" s="238"/>
      <c r="AL37" s="211"/>
      <c r="AM37" s="211"/>
      <c r="AN37" s="238"/>
      <c r="AO37" s="211"/>
      <c r="AP37" s="211"/>
      <c r="AQ37" s="212"/>
      <c r="AR37" s="200"/>
    </row>
    <row r="38" spans="1:44" ht="233.25" hidden="1" customHeight="1">
      <c r="A38" s="547"/>
      <c r="B38" s="532"/>
      <c r="C38" s="532"/>
      <c r="D38" s="210" t="s">
        <v>292</v>
      </c>
      <c r="E38" s="205"/>
      <c r="F38" s="205"/>
      <c r="G38" s="244"/>
      <c r="H38" s="211"/>
      <c r="I38" s="211"/>
      <c r="J38" s="212"/>
      <c r="K38" s="211"/>
      <c r="L38" s="211"/>
      <c r="M38" s="212"/>
      <c r="N38" s="211"/>
      <c r="O38" s="211"/>
      <c r="P38" s="238"/>
      <c r="Q38" s="211"/>
      <c r="R38" s="211"/>
      <c r="S38" s="238"/>
      <c r="T38" s="211"/>
      <c r="U38" s="211"/>
      <c r="V38" s="238"/>
      <c r="W38" s="211"/>
      <c r="X38" s="211"/>
      <c r="Y38" s="238"/>
      <c r="Z38" s="211"/>
      <c r="AA38" s="211"/>
      <c r="AB38" s="238"/>
      <c r="AC38" s="211"/>
      <c r="AD38" s="211"/>
      <c r="AE38" s="238"/>
      <c r="AF38" s="211"/>
      <c r="AG38" s="211"/>
      <c r="AH38" s="238"/>
      <c r="AI38" s="211"/>
      <c r="AJ38" s="211"/>
      <c r="AK38" s="238"/>
      <c r="AL38" s="211"/>
      <c r="AM38" s="211"/>
      <c r="AN38" s="238"/>
      <c r="AO38" s="211"/>
      <c r="AP38" s="211"/>
      <c r="AQ38" s="212"/>
      <c r="AR38" s="200"/>
    </row>
    <row r="39" spans="1:44" ht="114.75" hidden="1" customHeight="1">
      <c r="A39" s="547"/>
      <c r="B39" s="532"/>
      <c r="C39" s="532"/>
      <c r="D39" s="210" t="s">
        <v>285</v>
      </c>
      <c r="E39" s="211"/>
      <c r="F39" s="211"/>
      <c r="G39" s="212"/>
      <c r="H39" s="211"/>
      <c r="I39" s="211"/>
      <c r="J39" s="212"/>
      <c r="K39" s="211"/>
      <c r="L39" s="211"/>
      <c r="M39" s="212"/>
      <c r="N39" s="211"/>
      <c r="O39" s="211"/>
      <c r="P39" s="238"/>
      <c r="Q39" s="211"/>
      <c r="R39" s="211"/>
      <c r="S39" s="238"/>
      <c r="T39" s="211"/>
      <c r="U39" s="211"/>
      <c r="V39" s="238"/>
      <c r="W39" s="211"/>
      <c r="X39" s="211"/>
      <c r="Y39" s="238"/>
      <c r="Z39" s="211"/>
      <c r="AA39" s="211"/>
      <c r="AB39" s="238"/>
      <c r="AC39" s="211"/>
      <c r="AD39" s="211"/>
      <c r="AE39" s="238"/>
      <c r="AF39" s="211"/>
      <c r="AG39" s="211"/>
      <c r="AH39" s="238"/>
      <c r="AI39" s="211"/>
      <c r="AJ39" s="211"/>
      <c r="AK39" s="238"/>
      <c r="AL39" s="211"/>
      <c r="AM39" s="211"/>
      <c r="AN39" s="238"/>
      <c r="AO39" s="211"/>
      <c r="AP39" s="211"/>
      <c r="AQ39" s="212"/>
      <c r="AR39" s="200"/>
    </row>
    <row r="40" spans="1:44" ht="114.75" hidden="1" customHeight="1" thickBot="1">
      <c r="A40" s="548"/>
      <c r="B40" s="541"/>
      <c r="C40" s="541"/>
      <c r="D40" s="245" t="s">
        <v>43</v>
      </c>
      <c r="E40" s="218"/>
      <c r="F40" s="218"/>
      <c r="G40" s="241"/>
      <c r="H40" s="218"/>
      <c r="I40" s="218"/>
      <c r="J40" s="241"/>
      <c r="K40" s="218"/>
      <c r="L40" s="218"/>
      <c r="M40" s="241"/>
      <c r="N40" s="218"/>
      <c r="O40" s="218"/>
      <c r="P40" s="295"/>
      <c r="Q40" s="218"/>
      <c r="R40" s="218"/>
      <c r="S40" s="295"/>
      <c r="T40" s="218"/>
      <c r="U40" s="218"/>
      <c r="V40" s="295"/>
      <c r="W40" s="218"/>
      <c r="X40" s="218"/>
      <c r="Y40" s="295"/>
      <c r="Z40" s="218"/>
      <c r="AA40" s="218"/>
      <c r="AB40" s="295"/>
      <c r="AC40" s="218"/>
      <c r="AD40" s="218"/>
      <c r="AE40" s="295"/>
      <c r="AF40" s="218"/>
      <c r="AG40" s="218"/>
      <c r="AH40" s="295"/>
      <c r="AI40" s="218"/>
      <c r="AJ40" s="218"/>
      <c r="AK40" s="295"/>
      <c r="AL40" s="218"/>
      <c r="AM40" s="218"/>
      <c r="AN40" s="295"/>
      <c r="AO40" s="218"/>
      <c r="AP40" s="218"/>
      <c r="AQ40" s="241"/>
      <c r="AR40" s="221"/>
    </row>
    <row r="41" spans="1:44" ht="279.75" customHeight="1" thickBot="1">
      <c r="A41" s="546" t="s">
        <v>294</v>
      </c>
      <c r="B41" s="540" t="s">
        <v>295</v>
      </c>
      <c r="C41" s="540"/>
      <c r="D41" s="222" t="s">
        <v>41</v>
      </c>
      <c r="E41" s="205">
        <f>H41+K41+N41+Q41+T41+W41+Z41+AC41+AF41+AI41+AL41+AO41</f>
        <v>144492.00000000003</v>
      </c>
      <c r="F41" s="205">
        <f>I41+L41+O41+R41+U41+X41+AA41+AD41+AG41+AJ41+AM41+AP41</f>
        <v>111625.60000000001</v>
      </c>
      <c r="G41" s="206">
        <f t="shared" ref="G41" si="47">F41/E41*100</f>
        <v>77.253827201505956</v>
      </c>
      <c r="H41" s="205">
        <f>H42+H43+H44+H45+H46+H47</f>
        <v>11076.399999999998</v>
      </c>
      <c r="I41" s="205">
        <f>I43</f>
        <v>11076.4</v>
      </c>
      <c r="J41" s="208">
        <f t="shared" ref="J41" si="48">I41/H41*100</f>
        <v>100.00000000000003</v>
      </c>
      <c r="K41" s="205">
        <f>K42+K43+K44+K45+K46+K47</f>
        <v>7299.6</v>
      </c>
      <c r="L41" s="205">
        <f>L42+L43+L44+L45+L46+L47</f>
        <v>7299.6</v>
      </c>
      <c r="M41" s="208">
        <f t="shared" ref="M41" si="49">L41/K41*100</f>
        <v>100</v>
      </c>
      <c r="N41" s="205">
        <f>N42+N43+N44+N45+N46+N47</f>
        <v>7411.3</v>
      </c>
      <c r="O41" s="205">
        <f>O42+O43+O44+O45+O46+O47</f>
        <v>7411.3</v>
      </c>
      <c r="P41" s="253">
        <f>O41/N41*1</f>
        <v>1</v>
      </c>
      <c r="Q41" s="205">
        <f>Q42+Q43+Q44+Q45+Q46+Q47</f>
        <v>11005.1</v>
      </c>
      <c r="R41" s="205">
        <f>R42+R43+R44+R45+R46+R47</f>
        <v>11005.1</v>
      </c>
      <c r="S41" s="253">
        <f>R41/Q41*1</f>
        <v>1</v>
      </c>
      <c r="T41" s="205">
        <f>T42+T43+T44+T45+T46+T47</f>
        <v>11117</v>
      </c>
      <c r="U41" s="205">
        <f>U42+U43+U44+U45+U46+U47</f>
        <v>11117</v>
      </c>
      <c r="V41" s="253">
        <f>U41/T41*1</f>
        <v>1</v>
      </c>
      <c r="W41" s="205">
        <f>W42+W43+W44+W45+W46+W47</f>
        <v>11117</v>
      </c>
      <c r="X41" s="205">
        <f>X42+X43+X44+X45+X46+X47</f>
        <v>11117</v>
      </c>
      <c r="Y41" s="253">
        <f>X41/W41*1</f>
        <v>1</v>
      </c>
      <c r="Z41" s="205">
        <f t="shared" ref="Z41:AA41" si="50">Z42+Z43+Z44+Z45+Z46+Z47</f>
        <v>11005.2</v>
      </c>
      <c r="AA41" s="205">
        <f t="shared" si="50"/>
        <v>11005.2</v>
      </c>
      <c r="AB41" s="253">
        <f>AA41/Z41*1</f>
        <v>1</v>
      </c>
      <c r="AC41" s="205">
        <f t="shared" ref="AC41:AD41" si="51">AC42+AC43+AC44+AC45+AC46+AC47</f>
        <v>11117</v>
      </c>
      <c r="AD41" s="205">
        <f t="shared" si="51"/>
        <v>11117</v>
      </c>
      <c r="AE41" s="253">
        <v>1</v>
      </c>
      <c r="AF41" s="205">
        <f t="shared" ref="AF41:AG41" si="52">AF42+AF43+AF44+AF45+AF46+AF47</f>
        <v>14642.5</v>
      </c>
      <c r="AG41" s="205">
        <f t="shared" si="52"/>
        <v>14642.5</v>
      </c>
      <c r="AH41" s="253">
        <v>1</v>
      </c>
      <c r="AI41" s="205">
        <f t="shared" ref="AI41:AJ41" si="53">AI42+AI43+AI44+AI45+AI46+AI47</f>
        <v>15834.5</v>
      </c>
      <c r="AJ41" s="205">
        <f t="shared" si="53"/>
        <v>15834.5</v>
      </c>
      <c r="AK41" s="253">
        <v>1</v>
      </c>
      <c r="AL41" s="205">
        <f t="shared" ref="AL41:AM41" si="54">AL42+AL43+AL44+AL45+AL46+AL47</f>
        <v>22239.200000000001</v>
      </c>
      <c r="AM41" s="205">
        <f t="shared" si="54"/>
        <v>0</v>
      </c>
      <c r="AN41" s="253">
        <f t="shared" ref="AN41" si="55">AM41/AL41*100</f>
        <v>0</v>
      </c>
      <c r="AO41" s="205">
        <f>AO42+AO43+AO44+AO45+AO46+AO47</f>
        <v>10627.2</v>
      </c>
      <c r="AP41" s="205">
        <f>AP42+AP43+AP44+AP45+AP46+AP47</f>
        <v>0</v>
      </c>
      <c r="AQ41" s="208">
        <f t="shared" ref="AQ41" si="56">AP41/AO41*100</f>
        <v>0</v>
      </c>
      <c r="AR41" s="242" t="s">
        <v>495</v>
      </c>
    </row>
    <row r="42" spans="1:44" ht="93.75" hidden="1" customHeight="1" thickBot="1">
      <c r="A42" s="547"/>
      <c r="B42" s="532"/>
      <c r="C42" s="532"/>
      <c r="D42" s="226" t="s">
        <v>37</v>
      </c>
      <c r="E42" s="211"/>
      <c r="F42" s="211"/>
      <c r="G42" s="243"/>
      <c r="H42" s="211"/>
      <c r="I42" s="211"/>
      <c r="J42" s="212"/>
      <c r="K42" s="211"/>
      <c r="L42" s="211"/>
      <c r="M42" s="212"/>
      <c r="N42" s="211"/>
      <c r="O42" s="211"/>
      <c r="P42" s="238"/>
      <c r="Q42" s="211"/>
      <c r="R42" s="211"/>
      <c r="S42" s="238"/>
      <c r="T42" s="211"/>
      <c r="U42" s="211"/>
      <c r="V42" s="238"/>
      <c r="W42" s="211"/>
      <c r="X42" s="211"/>
      <c r="Y42" s="238"/>
      <c r="Z42" s="211"/>
      <c r="AA42" s="211"/>
      <c r="AB42" s="238"/>
      <c r="AC42" s="211"/>
      <c r="AD42" s="211"/>
      <c r="AE42" s="238"/>
      <c r="AF42" s="211"/>
      <c r="AG42" s="211"/>
      <c r="AH42" s="238"/>
      <c r="AI42" s="246"/>
      <c r="AJ42" s="211"/>
      <c r="AK42" s="238"/>
      <c r="AL42" s="211"/>
      <c r="AM42" s="211"/>
      <c r="AN42" s="238"/>
      <c r="AO42" s="211"/>
      <c r="AP42" s="211"/>
      <c r="AQ42" s="212"/>
      <c r="AR42" s="213"/>
    </row>
    <row r="43" spans="1:44" ht="409.5" customHeight="1" thickBot="1">
      <c r="A43" s="547"/>
      <c r="B43" s="532"/>
      <c r="C43" s="532"/>
      <c r="D43" s="210" t="s">
        <v>2</v>
      </c>
      <c r="E43" s="211">
        <f>H43+K43+N43+Q43+T43+W43+Z43+AC43+AF43+AI43+AL43+AO43</f>
        <v>144492.00000000003</v>
      </c>
      <c r="F43" s="211">
        <f t="shared" ref="F43" si="57">I43+L43+O43+R43+U43+X43+AA43+AD43+AG43+AJ43+AM43+AP43</f>
        <v>111625.60000000001</v>
      </c>
      <c r="G43" s="206">
        <f t="shared" ref="G43" si="58">F43/E43*100</f>
        <v>77.253827201505956</v>
      </c>
      <c r="H43" s="211">
        <f>4971.9+5655.2+1000-550.7</f>
        <v>11076.399999999998</v>
      </c>
      <c r="I43" s="211">
        <v>11076.4</v>
      </c>
      <c r="J43" s="208">
        <f t="shared" ref="J43" si="59">I43/H43*100</f>
        <v>100.00000000000003</v>
      </c>
      <c r="K43" s="211">
        <v>7299.6</v>
      </c>
      <c r="L43" s="211">
        <v>7299.6</v>
      </c>
      <c r="M43" s="208">
        <f t="shared" ref="M43" si="60">L43/K43*100</f>
        <v>100</v>
      </c>
      <c r="N43" s="211">
        <v>7411.3</v>
      </c>
      <c r="O43" s="211">
        <v>7411.3</v>
      </c>
      <c r="P43" s="253">
        <f>O43/N43*1</f>
        <v>1</v>
      </c>
      <c r="Q43" s="211">
        <v>11005.1</v>
      </c>
      <c r="R43" s="211">
        <v>11005.1</v>
      </c>
      <c r="S43" s="253">
        <f>R43/Q43*1</f>
        <v>1</v>
      </c>
      <c r="T43" s="211">
        <v>11117</v>
      </c>
      <c r="U43" s="211">
        <v>11117</v>
      </c>
      <c r="V43" s="253">
        <f>U43/T43*1</f>
        <v>1</v>
      </c>
      <c r="W43" s="211">
        <v>11117</v>
      </c>
      <c r="X43" s="211">
        <v>11117</v>
      </c>
      <c r="Y43" s="253">
        <f>X43/W43*1</f>
        <v>1</v>
      </c>
      <c r="Z43" s="211">
        <v>11005.2</v>
      </c>
      <c r="AA43" s="211">
        <v>11005.2</v>
      </c>
      <c r="AB43" s="253">
        <f>AA43/Z43*1</f>
        <v>1</v>
      </c>
      <c r="AC43" s="211">
        <v>11117</v>
      </c>
      <c r="AD43" s="211">
        <v>11117</v>
      </c>
      <c r="AE43" s="253">
        <f>AD43/AC43*1</f>
        <v>1</v>
      </c>
      <c r="AF43" s="211">
        <v>14642.5</v>
      </c>
      <c r="AG43" s="211">
        <v>14642.5</v>
      </c>
      <c r="AH43" s="253">
        <v>1</v>
      </c>
      <c r="AI43" s="211">
        <v>15834.5</v>
      </c>
      <c r="AJ43" s="211">
        <v>15834.5</v>
      </c>
      <c r="AK43" s="253">
        <v>1</v>
      </c>
      <c r="AL43" s="211">
        <v>22239.200000000001</v>
      </c>
      <c r="AM43" s="211">
        <v>0</v>
      </c>
      <c r="AN43" s="253">
        <f t="shared" ref="AN43" si="61">AM43/AL43*100</f>
        <v>0</v>
      </c>
      <c r="AO43" s="211">
        <f>4971.9+5655.3</f>
        <v>10627.2</v>
      </c>
      <c r="AP43" s="211">
        <f t="shared" ref="AP43" si="62">AP50</f>
        <v>0</v>
      </c>
      <c r="AQ43" s="208">
        <f t="shared" ref="AQ43" si="63">AP43/AO43*100</f>
        <v>0</v>
      </c>
      <c r="AR43" s="213" t="s">
        <v>476</v>
      </c>
    </row>
    <row r="44" spans="1:44" ht="69.75" hidden="1" customHeight="1" thickBot="1">
      <c r="A44" s="547"/>
      <c r="B44" s="532"/>
      <c r="C44" s="532"/>
      <c r="D44" s="210" t="s">
        <v>284</v>
      </c>
      <c r="E44" s="211"/>
      <c r="F44" s="211"/>
      <c r="G44" s="244"/>
      <c r="H44" s="211"/>
      <c r="I44" s="211"/>
      <c r="J44" s="212"/>
      <c r="K44" s="211"/>
      <c r="L44" s="211"/>
      <c r="M44" s="212"/>
      <c r="N44" s="211"/>
      <c r="O44" s="211"/>
      <c r="P44" s="238"/>
      <c r="Q44" s="211"/>
      <c r="R44" s="211"/>
      <c r="S44" s="238"/>
      <c r="T44" s="211"/>
      <c r="U44" s="211"/>
      <c r="V44" s="238"/>
      <c r="W44" s="211"/>
      <c r="X44" s="211"/>
      <c r="Y44" s="238"/>
      <c r="Z44" s="211"/>
      <c r="AA44" s="211"/>
      <c r="AB44" s="238"/>
      <c r="AC44" s="211"/>
      <c r="AD44" s="211"/>
      <c r="AE44" s="238"/>
      <c r="AF44" s="211"/>
      <c r="AG44" s="211"/>
      <c r="AH44" s="238"/>
      <c r="AI44" s="246"/>
      <c r="AJ44" s="211"/>
      <c r="AK44" s="238"/>
      <c r="AL44" s="211"/>
      <c r="AM44" s="211"/>
      <c r="AN44" s="238"/>
      <c r="AO44" s="211"/>
      <c r="AP44" s="211"/>
      <c r="AQ44" s="247"/>
      <c r="AR44" s="213"/>
    </row>
    <row r="45" spans="1:44" ht="245.25" hidden="1" customHeight="1">
      <c r="A45" s="547"/>
      <c r="B45" s="532"/>
      <c r="C45" s="532"/>
      <c r="D45" s="210" t="s">
        <v>292</v>
      </c>
      <c r="E45" s="205"/>
      <c r="F45" s="205"/>
      <c r="G45" s="244"/>
      <c r="H45" s="211"/>
      <c r="I45" s="211"/>
      <c r="J45" s="212"/>
      <c r="K45" s="211"/>
      <c r="L45" s="211"/>
      <c r="M45" s="212"/>
      <c r="N45" s="211"/>
      <c r="O45" s="211"/>
      <c r="P45" s="238"/>
      <c r="Q45" s="211"/>
      <c r="R45" s="211"/>
      <c r="S45" s="238"/>
      <c r="T45" s="211"/>
      <c r="U45" s="211"/>
      <c r="V45" s="238"/>
      <c r="W45" s="211"/>
      <c r="X45" s="211"/>
      <c r="Y45" s="238"/>
      <c r="Z45" s="211"/>
      <c r="AA45" s="211"/>
      <c r="AB45" s="238"/>
      <c r="AC45" s="211"/>
      <c r="AD45" s="211"/>
      <c r="AE45" s="238"/>
      <c r="AF45" s="211"/>
      <c r="AG45" s="211"/>
      <c r="AH45" s="238"/>
      <c r="AI45" s="246"/>
      <c r="AJ45" s="211"/>
      <c r="AK45" s="238"/>
      <c r="AL45" s="211"/>
      <c r="AM45" s="211"/>
      <c r="AN45" s="238"/>
      <c r="AO45" s="211"/>
      <c r="AP45" s="211"/>
      <c r="AQ45" s="247"/>
      <c r="AR45" s="213"/>
    </row>
    <row r="46" spans="1:44" ht="114.75" hidden="1" customHeight="1">
      <c r="A46" s="547"/>
      <c r="B46" s="532"/>
      <c r="C46" s="532"/>
      <c r="D46" s="210" t="s">
        <v>285</v>
      </c>
      <c r="E46" s="211"/>
      <c r="F46" s="211"/>
      <c r="G46" s="244"/>
      <c r="H46" s="211"/>
      <c r="I46" s="211"/>
      <c r="J46" s="212"/>
      <c r="K46" s="211"/>
      <c r="L46" s="211"/>
      <c r="M46" s="212"/>
      <c r="N46" s="211"/>
      <c r="O46" s="211"/>
      <c r="P46" s="238"/>
      <c r="Q46" s="211"/>
      <c r="R46" s="211"/>
      <c r="S46" s="238"/>
      <c r="T46" s="211"/>
      <c r="U46" s="211"/>
      <c r="V46" s="238"/>
      <c r="W46" s="211"/>
      <c r="X46" s="211"/>
      <c r="Y46" s="238"/>
      <c r="Z46" s="211"/>
      <c r="AA46" s="211"/>
      <c r="AB46" s="238"/>
      <c r="AC46" s="211"/>
      <c r="AD46" s="211"/>
      <c r="AE46" s="238"/>
      <c r="AF46" s="211"/>
      <c r="AG46" s="211"/>
      <c r="AH46" s="238"/>
      <c r="AI46" s="211"/>
      <c r="AJ46" s="211"/>
      <c r="AK46" s="238"/>
      <c r="AL46" s="211"/>
      <c r="AM46" s="211"/>
      <c r="AN46" s="238"/>
      <c r="AO46" s="211"/>
      <c r="AP46" s="211"/>
      <c r="AQ46" s="247"/>
      <c r="AR46" s="213"/>
    </row>
    <row r="47" spans="1:44" ht="114.75" hidden="1" customHeight="1" thickBot="1">
      <c r="A47" s="548"/>
      <c r="B47" s="541"/>
      <c r="C47" s="541"/>
      <c r="D47" s="245" t="s">
        <v>43</v>
      </c>
      <c r="E47" s="218"/>
      <c r="F47" s="218"/>
      <c r="G47" s="248"/>
      <c r="H47" s="218"/>
      <c r="I47" s="218"/>
      <c r="J47" s="241"/>
      <c r="K47" s="218"/>
      <c r="L47" s="218"/>
      <c r="M47" s="241"/>
      <c r="N47" s="218"/>
      <c r="O47" s="218"/>
      <c r="P47" s="295"/>
      <c r="Q47" s="218"/>
      <c r="R47" s="218"/>
      <c r="S47" s="295"/>
      <c r="T47" s="218"/>
      <c r="U47" s="218"/>
      <c r="V47" s="295"/>
      <c r="W47" s="218"/>
      <c r="X47" s="218"/>
      <c r="Y47" s="295"/>
      <c r="Z47" s="218"/>
      <c r="AA47" s="218"/>
      <c r="AB47" s="295"/>
      <c r="AC47" s="218"/>
      <c r="AD47" s="218"/>
      <c r="AE47" s="295"/>
      <c r="AF47" s="218"/>
      <c r="AG47" s="218"/>
      <c r="AH47" s="295"/>
      <c r="AI47" s="218"/>
      <c r="AJ47" s="218"/>
      <c r="AK47" s="295"/>
      <c r="AL47" s="218"/>
      <c r="AM47" s="218"/>
      <c r="AN47" s="295"/>
      <c r="AO47" s="218"/>
      <c r="AP47" s="218"/>
      <c r="AQ47" s="249"/>
      <c r="AR47" s="213"/>
    </row>
    <row r="48" spans="1:44" ht="163.5" customHeight="1" thickBot="1">
      <c r="A48" s="644" t="s">
        <v>296</v>
      </c>
      <c r="B48" s="645" t="s">
        <v>421</v>
      </c>
      <c r="C48" s="545"/>
      <c r="D48" s="250" t="s">
        <v>41</v>
      </c>
      <c r="E48" s="251">
        <f>H48+K48+N48+Q48+T48+W48+Z48+AC48+AF48+AI48+AL48+AO48</f>
        <v>736484.79999999993</v>
      </c>
      <c r="F48" s="251">
        <f>I48+L48+O48+R48+U48+X48+AA48+AD48+AG48+AJ48+AM48+AP48</f>
        <v>468402.60000000003</v>
      </c>
      <c r="G48" s="206">
        <f t="shared" ref="G48:G49" si="64">F48/E48*100</f>
        <v>63.599764720195182</v>
      </c>
      <c r="H48" s="251">
        <f>H57+H65+H100+H170</f>
        <v>14404.1</v>
      </c>
      <c r="I48" s="251">
        <f>I57+I65+I100+I170</f>
        <v>14404.1</v>
      </c>
      <c r="J48" s="238">
        <f t="shared" ref="J48" si="65">I48/H48</f>
        <v>1</v>
      </c>
      <c r="K48" s="251">
        <f>K57+K65+K100+K170</f>
        <v>26924.100000000002</v>
      </c>
      <c r="L48" s="251">
        <f>L57+L65+L100+L170</f>
        <v>26924.100000000002</v>
      </c>
      <c r="M48" s="252">
        <f>L48/K48</f>
        <v>1</v>
      </c>
      <c r="N48" s="251">
        <f>N57+N65+N100+N170</f>
        <v>120591.3</v>
      </c>
      <c r="O48" s="251">
        <f>O57+O65+O100+O170</f>
        <v>120591.2</v>
      </c>
      <c r="P48" s="252">
        <f>O48/N48</f>
        <v>0.99999917075278233</v>
      </c>
      <c r="Q48" s="251">
        <f>Q57+Q65+Q100+Q170</f>
        <v>23312.2</v>
      </c>
      <c r="R48" s="251">
        <f>R57+R65+R100+R170</f>
        <v>23312.2</v>
      </c>
      <c r="S48" s="253">
        <f>R48/Q48</f>
        <v>1</v>
      </c>
      <c r="T48" s="251">
        <f>T57+T65+T100+T170</f>
        <v>21569.000000000004</v>
      </c>
      <c r="U48" s="251">
        <f>U57+U65+U100+U170</f>
        <v>21569.000000000004</v>
      </c>
      <c r="V48" s="253">
        <f>U48/T48*1</f>
        <v>1</v>
      </c>
      <c r="W48" s="251">
        <f>W57+W65+W100+W170</f>
        <v>64789.799999999996</v>
      </c>
      <c r="X48" s="251">
        <f>X57+X65+X100+X170</f>
        <v>64789.799999999996</v>
      </c>
      <c r="Y48" s="253">
        <f>X48/W48*1</f>
        <v>1</v>
      </c>
      <c r="Z48" s="251">
        <f>Z57+Z65+Z100+Z170</f>
        <v>20765.900000000001</v>
      </c>
      <c r="AA48" s="251">
        <f>AA57+AA65+AA100+AA170</f>
        <v>20765.900000000001</v>
      </c>
      <c r="AB48" s="253">
        <f>AA48/Z48*1</f>
        <v>1</v>
      </c>
      <c r="AC48" s="251">
        <f>AC57+AC65+AC100+AC170</f>
        <v>18886.399999999998</v>
      </c>
      <c r="AD48" s="251">
        <f>AD57+AD65+AD100+AD170</f>
        <v>18886.399999999998</v>
      </c>
      <c r="AE48" s="253">
        <f>AD48/AC48*1</f>
        <v>1</v>
      </c>
      <c r="AF48" s="251">
        <f>AF57+AF65+AF100+AF170</f>
        <v>140472.6</v>
      </c>
      <c r="AG48" s="251">
        <f>AG57+AG65+AG100+AG170</f>
        <v>140472.6</v>
      </c>
      <c r="AH48" s="253">
        <v>1</v>
      </c>
      <c r="AI48" s="251">
        <f>AI57+AI65+AI100+AI170</f>
        <v>16687.3</v>
      </c>
      <c r="AJ48" s="251">
        <f>AJ57+AJ65+AJ100+AJ170</f>
        <v>16687.3</v>
      </c>
      <c r="AK48" s="253">
        <v>1</v>
      </c>
      <c r="AL48" s="251">
        <f t="shared" ref="AL48:AM50" si="66">AL57+AL65+AL100+AL170</f>
        <v>192602.9</v>
      </c>
      <c r="AM48" s="251">
        <f t="shared" si="66"/>
        <v>0</v>
      </c>
      <c r="AN48" s="252"/>
      <c r="AO48" s="251">
        <f t="shared" ref="AO48:AP50" si="67">AO57+AO65+AO100+AO170</f>
        <v>75479.199999999997</v>
      </c>
      <c r="AP48" s="251">
        <f t="shared" si="67"/>
        <v>0</v>
      </c>
      <c r="AQ48" s="253"/>
      <c r="AR48" s="254" t="s">
        <v>525</v>
      </c>
    </row>
    <row r="49" spans="1:44" ht="409.5" customHeight="1" thickBot="1">
      <c r="A49" s="547"/>
      <c r="B49" s="646"/>
      <c r="C49" s="532"/>
      <c r="D49" s="226" t="s">
        <v>37</v>
      </c>
      <c r="E49" s="211">
        <f>H49+K49+N49+Q49+T49+W49+Z49+AC49+AF49+AI49+AL49+AO49</f>
        <v>3888</v>
      </c>
      <c r="F49" s="211">
        <f>I49+L49+O49+R49+U49+X49+AA49+AD49+AG49+AJ49+AM49+AP49</f>
        <v>3864.6</v>
      </c>
      <c r="G49" s="206">
        <f t="shared" si="64"/>
        <v>99.398148148148152</v>
      </c>
      <c r="H49" s="211">
        <f>H58+H66+H101+H136+H171</f>
        <v>0</v>
      </c>
      <c r="I49" s="211">
        <f>I58+I66+I101+I136+I171</f>
        <v>0</v>
      </c>
      <c r="J49" s="212"/>
      <c r="K49" s="211">
        <f>K58+K66+K101+K136+K171</f>
        <v>3304.8</v>
      </c>
      <c r="L49" s="211">
        <f>L58+L66+L101+L136+L171</f>
        <v>3304.8</v>
      </c>
      <c r="M49" s="208">
        <f t="shared" ref="M49" si="68">L49/K49*100</f>
        <v>100</v>
      </c>
      <c r="N49" s="211">
        <f>N58+N66+N101+N136+N171</f>
        <v>0</v>
      </c>
      <c r="O49" s="211">
        <f>O58+O66+O101+O136+O171</f>
        <v>0</v>
      </c>
      <c r="P49" s="238"/>
      <c r="Q49" s="211">
        <f>Q58+Q66+Q101+Q136+Q171</f>
        <v>0</v>
      </c>
      <c r="R49" s="211">
        <f>R58+R66+R101+R136+R171</f>
        <v>0</v>
      </c>
      <c r="S49" s="238"/>
      <c r="T49" s="211">
        <f>T58+T66+T101+T136+T171</f>
        <v>0</v>
      </c>
      <c r="U49" s="211">
        <f>U58+U66+U101+U136+U171</f>
        <v>0</v>
      </c>
      <c r="V49" s="253"/>
      <c r="W49" s="211">
        <f>W58+W66+W101+W136+W171</f>
        <v>0</v>
      </c>
      <c r="X49" s="211">
        <f>X58+X66+X101+X136+X171</f>
        <v>0</v>
      </c>
      <c r="Y49" s="238"/>
      <c r="Z49" s="211">
        <f>Z58+Z66+Z101+Z136+Z171</f>
        <v>291.60000000000002</v>
      </c>
      <c r="AA49" s="211">
        <f>AA58+AA66+AA101+AA136+AA171</f>
        <v>291.60000000000002</v>
      </c>
      <c r="AB49" s="253">
        <f t="shared" ref="AB49" si="69">AA49/Z49*100</f>
        <v>100</v>
      </c>
      <c r="AC49" s="211">
        <f>AC58+AC66+AC101+AC136+AC171</f>
        <v>0</v>
      </c>
      <c r="AD49" s="211">
        <f>AD58+AD66+AD101+AD136+AD171</f>
        <v>0</v>
      </c>
      <c r="AE49" s="238"/>
      <c r="AF49" s="211">
        <f>AF58+AF66+AF101+AF136+AF171</f>
        <v>0</v>
      </c>
      <c r="AG49" s="211">
        <f>AG58+AG66+AG101+AG136+AG171</f>
        <v>0</v>
      </c>
      <c r="AH49" s="238"/>
      <c r="AI49" s="211">
        <f>AI58+AI66+AI101+AI136+AI171</f>
        <v>268.2</v>
      </c>
      <c r="AJ49" s="211">
        <f>AJ58+AJ66+AJ101+AJ136+AJ171</f>
        <v>268.2</v>
      </c>
      <c r="AK49" s="253">
        <v>1</v>
      </c>
      <c r="AL49" s="211">
        <f t="shared" si="66"/>
        <v>23.4</v>
      </c>
      <c r="AM49" s="211">
        <f t="shared" si="66"/>
        <v>0</v>
      </c>
      <c r="AN49" s="238"/>
      <c r="AO49" s="211">
        <f t="shared" si="67"/>
        <v>0</v>
      </c>
      <c r="AP49" s="211">
        <f t="shared" si="67"/>
        <v>0</v>
      </c>
      <c r="AQ49" s="212"/>
      <c r="AR49" s="213" t="s">
        <v>510</v>
      </c>
    </row>
    <row r="50" spans="1:44" ht="380.25" customHeight="1">
      <c r="A50" s="547"/>
      <c r="B50" s="646"/>
      <c r="C50" s="532"/>
      <c r="D50" s="507" t="s">
        <v>2</v>
      </c>
      <c r="E50" s="503">
        <f t="shared" ref="E50:F52" si="70">H50+K50+N50+Q50+T50+W50+Z50+AC50+AF50+AI50+AL50+AO50</f>
        <v>19320.400000000001</v>
      </c>
      <c r="F50" s="503">
        <f t="shared" si="70"/>
        <v>18872.500000000004</v>
      </c>
      <c r="G50" s="549">
        <f>F50/E50*100</f>
        <v>97.681725016045235</v>
      </c>
      <c r="H50" s="503">
        <f>H59+H67+H102+H172</f>
        <v>0</v>
      </c>
      <c r="I50" s="503">
        <f>I59+I67+I102+I172</f>
        <v>0</v>
      </c>
      <c r="J50" s="509"/>
      <c r="K50" s="503">
        <f>K59+K67+K102+K172</f>
        <v>1057.8</v>
      </c>
      <c r="L50" s="503">
        <f>L59+L67+L102</f>
        <v>1057.8</v>
      </c>
      <c r="M50" s="511">
        <v>100</v>
      </c>
      <c r="N50" s="503">
        <f>N59+N67+N102+N172</f>
        <v>105.8</v>
      </c>
      <c r="O50" s="503">
        <f>O59+O67+O102+O172</f>
        <v>105.7</v>
      </c>
      <c r="P50" s="505">
        <v>1</v>
      </c>
      <c r="Q50" s="503">
        <f>Q59+Q67+Q102+Q172</f>
        <v>7080.5</v>
      </c>
      <c r="R50" s="503">
        <f>R59+R67+R102+R172</f>
        <v>7080.5</v>
      </c>
      <c r="S50" s="505">
        <v>1</v>
      </c>
      <c r="T50" s="503">
        <f>T59+T67+T102+T172</f>
        <v>2487.4</v>
      </c>
      <c r="U50" s="503">
        <f>U59+U67+U102+U172</f>
        <v>2487.4</v>
      </c>
      <c r="V50" s="505">
        <v>100</v>
      </c>
      <c r="W50" s="503">
        <f>W59+W67+W102+W172</f>
        <v>64.099999999999994</v>
      </c>
      <c r="X50" s="503">
        <f>X59+X67+X102+X172</f>
        <v>64.099999999999994</v>
      </c>
      <c r="Y50" s="505">
        <v>1</v>
      </c>
      <c r="Z50" s="503">
        <f>Z59+Z67+Z102+Z172</f>
        <v>1088.0999999999999</v>
      </c>
      <c r="AA50" s="503">
        <f>AA59+AA67+AA102+AA172</f>
        <v>1088.0999999999999</v>
      </c>
      <c r="AB50" s="505">
        <v>1</v>
      </c>
      <c r="AC50" s="503">
        <f>AC59+AC67+AC102+AC172</f>
        <v>175.6</v>
      </c>
      <c r="AD50" s="503">
        <f>AD59+AD67+AD102+AD172</f>
        <v>175.6</v>
      </c>
      <c r="AE50" s="505">
        <v>1</v>
      </c>
      <c r="AF50" s="503">
        <f>AF59+AF67+AF102+AF172</f>
        <v>6616.1</v>
      </c>
      <c r="AG50" s="503">
        <f>AG59+AG67+AG102+AG172</f>
        <v>6616.1</v>
      </c>
      <c r="AH50" s="516">
        <v>1</v>
      </c>
      <c r="AI50" s="503">
        <f>AI59+AI67+AI102+AI172</f>
        <v>197.2</v>
      </c>
      <c r="AJ50" s="503">
        <f>AJ59+AJ67+AJ102+AJ172</f>
        <v>197.2</v>
      </c>
      <c r="AK50" s="505">
        <v>1</v>
      </c>
      <c r="AL50" s="503">
        <f t="shared" si="66"/>
        <v>274.60000000000002</v>
      </c>
      <c r="AM50" s="503">
        <f t="shared" si="66"/>
        <v>0</v>
      </c>
      <c r="AN50" s="505"/>
      <c r="AO50" s="503">
        <f t="shared" si="67"/>
        <v>173.2</v>
      </c>
      <c r="AP50" s="503">
        <f t="shared" si="67"/>
        <v>0</v>
      </c>
      <c r="AQ50" s="516"/>
      <c r="AR50" s="517" t="s">
        <v>496</v>
      </c>
    </row>
    <row r="51" spans="1:44" ht="409.5" customHeight="1" thickBot="1">
      <c r="A51" s="547"/>
      <c r="B51" s="646"/>
      <c r="C51" s="532"/>
      <c r="D51" s="508"/>
      <c r="E51" s="504"/>
      <c r="F51" s="504"/>
      <c r="G51" s="550"/>
      <c r="H51" s="504"/>
      <c r="I51" s="504"/>
      <c r="J51" s="510"/>
      <c r="K51" s="504"/>
      <c r="L51" s="504"/>
      <c r="M51" s="512"/>
      <c r="N51" s="504"/>
      <c r="O51" s="504"/>
      <c r="P51" s="513"/>
      <c r="Q51" s="504"/>
      <c r="R51" s="504"/>
      <c r="S51" s="513"/>
      <c r="T51" s="504"/>
      <c r="U51" s="504"/>
      <c r="V51" s="506"/>
      <c r="W51" s="504"/>
      <c r="X51" s="504"/>
      <c r="Y51" s="506"/>
      <c r="Z51" s="504"/>
      <c r="AA51" s="504"/>
      <c r="AB51" s="506"/>
      <c r="AC51" s="504"/>
      <c r="AD51" s="504"/>
      <c r="AE51" s="506"/>
      <c r="AF51" s="504"/>
      <c r="AG51" s="504"/>
      <c r="AH51" s="506"/>
      <c r="AI51" s="504"/>
      <c r="AJ51" s="504"/>
      <c r="AK51" s="506"/>
      <c r="AL51" s="504"/>
      <c r="AM51" s="504"/>
      <c r="AN51" s="506"/>
      <c r="AO51" s="504"/>
      <c r="AP51" s="504"/>
      <c r="AQ51" s="506"/>
      <c r="AR51" s="518"/>
    </row>
    <row r="52" spans="1:44" ht="409.5" customHeight="1">
      <c r="A52" s="547"/>
      <c r="B52" s="646"/>
      <c r="C52" s="532"/>
      <c r="D52" s="507" t="s">
        <v>284</v>
      </c>
      <c r="E52" s="503">
        <f t="shared" si="70"/>
        <v>713276.4</v>
      </c>
      <c r="F52" s="503">
        <f t="shared" si="70"/>
        <v>445665.50000000006</v>
      </c>
      <c r="G52" s="528">
        <f t="shared" ref="G52" si="71">F52/E52</f>
        <v>0.62481458800543521</v>
      </c>
      <c r="H52" s="503">
        <f>H60+H68+H103+H173</f>
        <v>14404.1</v>
      </c>
      <c r="I52" s="503">
        <f>I60+I68+I103+I173</f>
        <v>14404.1</v>
      </c>
      <c r="J52" s="505">
        <f t="shared" ref="J52" si="72">I52/H52</f>
        <v>1</v>
      </c>
      <c r="K52" s="503">
        <f>K60+K68+K103+K173</f>
        <v>22561.5</v>
      </c>
      <c r="L52" s="503">
        <f>L60+L68+L103+L173</f>
        <v>22561.5</v>
      </c>
      <c r="M52" s="505">
        <f>L52/K52</f>
        <v>1</v>
      </c>
      <c r="N52" s="503">
        <f>N60+N68+N103+N173</f>
        <v>120485.5</v>
      </c>
      <c r="O52" s="503">
        <f>O60+O68+O103+O173</f>
        <v>120485.5</v>
      </c>
      <c r="P52" s="505">
        <f>O52/N52</f>
        <v>1</v>
      </c>
      <c r="Q52" s="503">
        <f>Q60+Q68+Q103+Q173</f>
        <v>16231.699999999999</v>
      </c>
      <c r="R52" s="503">
        <f>R60+R68+R103+R173</f>
        <v>16231.699999999999</v>
      </c>
      <c r="S52" s="505">
        <f>R52/Q52</f>
        <v>1</v>
      </c>
      <c r="T52" s="503">
        <f>T60+T68+T103+T173</f>
        <v>19081.600000000002</v>
      </c>
      <c r="U52" s="503">
        <f>U60+U68+U103+U173</f>
        <v>19081.600000000002</v>
      </c>
      <c r="V52" s="516">
        <f>U52/T52</f>
        <v>1</v>
      </c>
      <c r="W52" s="503">
        <f>W60+W68+W103+W173</f>
        <v>64725.7</v>
      </c>
      <c r="X52" s="503">
        <f>X60+X68+X103+X173</f>
        <v>64725.7</v>
      </c>
      <c r="Y52" s="516">
        <f>X52/W52</f>
        <v>1</v>
      </c>
      <c r="Z52" s="503">
        <f>Z60+Z68+Z103+Z173</f>
        <v>19386.2</v>
      </c>
      <c r="AA52" s="503">
        <f>AA60+AA68+AA103+AA173</f>
        <v>19386.2</v>
      </c>
      <c r="AB52" s="516">
        <f>AA52/Z52</f>
        <v>1</v>
      </c>
      <c r="AC52" s="503">
        <f>AC60+AC68+AC103+AC173</f>
        <v>18710.8</v>
      </c>
      <c r="AD52" s="503">
        <f>AD60+AD68+AD103+AD173</f>
        <v>18710.8</v>
      </c>
      <c r="AE52" s="516">
        <f>AD52/AC52</f>
        <v>1</v>
      </c>
      <c r="AF52" s="503">
        <f>AF60+AF68+AF103+AF173</f>
        <v>133856.5</v>
      </c>
      <c r="AG52" s="503">
        <f>AG60+AG68+AG103+AG173</f>
        <v>133856.5</v>
      </c>
      <c r="AH52" s="516">
        <f>AG52/AF52</f>
        <v>1</v>
      </c>
      <c r="AI52" s="503">
        <f>AI60+AI68+AI103+AI173</f>
        <v>16221.9</v>
      </c>
      <c r="AJ52" s="503">
        <f>AJ60+AJ68+AJ103+AJ173</f>
        <v>16221.9</v>
      </c>
      <c r="AK52" s="516">
        <f>AJ52/AI52</f>
        <v>1</v>
      </c>
      <c r="AL52" s="503">
        <f>AL60+AL68+AL103+AL173</f>
        <v>192304.9</v>
      </c>
      <c r="AM52" s="503">
        <f>AM60+AM68+AM103+AM173</f>
        <v>0</v>
      </c>
      <c r="AN52" s="516">
        <f>AM52/AL52</f>
        <v>0</v>
      </c>
      <c r="AO52" s="503">
        <f>AO60+AO68+AO103+AO173</f>
        <v>75306</v>
      </c>
      <c r="AP52" s="503">
        <f>AP60+AP68+AP103+AP173</f>
        <v>0</v>
      </c>
      <c r="AQ52" s="516">
        <f>AP52/AO52</f>
        <v>0</v>
      </c>
      <c r="AR52" s="519" t="s">
        <v>493</v>
      </c>
    </row>
    <row r="53" spans="1:44" ht="336" customHeight="1" thickBot="1">
      <c r="A53" s="547"/>
      <c r="B53" s="646"/>
      <c r="C53" s="532"/>
      <c r="D53" s="508"/>
      <c r="E53" s="530"/>
      <c r="F53" s="530"/>
      <c r="G53" s="529"/>
      <c r="H53" s="504"/>
      <c r="I53" s="504"/>
      <c r="J53" s="513"/>
      <c r="K53" s="504"/>
      <c r="L53" s="504"/>
      <c r="M53" s="513"/>
      <c r="N53" s="504"/>
      <c r="O53" s="504"/>
      <c r="P53" s="513"/>
      <c r="Q53" s="504"/>
      <c r="R53" s="504"/>
      <c r="S53" s="513"/>
      <c r="T53" s="504"/>
      <c r="U53" s="504"/>
      <c r="V53" s="513"/>
      <c r="W53" s="504"/>
      <c r="X53" s="504"/>
      <c r="Y53" s="513"/>
      <c r="Z53" s="504"/>
      <c r="AA53" s="504"/>
      <c r="AB53" s="513"/>
      <c r="AC53" s="504"/>
      <c r="AD53" s="504"/>
      <c r="AE53" s="513"/>
      <c r="AF53" s="504"/>
      <c r="AG53" s="504"/>
      <c r="AH53" s="513"/>
      <c r="AI53" s="504"/>
      <c r="AJ53" s="504"/>
      <c r="AK53" s="513"/>
      <c r="AL53" s="504"/>
      <c r="AM53" s="504"/>
      <c r="AN53" s="513"/>
      <c r="AO53" s="504"/>
      <c r="AP53" s="504"/>
      <c r="AQ53" s="513"/>
      <c r="AR53" s="520"/>
    </row>
    <row r="54" spans="1:44" ht="243.75" hidden="1" customHeight="1">
      <c r="A54" s="547"/>
      <c r="B54" s="646"/>
      <c r="C54" s="532"/>
      <c r="D54" s="210" t="s">
        <v>292</v>
      </c>
      <c r="E54" s="205"/>
      <c r="F54" s="205"/>
      <c r="G54" s="212"/>
      <c r="H54" s="211"/>
      <c r="I54" s="211"/>
      <c r="J54" s="212"/>
      <c r="K54" s="211"/>
      <c r="L54" s="211"/>
      <c r="M54" s="212"/>
      <c r="N54" s="211"/>
      <c r="O54" s="211"/>
      <c r="P54" s="238"/>
      <c r="Q54" s="211"/>
      <c r="R54" s="211"/>
      <c r="S54" s="238"/>
      <c r="T54" s="211"/>
      <c r="U54" s="211"/>
      <c r="V54" s="238"/>
      <c r="W54" s="211"/>
      <c r="X54" s="211"/>
      <c r="Y54" s="238"/>
      <c r="Z54" s="211"/>
      <c r="AA54" s="211"/>
      <c r="AB54" s="238"/>
      <c r="AC54" s="211"/>
      <c r="AD54" s="211"/>
      <c r="AE54" s="238"/>
      <c r="AF54" s="211"/>
      <c r="AG54" s="211"/>
      <c r="AH54" s="238"/>
      <c r="AI54" s="211"/>
      <c r="AJ54" s="211"/>
      <c r="AK54" s="238"/>
      <c r="AL54" s="211"/>
      <c r="AM54" s="211"/>
      <c r="AN54" s="238"/>
      <c r="AO54" s="211"/>
      <c r="AP54" s="211"/>
      <c r="AQ54" s="212"/>
      <c r="AR54" s="200"/>
    </row>
    <row r="55" spans="1:44" ht="114.75" hidden="1" customHeight="1">
      <c r="A55" s="547"/>
      <c r="B55" s="646"/>
      <c r="C55" s="532"/>
      <c r="D55" s="210" t="s">
        <v>285</v>
      </c>
      <c r="E55" s="211"/>
      <c r="F55" s="211"/>
      <c r="G55" s="212"/>
      <c r="H55" s="211"/>
      <c r="I55" s="211"/>
      <c r="J55" s="212"/>
      <c r="K55" s="211"/>
      <c r="L55" s="211"/>
      <c r="M55" s="212"/>
      <c r="N55" s="211"/>
      <c r="O55" s="211"/>
      <c r="P55" s="238"/>
      <c r="Q55" s="211"/>
      <c r="R55" s="211"/>
      <c r="S55" s="238"/>
      <c r="T55" s="211"/>
      <c r="U55" s="211"/>
      <c r="V55" s="238"/>
      <c r="W55" s="211"/>
      <c r="X55" s="211"/>
      <c r="Y55" s="238"/>
      <c r="Z55" s="211"/>
      <c r="AA55" s="211"/>
      <c r="AB55" s="238"/>
      <c r="AC55" s="211"/>
      <c r="AD55" s="211"/>
      <c r="AE55" s="238"/>
      <c r="AF55" s="211"/>
      <c r="AG55" s="211"/>
      <c r="AH55" s="238"/>
      <c r="AI55" s="211"/>
      <c r="AJ55" s="211"/>
      <c r="AK55" s="238"/>
      <c r="AL55" s="211"/>
      <c r="AM55" s="211"/>
      <c r="AN55" s="238"/>
      <c r="AO55" s="211"/>
      <c r="AP55" s="211"/>
      <c r="AQ55" s="212"/>
      <c r="AR55" s="200"/>
    </row>
    <row r="56" spans="1:44" ht="32.25" hidden="1" customHeight="1" thickBot="1">
      <c r="A56" s="548"/>
      <c r="B56" s="647"/>
      <c r="C56" s="541"/>
      <c r="D56" s="245" t="s">
        <v>43</v>
      </c>
      <c r="E56" s="218"/>
      <c r="F56" s="218"/>
      <c r="G56" s="241"/>
      <c r="H56" s="218"/>
      <c r="I56" s="218"/>
      <c r="J56" s="241"/>
      <c r="K56" s="218"/>
      <c r="L56" s="218"/>
      <c r="M56" s="241"/>
      <c r="N56" s="218"/>
      <c r="O56" s="218"/>
      <c r="P56" s="295"/>
      <c r="Q56" s="218"/>
      <c r="R56" s="218"/>
      <c r="S56" s="295"/>
      <c r="T56" s="218"/>
      <c r="U56" s="218"/>
      <c r="V56" s="295"/>
      <c r="W56" s="218"/>
      <c r="X56" s="218"/>
      <c r="Y56" s="295"/>
      <c r="Z56" s="218"/>
      <c r="AA56" s="218"/>
      <c r="AB56" s="295"/>
      <c r="AC56" s="218"/>
      <c r="AD56" s="218"/>
      <c r="AE56" s="295"/>
      <c r="AF56" s="218"/>
      <c r="AG56" s="218"/>
      <c r="AH56" s="295"/>
      <c r="AI56" s="218"/>
      <c r="AJ56" s="218"/>
      <c r="AK56" s="295"/>
      <c r="AL56" s="218"/>
      <c r="AM56" s="218"/>
      <c r="AN56" s="295"/>
      <c r="AO56" s="218"/>
      <c r="AP56" s="218"/>
      <c r="AQ56" s="241"/>
      <c r="AR56" s="221"/>
    </row>
    <row r="57" spans="1:44" ht="258.75" customHeight="1">
      <c r="A57" s="649" t="s">
        <v>298</v>
      </c>
      <c r="B57" s="633" t="s">
        <v>297</v>
      </c>
      <c r="C57" s="540"/>
      <c r="D57" s="222" t="s">
        <v>41</v>
      </c>
      <c r="E57" s="251">
        <f>H57+K57+N57+Q57+T57+W57+Z57+AC57+AF57+AI57+AL57+AO57</f>
        <v>638958.4</v>
      </c>
      <c r="F57" s="251">
        <f>I57+L57+O57+R57+U57+X57+AA57+AD57+AG57+AJ57+AM57+AP57</f>
        <v>406688.3</v>
      </c>
      <c r="G57" s="255">
        <f>F57/E57</f>
        <v>0.63648635028508893</v>
      </c>
      <c r="H57" s="205">
        <f>H58+H59+H60+H62+H63+H64</f>
        <v>14404.1</v>
      </c>
      <c r="I57" s="205">
        <f>I58+I59+I60+I62+I63+I64</f>
        <v>14404.1</v>
      </c>
      <c r="J57" s="253">
        <f>I57/H57</f>
        <v>1</v>
      </c>
      <c r="K57" s="205">
        <f>K58+K59+K60+K62+K63+K64</f>
        <v>20097.599999999999</v>
      </c>
      <c r="L57" s="205">
        <f>L58+L59+L60+L62+L63+L64</f>
        <v>20097.599999999999</v>
      </c>
      <c r="M57" s="253">
        <f>L57/K57</f>
        <v>1</v>
      </c>
      <c r="N57" s="205">
        <f>N58+N59+N60+N62+N63+N64</f>
        <v>117008.2</v>
      </c>
      <c r="O57" s="205">
        <f>O58+O59+O60+O62+O63+O64</f>
        <v>117008.2</v>
      </c>
      <c r="P57" s="253">
        <f>O57/N57</f>
        <v>1</v>
      </c>
      <c r="Q57" s="205">
        <f>Q58+Q59+Q60+Q62+Q63+Q64</f>
        <v>13849.9</v>
      </c>
      <c r="R57" s="205">
        <f>R58+R59+R60+R62+R63+R64</f>
        <v>13849.9</v>
      </c>
      <c r="S57" s="253">
        <f>R57/Q57</f>
        <v>1</v>
      </c>
      <c r="T57" s="205">
        <f>T58+T59+T60+T62+T63+T64</f>
        <v>17468.2</v>
      </c>
      <c r="U57" s="205">
        <f>U58+U59+U60+U62+U63+U64</f>
        <v>17468.2</v>
      </c>
      <c r="V57" s="253">
        <f>U57/T57</f>
        <v>1</v>
      </c>
      <c r="W57" s="205">
        <f>W58+W59+W60+W62+W63+W64</f>
        <v>61475.199999999997</v>
      </c>
      <c r="X57" s="205">
        <f>X58+X59+X60+X62+X63+X64</f>
        <v>61475.199999999997</v>
      </c>
      <c r="Y57" s="253">
        <f>X57/W57</f>
        <v>1</v>
      </c>
      <c r="Z57" s="205">
        <f>Z58+Z59+Z60+Z62+Z63+Z64</f>
        <v>16675.900000000001</v>
      </c>
      <c r="AA57" s="205">
        <f>AA58+AA59+AA60+AA62+AA63+AA64</f>
        <v>16675.900000000001</v>
      </c>
      <c r="AB57" s="253">
        <f>AA57/Z57</f>
        <v>1</v>
      </c>
      <c r="AC57" s="205">
        <f>AC58+AC59+AC60+AC62+AC63+AC64</f>
        <v>16811.3</v>
      </c>
      <c r="AD57" s="205">
        <f>AD58+AD59+AD60+AD62+AD63+AD64</f>
        <v>16811.3</v>
      </c>
      <c r="AE57" s="253">
        <f>AD57/AC57</f>
        <v>1</v>
      </c>
      <c r="AF57" s="205">
        <f>AF58+AF59+AF60+AF62+AF63+AF64</f>
        <v>119348.1</v>
      </c>
      <c r="AG57" s="205">
        <f>AG58+AG59+AG60+AG62+AG63+AG64</f>
        <v>119348.1</v>
      </c>
      <c r="AH57" s="253">
        <f>AG57/AF57</f>
        <v>1</v>
      </c>
      <c r="AI57" s="205">
        <f>AI58+AI59+AI60+AI62+AI63+AI64</f>
        <v>9549.7999999999993</v>
      </c>
      <c r="AJ57" s="205">
        <f>AJ58+AJ59+AJ60+AJ62+AJ63+AJ64</f>
        <v>9549.7999999999993</v>
      </c>
      <c r="AK57" s="253">
        <f t="shared" ref="AK57" si="73">AJ57/AI57</f>
        <v>1</v>
      </c>
      <c r="AL57" s="205">
        <f>AL58+AL59+AL60+AL62+AL63+AL64</f>
        <v>162040.5</v>
      </c>
      <c r="AM57" s="205">
        <f>AM58+AM59+AM60+AM62+AM63+AM64</f>
        <v>0</v>
      </c>
      <c r="AN57" s="253">
        <f t="shared" ref="AN57" si="74">AM57/AL57</f>
        <v>0</v>
      </c>
      <c r="AO57" s="205">
        <f>AO58+AO59+AO60+AO62+AO63+AO64</f>
        <v>70229.600000000006</v>
      </c>
      <c r="AP57" s="205">
        <f>AP58+AP59+AP60+AP62+AP63+AP64</f>
        <v>0</v>
      </c>
      <c r="AQ57" s="253">
        <f t="shared" ref="AQ57" si="75">AP57/AO57</f>
        <v>0</v>
      </c>
      <c r="AR57" s="242" t="s">
        <v>478</v>
      </c>
    </row>
    <row r="58" spans="1:44" ht="114.75" hidden="1" customHeight="1">
      <c r="A58" s="650"/>
      <c r="B58" s="635"/>
      <c r="C58" s="532"/>
      <c r="D58" s="226" t="s">
        <v>37</v>
      </c>
      <c r="E58" s="211">
        <f>H58+K58+N58+Q58+T58+W58+Z58+AC58+AF58+AI58+AL58+AO58</f>
        <v>0</v>
      </c>
      <c r="F58" s="211">
        <f>I58+L58+O58+R58+U58+X58+AA58+AD58+AG58+AJ58+AM58+AP58</f>
        <v>0</v>
      </c>
      <c r="G58" s="244"/>
      <c r="H58" s="211"/>
      <c r="I58" s="211"/>
      <c r="J58" s="212"/>
      <c r="K58" s="211"/>
      <c r="L58" s="211"/>
      <c r="M58" s="212"/>
      <c r="N58" s="211"/>
      <c r="O58" s="211"/>
      <c r="P58" s="238"/>
      <c r="Q58" s="211"/>
      <c r="R58" s="211"/>
      <c r="S58" s="238"/>
      <c r="T58" s="211"/>
      <c r="U58" s="211"/>
      <c r="V58" s="238"/>
      <c r="W58" s="211"/>
      <c r="X58" s="211"/>
      <c r="Y58" s="238"/>
      <c r="Z58" s="211"/>
      <c r="AA58" s="211"/>
      <c r="AB58" s="238"/>
      <c r="AC58" s="211"/>
      <c r="AD58" s="211"/>
      <c r="AE58" s="238"/>
      <c r="AF58" s="211"/>
      <c r="AG58" s="211"/>
      <c r="AH58" s="238"/>
      <c r="AI58" s="211"/>
      <c r="AJ58" s="211"/>
      <c r="AK58" s="238"/>
      <c r="AL58" s="211"/>
      <c r="AM58" s="211"/>
      <c r="AN58" s="238"/>
      <c r="AO58" s="211"/>
      <c r="AP58" s="211"/>
      <c r="AQ58" s="212"/>
      <c r="AR58" s="213"/>
    </row>
    <row r="59" spans="1:44" ht="104.25" hidden="1" customHeight="1">
      <c r="A59" s="650"/>
      <c r="B59" s="635"/>
      <c r="C59" s="532"/>
      <c r="D59" s="210" t="s">
        <v>2</v>
      </c>
      <c r="E59" s="211">
        <f t="shared" ref="E59" si="76">H59+K59+N59+Q59+T59+W59+Z59+AC59+AF59+AI59+AL59+AO59</f>
        <v>0</v>
      </c>
      <c r="F59" s="211">
        <f t="shared" ref="F59:F60" si="77">I59+L59+O59+R59+U59+X59+AA59+AD59+AG59+AJ59+AM59+AP59</f>
        <v>0</v>
      </c>
      <c r="G59" s="244"/>
      <c r="H59" s="211"/>
      <c r="I59" s="211"/>
      <c r="J59" s="212"/>
      <c r="K59" s="211"/>
      <c r="L59" s="211"/>
      <c r="M59" s="212"/>
      <c r="N59" s="211"/>
      <c r="O59" s="211"/>
      <c r="P59" s="238"/>
      <c r="Q59" s="211"/>
      <c r="R59" s="211"/>
      <c r="S59" s="238"/>
      <c r="T59" s="211"/>
      <c r="U59" s="211"/>
      <c r="V59" s="238"/>
      <c r="W59" s="211"/>
      <c r="X59" s="211"/>
      <c r="Y59" s="238"/>
      <c r="Z59" s="211"/>
      <c r="AA59" s="211"/>
      <c r="AB59" s="238"/>
      <c r="AC59" s="211"/>
      <c r="AD59" s="211"/>
      <c r="AE59" s="238"/>
      <c r="AF59" s="211"/>
      <c r="AG59" s="211"/>
      <c r="AH59" s="238"/>
      <c r="AI59" s="211"/>
      <c r="AJ59" s="211"/>
      <c r="AK59" s="238"/>
      <c r="AL59" s="211"/>
      <c r="AM59" s="211"/>
      <c r="AN59" s="238"/>
      <c r="AO59" s="211"/>
      <c r="AP59" s="211"/>
      <c r="AQ59" s="212"/>
      <c r="AR59" s="213"/>
    </row>
    <row r="60" spans="1:44" ht="68.25" customHeight="1">
      <c r="A60" s="650"/>
      <c r="B60" s="635"/>
      <c r="C60" s="532"/>
      <c r="D60" s="507" t="s">
        <v>284</v>
      </c>
      <c r="E60" s="503">
        <f>H60+K60+N60+Q60+T60+W60+Z60+AC60+AF60+AI60+AL60+AO60</f>
        <v>638958.4</v>
      </c>
      <c r="F60" s="503">
        <f t="shared" si="77"/>
        <v>406688.3</v>
      </c>
      <c r="G60" s="528">
        <f t="shared" ref="G60" si="78">F60/E60</f>
        <v>0.63648635028508893</v>
      </c>
      <c r="H60" s="503">
        <v>14404.1</v>
      </c>
      <c r="I60" s="503">
        <v>14404.1</v>
      </c>
      <c r="J60" s="505">
        <v>1</v>
      </c>
      <c r="K60" s="503">
        <v>20097.599999999999</v>
      </c>
      <c r="L60" s="503">
        <v>20097.599999999999</v>
      </c>
      <c r="M60" s="505">
        <f>L60/K60</f>
        <v>1</v>
      </c>
      <c r="N60" s="503">
        <v>117008.2</v>
      </c>
      <c r="O60" s="503">
        <v>117008.2</v>
      </c>
      <c r="P60" s="505">
        <f>O60/N60</f>
        <v>1</v>
      </c>
      <c r="Q60" s="503">
        <v>13849.9</v>
      </c>
      <c r="R60" s="503">
        <v>13849.9</v>
      </c>
      <c r="S60" s="505">
        <f>R60/Q60</f>
        <v>1</v>
      </c>
      <c r="T60" s="503">
        <v>17468.2</v>
      </c>
      <c r="U60" s="503">
        <v>17468.2</v>
      </c>
      <c r="V60" s="505">
        <f>U60/T60</f>
        <v>1</v>
      </c>
      <c r="W60" s="503">
        <v>61475.199999999997</v>
      </c>
      <c r="X60" s="503">
        <v>61475.199999999997</v>
      </c>
      <c r="Y60" s="505">
        <f>X60/W60</f>
        <v>1</v>
      </c>
      <c r="Z60" s="503">
        <v>16675.900000000001</v>
      </c>
      <c r="AA60" s="503">
        <v>16675.900000000001</v>
      </c>
      <c r="AB60" s="505">
        <f t="shared" ref="AB60" si="79">AA60/Z60</f>
        <v>1</v>
      </c>
      <c r="AC60" s="503">
        <v>16811.3</v>
      </c>
      <c r="AD60" s="503">
        <v>16811.3</v>
      </c>
      <c r="AE60" s="505">
        <f>AD60/AC60</f>
        <v>1</v>
      </c>
      <c r="AF60" s="503">
        <v>119348.1</v>
      </c>
      <c r="AG60" s="503">
        <v>119348.1</v>
      </c>
      <c r="AH60" s="505">
        <v>1</v>
      </c>
      <c r="AI60" s="503">
        <v>9549.7999999999993</v>
      </c>
      <c r="AJ60" s="503">
        <v>9549.7999999999993</v>
      </c>
      <c r="AK60" s="505">
        <f t="shared" ref="AK60:AK65" si="80">AJ60/AI60</f>
        <v>1</v>
      </c>
      <c r="AL60" s="503">
        <v>162040.5</v>
      </c>
      <c r="AM60" s="503">
        <v>0</v>
      </c>
      <c r="AN60" s="505">
        <f t="shared" ref="AN60" si="81">AM60/AL60</f>
        <v>0</v>
      </c>
      <c r="AO60" s="503">
        <v>70229.600000000006</v>
      </c>
      <c r="AP60" s="503">
        <f t="shared" ref="AP60" si="82">AP278</f>
        <v>0</v>
      </c>
      <c r="AQ60" s="505">
        <f>AP60/AO60</f>
        <v>0</v>
      </c>
      <c r="AR60" s="519" t="s">
        <v>545</v>
      </c>
    </row>
    <row r="61" spans="1:44" ht="409.6" customHeight="1" thickBot="1">
      <c r="A61" s="650"/>
      <c r="B61" s="635"/>
      <c r="C61" s="532"/>
      <c r="D61" s="508"/>
      <c r="E61" s="530"/>
      <c r="F61" s="530"/>
      <c r="G61" s="529"/>
      <c r="H61" s="504"/>
      <c r="I61" s="504"/>
      <c r="J61" s="513"/>
      <c r="K61" s="504"/>
      <c r="L61" s="504"/>
      <c r="M61" s="513"/>
      <c r="N61" s="504"/>
      <c r="O61" s="504"/>
      <c r="P61" s="513"/>
      <c r="Q61" s="504"/>
      <c r="R61" s="504"/>
      <c r="S61" s="513"/>
      <c r="T61" s="504"/>
      <c r="U61" s="504"/>
      <c r="V61" s="513"/>
      <c r="W61" s="504"/>
      <c r="X61" s="504"/>
      <c r="Y61" s="513"/>
      <c r="Z61" s="504"/>
      <c r="AA61" s="504"/>
      <c r="AB61" s="513"/>
      <c r="AC61" s="504"/>
      <c r="AD61" s="504"/>
      <c r="AE61" s="513"/>
      <c r="AF61" s="504"/>
      <c r="AG61" s="504"/>
      <c r="AH61" s="513"/>
      <c r="AI61" s="504"/>
      <c r="AJ61" s="504"/>
      <c r="AK61" s="513"/>
      <c r="AL61" s="504"/>
      <c r="AM61" s="504"/>
      <c r="AN61" s="513"/>
      <c r="AO61" s="504"/>
      <c r="AP61" s="504"/>
      <c r="AQ61" s="513"/>
      <c r="AR61" s="520"/>
    </row>
    <row r="62" spans="1:44" ht="114.75" hidden="1" customHeight="1">
      <c r="A62" s="650"/>
      <c r="B62" s="635"/>
      <c r="C62" s="532"/>
      <c r="D62" s="210" t="s">
        <v>292</v>
      </c>
      <c r="E62" s="205"/>
      <c r="F62" s="205"/>
      <c r="G62" s="244"/>
      <c r="H62" s="211"/>
      <c r="I62" s="211"/>
      <c r="J62" s="212"/>
      <c r="K62" s="211"/>
      <c r="L62" s="211"/>
      <c r="M62" s="212"/>
      <c r="N62" s="211"/>
      <c r="O62" s="211"/>
      <c r="P62" s="238"/>
      <c r="Q62" s="211"/>
      <c r="R62" s="211"/>
      <c r="S62" s="238"/>
      <c r="T62" s="211"/>
      <c r="U62" s="211"/>
      <c r="V62" s="238"/>
      <c r="W62" s="211"/>
      <c r="X62" s="211"/>
      <c r="Y62" s="238"/>
      <c r="Z62" s="211"/>
      <c r="AA62" s="211"/>
      <c r="AB62" s="238"/>
      <c r="AC62" s="211"/>
      <c r="AD62" s="211"/>
      <c r="AE62" s="238"/>
      <c r="AF62" s="211"/>
      <c r="AG62" s="211"/>
      <c r="AH62" s="238"/>
      <c r="AI62" s="211"/>
      <c r="AJ62" s="211"/>
      <c r="AK62" s="238"/>
      <c r="AL62" s="211"/>
      <c r="AM62" s="211"/>
      <c r="AN62" s="238"/>
      <c r="AO62" s="211"/>
      <c r="AP62" s="211"/>
      <c r="AQ62" s="212" t="e">
        <f t="shared" ref="AQ62:AQ64" si="83">AP62/AO62*100</f>
        <v>#DIV/0!</v>
      </c>
      <c r="AR62" s="213"/>
    </row>
    <row r="63" spans="1:44" ht="114.75" hidden="1" customHeight="1">
      <c r="A63" s="650"/>
      <c r="B63" s="635"/>
      <c r="C63" s="532"/>
      <c r="D63" s="210" t="s">
        <v>285</v>
      </c>
      <c r="E63" s="211"/>
      <c r="F63" s="211"/>
      <c r="G63" s="244"/>
      <c r="H63" s="211"/>
      <c r="I63" s="211"/>
      <c r="J63" s="212"/>
      <c r="K63" s="211"/>
      <c r="L63" s="211"/>
      <c r="M63" s="212"/>
      <c r="N63" s="211"/>
      <c r="O63" s="211"/>
      <c r="P63" s="238"/>
      <c r="Q63" s="211"/>
      <c r="R63" s="211"/>
      <c r="S63" s="238"/>
      <c r="T63" s="211"/>
      <c r="U63" s="211"/>
      <c r="V63" s="238"/>
      <c r="W63" s="211"/>
      <c r="X63" s="211"/>
      <c r="Y63" s="238"/>
      <c r="Z63" s="211"/>
      <c r="AA63" s="211"/>
      <c r="AB63" s="238"/>
      <c r="AC63" s="211"/>
      <c r="AD63" s="211"/>
      <c r="AE63" s="238"/>
      <c r="AF63" s="211"/>
      <c r="AG63" s="211"/>
      <c r="AH63" s="238"/>
      <c r="AI63" s="211"/>
      <c r="AJ63" s="211"/>
      <c r="AK63" s="238"/>
      <c r="AL63" s="211"/>
      <c r="AM63" s="211"/>
      <c r="AN63" s="238"/>
      <c r="AO63" s="211"/>
      <c r="AP63" s="211"/>
      <c r="AQ63" s="212" t="e">
        <f t="shared" si="83"/>
        <v>#DIV/0!</v>
      </c>
      <c r="AR63" s="213"/>
    </row>
    <row r="64" spans="1:44" ht="114.75" hidden="1" customHeight="1" thickBot="1">
      <c r="A64" s="651"/>
      <c r="B64" s="636"/>
      <c r="C64" s="541"/>
      <c r="D64" s="245" t="s">
        <v>43</v>
      </c>
      <c r="E64" s="218"/>
      <c r="F64" s="218"/>
      <c r="G64" s="248"/>
      <c r="H64" s="218"/>
      <c r="I64" s="218"/>
      <c r="J64" s="241"/>
      <c r="K64" s="218"/>
      <c r="L64" s="218"/>
      <c r="M64" s="241"/>
      <c r="N64" s="218"/>
      <c r="O64" s="218"/>
      <c r="P64" s="295"/>
      <c r="Q64" s="218"/>
      <c r="R64" s="218"/>
      <c r="S64" s="295"/>
      <c r="T64" s="218"/>
      <c r="U64" s="218"/>
      <c r="V64" s="295"/>
      <c r="W64" s="218"/>
      <c r="X64" s="218"/>
      <c r="Y64" s="295"/>
      <c r="Z64" s="218"/>
      <c r="AA64" s="218"/>
      <c r="AB64" s="295"/>
      <c r="AC64" s="218"/>
      <c r="AD64" s="218"/>
      <c r="AE64" s="295"/>
      <c r="AF64" s="218"/>
      <c r="AG64" s="218"/>
      <c r="AH64" s="295"/>
      <c r="AI64" s="218"/>
      <c r="AJ64" s="218"/>
      <c r="AK64" s="295"/>
      <c r="AL64" s="218"/>
      <c r="AM64" s="218"/>
      <c r="AN64" s="295"/>
      <c r="AO64" s="218"/>
      <c r="AP64" s="218"/>
      <c r="AQ64" s="241" t="e">
        <f t="shared" si="83"/>
        <v>#DIV/0!</v>
      </c>
      <c r="AR64" s="256"/>
    </row>
    <row r="65" spans="1:44" ht="336" customHeight="1">
      <c r="A65" s="546" t="s">
        <v>299</v>
      </c>
      <c r="B65" s="540" t="s">
        <v>434</v>
      </c>
      <c r="C65" s="540"/>
      <c r="D65" s="222" t="s">
        <v>41</v>
      </c>
      <c r="E65" s="205">
        <f>H65+K65+N65+Q65+T65+W65+Z65+AC65+AF65+AI65+AL65+AO65</f>
        <v>66671.599999999991</v>
      </c>
      <c r="F65" s="205">
        <f>I65+L65+O65+R65+U65+X65+AA65+AD65+AG65+AJ65+AM65+AP65</f>
        <v>37629.4</v>
      </c>
      <c r="G65" s="255">
        <f>F65/E65</f>
        <v>0.5643992344566503</v>
      </c>
      <c r="H65" s="205">
        <f>H66+H67+H68+H69+H70+H71</f>
        <v>0</v>
      </c>
      <c r="I65" s="205">
        <f>I66+I67+I68+I69+I70+I71</f>
        <v>0</v>
      </c>
      <c r="J65" s="257"/>
      <c r="K65" s="205">
        <f>K66+K67+K68+K69+K70+K71</f>
        <v>2420.1999999999998</v>
      </c>
      <c r="L65" s="205">
        <f>L66+L67+L68+L69+L70+L71</f>
        <v>2420.1999999999998</v>
      </c>
      <c r="M65" s="253">
        <f>L65/K65</f>
        <v>1</v>
      </c>
      <c r="N65" s="205">
        <f>N66+N67+N68+N69+N70+N71</f>
        <v>3477.3</v>
      </c>
      <c r="O65" s="205">
        <f>O66+O67+O68+O69+O70+O71</f>
        <v>3477.3</v>
      </c>
      <c r="P65" s="253">
        <f>O65/N65</f>
        <v>1</v>
      </c>
      <c r="Q65" s="205">
        <f>Q66+Q67+Q68+Q69+Q70+Q71</f>
        <v>2338</v>
      </c>
      <c r="R65" s="205">
        <f>R66+R67+R68+R69+R70+R71</f>
        <v>2338</v>
      </c>
      <c r="S65" s="253">
        <f>R65/Q65</f>
        <v>1</v>
      </c>
      <c r="T65" s="205">
        <f>T66+T67+T68+T69+T70+T71</f>
        <v>1613.4</v>
      </c>
      <c r="U65" s="205">
        <f>U66+U67+U68+U69+U70+U71</f>
        <v>1613.4</v>
      </c>
      <c r="V65" s="253">
        <f>U65/T65</f>
        <v>1</v>
      </c>
      <c r="W65" s="205">
        <f>W66+W67+W68+W69+W70+W71</f>
        <v>3250.5</v>
      </c>
      <c r="X65" s="205">
        <f>X66+X67+X68+X69+X70+X71</f>
        <v>3250.5</v>
      </c>
      <c r="Y65" s="253">
        <f>X65/W65</f>
        <v>1</v>
      </c>
      <c r="Z65" s="205">
        <f t="shared" ref="Z65:AA65" si="84">Z66+Z67+Z68+Z69+Z70+Z71</f>
        <v>2666.5</v>
      </c>
      <c r="AA65" s="205">
        <f t="shared" si="84"/>
        <v>2666.5</v>
      </c>
      <c r="AB65" s="253">
        <f>AA65/Z65</f>
        <v>1</v>
      </c>
      <c r="AC65" s="205">
        <f t="shared" ref="AC65:AD65" si="85">AC66+AC67+AC68+AC69+AC70+AC71</f>
        <v>1499.5</v>
      </c>
      <c r="AD65" s="205">
        <f t="shared" si="85"/>
        <v>1499.5</v>
      </c>
      <c r="AE65" s="253">
        <f>AD65/AC65</f>
        <v>1</v>
      </c>
      <c r="AF65" s="205">
        <f t="shared" ref="AF65:AG65" si="86">AF66+AF67+AF68+AF69+AF70+AF71</f>
        <v>13735.6</v>
      </c>
      <c r="AG65" s="205">
        <f t="shared" si="86"/>
        <v>13735.6</v>
      </c>
      <c r="AH65" s="253">
        <v>1</v>
      </c>
      <c r="AI65" s="205">
        <f>AI66+AI67+AI68</f>
        <v>6628.4</v>
      </c>
      <c r="AJ65" s="205">
        <f>AJ66+AJ67+AJ68</f>
        <v>6628.4</v>
      </c>
      <c r="AK65" s="253">
        <f t="shared" si="80"/>
        <v>1</v>
      </c>
      <c r="AL65" s="205">
        <f>AL66+AL67+AL68</f>
        <v>23965.8</v>
      </c>
      <c r="AM65" s="205">
        <f t="shared" ref="AM65" si="87">AM66+AM67+AM68+AM69+AM70+AM71</f>
        <v>0</v>
      </c>
      <c r="AN65" s="253">
        <f t="shared" ref="AN65" si="88">AM65/AL65</f>
        <v>0</v>
      </c>
      <c r="AO65" s="205">
        <f>AO66+AO67+AO68</f>
        <v>5076.3999999999996</v>
      </c>
      <c r="AP65" s="205">
        <f>AP66+AP67+AP68+AP69+AP70+AP71</f>
        <v>0</v>
      </c>
      <c r="AQ65" s="253">
        <f t="shared" ref="AQ65" si="89">AP65/AO65</f>
        <v>0</v>
      </c>
      <c r="AR65" s="258" t="s">
        <v>494</v>
      </c>
    </row>
    <row r="66" spans="1:44" ht="114.75" hidden="1" customHeight="1">
      <c r="A66" s="547"/>
      <c r="B66" s="532"/>
      <c r="C66" s="532"/>
      <c r="D66" s="226" t="s">
        <v>37</v>
      </c>
      <c r="E66" s="211"/>
      <c r="F66" s="211"/>
      <c r="G66" s="211"/>
      <c r="H66" s="211"/>
      <c r="I66" s="211"/>
      <c r="J66" s="211"/>
      <c r="K66" s="211"/>
      <c r="L66" s="211"/>
      <c r="M66" s="211"/>
      <c r="N66" s="211"/>
      <c r="O66" s="211"/>
      <c r="P66" s="238"/>
      <c r="Q66" s="211"/>
      <c r="R66" s="211"/>
      <c r="S66" s="238"/>
      <c r="T66" s="211"/>
      <c r="U66" s="211"/>
      <c r="V66" s="238"/>
      <c r="W66" s="211"/>
      <c r="X66" s="211"/>
      <c r="Y66" s="238"/>
      <c r="Z66" s="211"/>
      <c r="AA66" s="211"/>
      <c r="AB66" s="238"/>
      <c r="AC66" s="211"/>
      <c r="AD66" s="211"/>
      <c r="AE66" s="238"/>
      <c r="AF66" s="211"/>
      <c r="AG66" s="211"/>
      <c r="AH66" s="238"/>
      <c r="AI66" s="211"/>
      <c r="AJ66" s="211"/>
      <c r="AK66" s="238"/>
      <c r="AL66" s="211"/>
      <c r="AM66" s="211"/>
      <c r="AN66" s="238"/>
      <c r="AO66" s="211"/>
      <c r="AP66" s="211"/>
      <c r="AQ66" s="211"/>
      <c r="AR66" s="200"/>
    </row>
    <row r="67" spans="1:44" ht="114.75" hidden="1" customHeight="1">
      <c r="A67" s="547"/>
      <c r="B67" s="532"/>
      <c r="C67" s="532"/>
      <c r="D67" s="210" t="s">
        <v>2</v>
      </c>
      <c r="E67" s="211"/>
      <c r="F67" s="211"/>
      <c r="G67" s="238"/>
      <c r="H67" s="211"/>
      <c r="I67" s="211"/>
      <c r="J67" s="211"/>
      <c r="K67" s="211"/>
      <c r="L67" s="211"/>
      <c r="M67" s="211"/>
      <c r="N67" s="211"/>
      <c r="O67" s="211"/>
      <c r="P67" s="238"/>
      <c r="Q67" s="211"/>
      <c r="R67" s="211"/>
      <c r="S67" s="238"/>
      <c r="T67" s="211"/>
      <c r="U67" s="211"/>
      <c r="V67" s="238"/>
      <c r="W67" s="211"/>
      <c r="X67" s="211"/>
      <c r="Y67" s="238"/>
      <c r="Z67" s="211"/>
      <c r="AA67" s="211"/>
      <c r="AB67" s="238"/>
      <c r="AC67" s="211"/>
      <c r="AD67" s="211"/>
      <c r="AE67" s="238"/>
      <c r="AF67" s="211"/>
      <c r="AG67" s="211"/>
      <c r="AH67" s="238"/>
      <c r="AI67" s="211"/>
      <c r="AJ67" s="211"/>
      <c r="AK67" s="238"/>
      <c r="AL67" s="211"/>
      <c r="AM67" s="211"/>
      <c r="AN67" s="238"/>
      <c r="AO67" s="211"/>
      <c r="AP67" s="211"/>
      <c r="AQ67" s="211"/>
      <c r="AR67" s="200"/>
    </row>
    <row r="68" spans="1:44" ht="409.5" customHeight="1" thickBot="1">
      <c r="A68" s="547"/>
      <c r="B68" s="532"/>
      <c r="C68" s="532"/>
      <c r="D68" s="210" t="s">
        <v>284</v>
      </c>
      <c r="E68" s="211">
        <f t="shared" ref="E68:F68" si="90">H68+K68+N68+Q68+T68+W68+Z68+AC68+AF68+AI68+AL68+AO68</f>
        <v>66671.599999999991</v>
      </c>
      <c r="F68" s="211">
        <f t="shared" si="90"/>
        <v>37629.4</v>
      </c>
      <c r="G68" s="244">
        <f t="shared" ref="G68" si="91">F68/E68</f>
        <v>0.5643992344566503</v>
      </c>
      <c r="H68" s="211"/>
      <c r="I68" s="211"/>
      <c r="J68" s="211"/>
      <c r="K68" s="211">
        <f>K75+K82+K89+K96</f>
        <v>2420.1999999999998</v>
      </c>
      <c r="L68" s="211">
        <f t="shared" ref="L68" si="92">L75+L82+L89+L96</f>
        <v>2420.1999999999998</v>
      </c>
      <c r="M68" s="238">
        <v>1</v>
      </c>
      <c r="N68" s="211">
        <f>N75+N82+N89+N96</f>
        <v>3477.3</v>
      </c>
      <c r="O68" s="211">
        <f t="shared" ref="O68" si="93">O75+O82+O89+O96</f>
        <v>3477.3</v>
      </c>
      <c r="P68" s="238">
        <f t="shared" ref="P68" si="94">O68/N68</f>
        <v>1</v>
      </c>
      <c r="Q68" s="211">
        <f>Q75+Q82+Q89+Q96</f>
        <v>2338</v>
      </c>
      <c r="R68" s="211">
        <f t="shared" ref="R68" si="95">R75+R82+R89+R96</f>
        <v>2338</v>
      </c>
      <c r="S68" s="238">
        <f t="shared" ref="S68" si="96">R68/Q68</f>
        <v>1</v>
      </c>
      <c r="T68" s="211">
        <f>T75+T82+T89+T96</f>
        <v>1613.4</v>
      </c>
      <c r="U68" s="211">
        <f t="shared" ref="U68" si="97">U75+U82+U89+U96</f>
        <v>1613.4</v>
      </c>
      <c r="V68" s="238">
        <f t="shared" ref="V68" si="98">U68/T68</f>
        <v>1</v>
      </c>
      <c r="W68" s="211">
        <f>W75+W82+W89+W96</f>
        <v>3250.5</v>
      </c>
      <c r="X68" s="211">
        <f t="shared" ref="X68" si="99">X75+X82+X89+X96</f>
        <v>3250.5</v>
      </c>
      <c r="Y68" s="238">
        <v>1</v>
      </c>
      <c r="Z68" s="211">
        <f>Z75+Z82+Z89+Z96</f>
        <v>2666.5</v>
      </c>
      <c r="AA68" s="211">
        <f t="shared" ref="AA68" si="100">AA75+AA82+AA89+AA96</f>
        <v>2666.5</v>
      </c>
      <c r="AB68" s="238">
        <f t="shared" ref="AB68" si="101">AA68/Z68</f>
        <v>1</v>
      </c>
      <c r="AC68" s="211">
        <f>AC75+AC82+AC89+AC96</f>
        <v>1499.5</v>
      </c>
      <c r="AD68" s="211">
        <f t="shared" ref="AD68" si="102">AD75+AD82+AD89+AD96</f>
        <v>1499.5</v>
      </c>
      <c r="AE68" s="238">
        <f t="shared" ref="AE68" si="103">AD68/AC68</f>
        <v>1</v>
      </c>
      <c r="AF68" s="211">
        <f>AF75+AF82+AF89+AF96</f>
        <v>13735.6</v>
      </c>
      <c r="AG68" s="211">
        <f t="shared" ref="AG68" si="104">AG75+AG82+AG89+AG96</f>
        <v>13735.6</v>
      </c>
      <c r="AH68" s="238">
        <f t="shared" ref="AH68" si="105">AG68/AF68</f>
        <v>1</v>
      </c>
      <c r="AI68" s="211">
        <f>AI75+AI82+AI89+AI96</f>
        <v>6628.4</v>
      </c>
      <c r="AJ68" s="211">
        <f t="shared" ref="AJ68" si="106">AJ75+AJ82+AJ89+AJ96</f>
        <v>6628.4</v>
      </c>
      <c r="AK68" s="238">
        <f t="shared" ref="AK68" si="107">AJ68/AI68</f>
        <v>1</v>
      </c>
      <c r="AL68" s="211">
        <f t="shared" ref="AL68:AM68" si="108">AL75+AL82+AL89+AL96</f>
        <v>23965.8</v>
      </c>
      <c r="AM68" s="211">
        <f t="shared" si="108"/>
        <v>0</v>
      </c>
      <c r="AN68" s="238">
        <f t="shared" ref="AN68" si="109">AM68/AL68</f>
        <v>0</v>
      </c>
      <c r="AO68" s="211">
        <f t="shared" ref="AO68:AP68" si="110">AO75+AO82+AO89+AO96</f>
        <v>5076.3999999999996</v>
      </c>
      <c r="AP68" s="211">
        <f t="shared" si="110"/>
        <v>0</v>
      </c>
      <c r="AQ68" s="238">
        <f t="shared" ref="AQ68" si="111">AP68/AO68</f>
        <v>0</v>
      </c>
      <c r="AR68" s="450" t="s">
        <v>544</v>
      </c>
    </row>
    <row r="69" spans="1:44" ht="261.75" hidden="1" customHeight="1">
      <c r="A69" s="547"/>
      <c r="B69" s="532"/>
      <c r="C69" s="532"/>
      <c r="D69" s="210" t="s">
        <v>292</v>
      </c>
      <c r="E69" s="205"/>
      <c r="F69" s="205"/>
      <c r="G69" s="211"/>
      <c r="H69" s="211"/>
      <c r="I69" s="211"/>
      <c r="J69" s="211"/>
      <c r="K69" s="211"/>
      <c r="L69" s="211"/>
      <c r="M69" s="211"/>
      <c r="N69" s="211"/>
      <c r="O69" s="211"/>
      <c r="P69" s="238"/>
      <c r="Q69" s="211"/>
      <c r="R69" s="211"/>
      <c r="S69" s="238"/>
      <c r="T69" s="211"/>
      <c r="U69" s="211"/>
      <c r="V69" s="238"/>
      <c r="W69" s="211"/>
      <c r="X69" s="211"/>
      <c r="Y69" s="238"/>
      <c r="Z69" s="211"/>
      <c r="AA69" s="211"/>
      <c r="AB69" s="238"/>
      <c r="AC69" s="211"/>
      <c r="AD69" s="211"/>
      <c r="AE69" s="238"/>
      <c r="AF69" s="211"/>
      <c r="AG69" s="211"/>
      <c r="AH69" s="238"/>
      <c r="AI69" s="211"/>
      <c r="AJ69" s="211"/>
      <c r="AK69" s="238"/>
      <c r="AL69" s="211"/>
      <c r="AM69" s="211"/>
      <c r="AN69" s="238"/>
      <c r="AO69" s="211"/>
      <c r="AP69" s="211"/>
      <c r="AQ69" s="211"/>
      <c r="AR69" s="199"/>
    </row>
    <row r="70" spans="1:44" ht="114.75" hidden="1" customHeight="1">
      <c r="A70" s="547"/>
      <c r="B70" s="532"/>
      <c r="C70" s="532"/>
      <c r="D70" s="210" t="s">
        <v>285</v>
      </c>
      <c r="E70" s="211"/>
      <c r="F70" s="211"/>
      <c r="G70" s="211"/>
      <c r="H70" s="211"/>
      <c r="I70" s="211"/>
      <c r="J70" s="211"/>
      <c r="K70" s="211"/>
      <c r="L70" s="211"/>
      <c r="M70" s="211"/>
      <c r="N70" s="211"/>
      <c r="O70" s="211"/>
      <c r="P70" s="238"/>
      <c r="Q70" s="211"/>
      <c r="R70" s="211"/>
      <c r="S70" s="238"/>
      <c r="T70" s="211"/>
      <c r="U70" s="211"/>
      <c r="V70" s="238"/>
      <c r="W70" s="211"/>
      <c r="X70" s="211"/>
      <c r="Y70" s="238"/>
      <c r="Z70" s="211"/>
      <c r="AA70" s="211"/>
      <c r="AB70" s="238"/>
      <c r="AC70" s="211"/>
      <c r="AD70" s="211"/>
      <c r="AE70" s="238"/>
      <c r="AF70" s="211"/>
      <c r="AG70" s="211"/>
      <c r="AH70" s="238"/>
      <c r="AI70" s="211"/>
      <c r="AJ70" s="211"/>
      <c r="AK70" s="238"/>
      <c r="AL70" s="211"/>
      <c r="AM70" s="211"/>
      <c r="AN70" s="238"/>
      <c r="AO70" s="211"/>
      <c r="AP70" s="211"/>
      <c r="AQ70" s="211"/>
      <c r="AR70" s="200"/>
    </row>
    <row r="71" spans="1:44" ht="116.25" hidden="1" customHeight="1" thickBot="1">
      <c r="A71" s="548"/>
      <c r="B71" s="541"/>
      <c r="C71" s="541"/>
      <c r="D71" s="245" t="s">
        <v>43</v>
      </c>
      <c r="E71" s="218"/>
      <c r="F71" s="218"/>
      <c r="G71" s="248"/>
      <c r="H71" s="218"/>
      <c r="I71" s="218"/>
      <c r="J71" s="218"/>
      <c r="K71" s="218"/>
      <c r="L71" s="218"/>
      <c r="M71" s="218"/>
      <c r="N71" s="218"/>
      <c r="O71" s="218"/>
      <c r="P71" s="295"/>
      <c r="Q71" s="218"/>
      <c r="R71" s="218"/>
      <c r="S71" s="295"/>
      <c r="T71" s="218"/>
      <c r="U71" s="218"/>
      <c r="V71" s="295"/>
      <c r="W71" s="218"/>
      <c r="X71" s="218"/>
      <c r="Y71" s="295"/>
      <c r="Z71" s="218"/>
      <c r="AA71" s="218"/>
      <c r="AB71" s="295"/>
      <c r="AC71" s="218"/>
      <c r="AD71" s="218"/>
      <c r="AE71" s="295"/>
      <c r="AF71" s="218"/>
      <c r="AG71" s="218"/>
      <c r="AH71" s="295"/>
      <c r="AI71" s="218"/>
      <c r="AJ71" s="218"/>
      <c r="AK71" s="295"/>
      <c r="AL71" s="218"/>
      <c r="AM71" s="218"/>
      <c r="AN71" s="295"/>
      <c r="AO71" s="218"/>
      <c r="AP71" s="218"/>
      <c r="AQ71" s="218"/>
      <c r="AR71" s="221"/>
    </row>
    <row r="72" spans="1:44" ht="115.5" customHeight="1" thickBot="1">
      <c r="A72" s="546" t="s">
        <v>301</v>
      </c>
      <c r="B72" s="540" t="s">
        <v>300</v>
      </c>
      <c r="C72" s="540"/>
      <c r="D72" s="222" t="s">
        <v>41</v>
      </c>
      <c r="E72" s="205">
        <f>H72+K72+N72+Q72+T72+W72+Z72+AC72+AF72+AI72+AL72+AO72</f>
        <v>27240.9</v>
      </c>
      <c r="F72" s="205">
        <f>I72+L72+O72+R72+U72+X72+AA72+AD72+AG72+AJ72+AM72+AP72</f>
        <v>21305.5</v>
      </c>
      <c r="G72" s="255">
        <f>F72/E72</f>
        <v>0.78211439416465678</v>
      </c>
      <c r="H72" s="205">
        <f>H73+H74+H75+H76+H77+H78</f>
        <v>0</v>
      </c>
      <c r="I72" s="205">
        <f>I73+I74+I75+I76+I77+I78</f>
        <v>0</v>
      </c>
      <c r="J72" s="257"/>
      <c r="K72" s="205">
        <f>K73+K74+K75+K76+K77+K78</f>
        <v>2420.1999999999998</v>
      </c>
      <c r="L72" s="205">
        <f>L73+L74+L75+L76+L77+L78</f>
        <v>2420.1999999999998</v>
      </c>
      <c r="M72" s="238">
        <f>L72/K72</f>
        <v>1</v>
      </c>
      <c r="N72" s="205">
        <f>N73+N74+N75+N76+N77+N78</f>
        <v>2420.3000000000002</v>
      </c>
      <c r="O72" s="205">
        <f>O73+O74+O75+O76+O77+O78</f>
        <v>2420.3000000000002</v>
      </c>
      <c r="P72" s="238">
        <f>O72/N72</f>
        <v>1</v>
      </c>
      <c r="Q72" s="205">
        <f>Q73+Q74+Q75+Q76+Q77+Q78</f>
        <v>1613.5</v>
      </c>
      <c r="R72" s="205">
        <f>R73+R74+R75+R76+R77+R78</f>
        <v>1613.5</v>
      </c>
      <c r="S72" s="238">
        <f>R72/Q72</f>
        <v>1</v>
      </c>
      <c r="T72" s="205">
        <f>T73+T74+T75+T76+T77+T78</f>
        <v>1613.4</v>
      </c>
      <c r="U72" s="205">
        <f>U73+U74+U75+U76+U77+U78</f>
        <v>1613.4</v>
      </c>
      <c r="V72" s="253">
        <f>U72/T72</f>
        <v>1</v>
      </c>
      <c r="W72" s="205">
        <f>W73+W74+W75+W76+W77+W78</f>
        <v>1613.6</v>
      </c>
      <c r="X72" s="205">
        <f>X73+X74+X75+X76+X77+X78</f>
        <v>1613.6</v>
      </c>
      <c r="Y72" s="253">
        <f>X72/W72</f>
        <v>1</v>
      </c>
      <c r="Z72" s="205">
        <f t="shared" ref="Z72" si="112">Z73+Z74+Z75+Z76+Z77+Z78</f>
        <v>2011</v>
      </c>
      <c r="AA72" s="205">
        <f t="shared" ref="AA72" si="113">AA73+AA74+AA75+AA76+AA77+AA78</f>
        <v>2011</v>
      </c>
      <c r="AB72" s="253">
        <f>AA72/Z72</f>
        <v>1</v>
      </c>
      <c r="AC72" s="205">
        <f t="shared" ref="AC72" si="114">AC73+AC74+AC75+AC76+AC77+AC78</f>
        <v>1499.5</v>
      </c>
      <c r="AD72" s="205">
        <f t="shared" ref="AD72" si="115">AD73+AD74+AD75+AD76+AD77+AD78</f>
        <v>1499.5</v>
      </c>
      <c r="AE72" s="253">
        <f>AD72/AC72</f>
        <v>1</v>
      </c>
      <c r="AF72" s="205">
        <f t="shared" ref="AF72:AI72" si="116">AF73+AF74+AF75+AF76+AF77+AF78</f>
        <v>1881.3</v>
      </c>
      <c r="AG72" s="205">
        <f t="shared" si="116"/>
        <v>1881.3</v>
      </c>
      <c r="AH72" s="253">
        <v>1</v>
      </c>
      <c r="AI72" s="205">
        <f t="shared" si="116"/>
        <v>6232.7</v>
      </c>
      <c r="AJ72" s="205">
        <f t="shared" ref="AJ72" si="117">AJ73+AJ74+AJ75+AJ76+AJ77+AJ78</f>
        <v>6232.7</v>
      </c>
      <c r="AK72" s="253">
        <f t="shared" ref="AK72" si="118">AJ72/AI72</f>
        <v>1</v>
      </c>
      <c r="AL72" s="205">
        <f t="shared" ref="AL72" si="119">AL73+AL74+AL75+AL76+AL77+AL78</f>
        <v>4321.8999999999996</v>
      </c>
      <c r="AM72" s="205">
        <f t="shared" ref="AM72" si="120">AM73+AM74+AM75+AM76+AM77+AM78</f>
        <v>0</v>
      </c>
      <c r="AN72" s="253">
        <f t="shared" ref="AN72" si="121">AM72/AL72</f>
        <v>0</v>
      </c>
      <c r="AO72" s="205">
        <f>AO73+AO74+AO75+AO76+AO77+AO78</f>
        <v>1613.5</v>
      </c>
      <c r="AP72" s="205">
        <f>AP73+AP74+AP75+AP76+AP77+AP78</f>
        <v>0</v>
      </c>
      <c r="AQ72" s="253">
        <f t="shared" ref="AQ72" si="122">AP72/AO72</f>
        <v>0</v>
      </c>
      <c r="AR72" s="242" t="s">
        <v>497</v>
      </c>
    </row>
    <row r="73" spans="1:44" ht="67.5" hidden="1" customHeight="1">
      <c r="A73" s="547"/>
      <c r="B73" s="532"/>
      <c r="C73" s="532"/>
      <c r="D73" s="226" t="s">
        <v>37</v>
      </c>
      <c r="E73" s="211">
        <f>H73+K73+N73+Q73+T73+W73+Z73+AC73+AF73+AI73+AL73+AO73</f>
        <v>0</v>
      </c>
      <c r="F73" s="211">
        <f>I73+L73+O73+R73+U73+X73+AA73+AD73+AG73+AJ73+AM73+AP73</f>
        <v>0</v>
      </c>
      <c r="G73" s="244" t="e">
        <f t="shared" ref="G73:G78" si="123">F73/E73</f>
        <v>#DIV/0!</v>
      </c>
      <c r="H73" s="211"/>
      <c r="I73" s="211"/>
      <c r="J73" s="212" t="e">
        <f t="shared" ref="J73:J106" si="124">I73/H73*100</f>
        <v>#DIV/0!</v>
      </c>
      <c r="K73" s="211"/>
      <c r="L73" s="211"/>
      <c r="M73" s="212" t="e">
        <f t="shared" ref="M73:M78" si="125">L73/K73*100</f>
        <v>#DIV/0!</v>
      </c>
      <c r="N73" s="211"/>
      <c r="O73" s="211"/>
      <c r="P73" s="238" t="e">
        <f t="shared" ref="P73:P78" si="126">O73/N73*100</f>
        <v>#DIV/0!</v>
      </c>
      <c r="Q73" s="211"/>
      <c r="R73" s="211"/>
      <c r="S73" s="238" t="e">
        <f t="shared" ref="S73:S78" si="127">R73/Q73*100</f>
        <v>#DIV/0!</v>
      </c>
      <c r="T73" s="211"/>
      <c r="U73" s="211"/>
      <c r="V73" s="238" t="e">
        <f t="shared" ref="V73:V78" si="128">U73/T73*100</f>
        <v>#DIV/0!</v>
      </c>
      <c r="W73" s="211"/>
      <c r="X73" s="211"/>
      <c r="Y73" s="238" t="e">
        <f t="shared" ref="Y73:Y78" si="129">X73/W73*100</f>
        <v>#DIV/0!</v>
      </c>
      <c r="Z73" s="211"/>
      <c r="AA73" s="211"/>
      <c r="AB73" s="238" t="e">
        <f t="shared" ref="AB73:AB78" si="130">AA73/Z73*100</f>
        <v>#DIV/0!</v>
      </c>
      <c r="AC73" s="211"/>
      <c r="AD73" s="211"/>
      <c r="AE73" s="238" t="e">
        <f t="shared" ref="AE73:AE78" si="131">AD73/AC73*100</f>
        <v>#DIV/0!</v>
      </c>
      <c r="AF73" s="211"/>
      <c r="AG73" s="211"/>
      <c r="AH73" s="238" t="e">
        <f t="shared" ref="AH73:AH78" si="132">AG73/AF73*100</f>
        <v>#DIV/0!</v>
      </c>
      <c r="AI73" s="211"/>
      <c r="AJ73" s="211"/>
      <c r="AK73" s="238" t="e">
        <f t="shared" ref="AK73:AK79" si="133">AJ73/AI73</f>
        <v>#DIV/0!</v>
      </c>
      <c r="AL73" s="211"/>
      <c r="AM73" s="211"/>
      <c r="AN73" s="238" t="e">
        <f t="shared" ref="AN73:AN78" si="134">AM73/AL73*100</f>
        <v>#DIV/0!</v>
      </c>
      <c r="AO73" s="211"/>
      <c r="AP73" s="211"/>
      <c r="AQ73" s="212" t="e">
        <f t="shared" ref="AQ73:AQ74" si="135">AP73/AO73*100</f>
        <v>#DIV/0!</v>
      </c>
      <c r="AR73" s="200"/>
    </row>
    <row r="74" spans="1:44" ht="114.75" hidden="1" customHeight="1" thickBot="1">
      <c r="A74" s="547"/>
      <c r="B74" s="532"/>
      <c r="C74" s="532"/>
      <c r="D74" s="210" t="s">
        <v>2</v>
      </c>
      <c r="E74" s="211">
        <f t="shared" ref="E74:E78" si="136">H74+K74+N74+Q74+T74+W74+Z74+AC74+AF74+AI74+AL74+AO74</f>
        <v>0</v>
      </c>
      <c r="F74" s="211">
        <f t="shared" ref="F74:F78" si="137">I74+L74+O74+R74+U74+X74+AA74+AD74+AG74+AJ74+AM74+AP74</f>
        <v>0</v>
      </c>
      <c r="G74" s="244" t="e">
        <f t="shared" si="123"/>
        <v>#DIV/0!</v>
      </c>
      <c r="H74" s="211"/>
      <c r="I74" s="211"/>
      <c r="J74" s="212" t="e">
        <f t="shared" si="124"/>
        <v>#DIV/0!</v>
      </c>
      <c r="K74" s="211"/>
      <c r="L74" s="211"/>
      <c r="M74" s="212" t="e">
        <f t="shared" si="125"/>
        <v>#DIV/0!</v>
      </c>
      <c r="N74" s="211"/>
      <c r="O74" s="211"/>
      <c r="P74" s="238" t="e">
        <f t="shared" si="126"/>
        <v>#DIV/0!</v>
      </c>
      <c r="Q74" s="211"/>
      <c r="R74" s="211"/>
      <c r="S74" s="238" t="e">
        <f t="shared" si="127"/>
        <v>#DIV/0!</v>
      </c>
      <c r="T74" s="211"/>
      <c r="U74" s="211"/>
      <c r="V74" s="238" t="e">
        <f t="shared" si="128"/>
        <v>#DIV/0!</v>
      </c>
      <c r="W74" s="211"/>
      <c r="X74" s="211"/>
      <c r="Y74" s="238" t="e">
        <f t="shared" si="129"/>
        <v>#DIV/0!</v>
      </c>
      <c r="Z74" s="211"/>
      <c r="AA74" s="211"/>
      <c r="AB74" s="238" t="e">
        <f t="shared" si="130"/>
        <v>#DIV/0!</v>
      </c>
      <c r="AC74" s="211"/>
      <c r="AD74" s="211"/>
      <c r="AE74" s="238" t="e">
        <f t="shared" si="131"/>
        <v>#DIV/0!</v>
      </c>
      <c r="AF74" s="211"/>
      <c r="AG74" s="211"/>
      <c r="AH74" s="238" t="e">
        <f t="shared" si="132"/>
        <v>#DIV/0!</v>
      </c>
      <c r="AI74" s="211"/>
      <c r="AJ74" s="211"/>
      <c r="AK74" s="238" t="e">
        <f t="shared" si="133"/>
        <v>#DIV/0!</v>
      </c>
      <c r="AL74" s="211"/>
      <c r="AM74" s="211"/>
      <c r="AN74" s="238" t="e">
        <f t="shared" si="134"/>
        <v>#DIV/0!</v>
      </c>
      <c r="AO74" s="211"/>
      <c r="AP74" s="211"/>
      <c r="AQ74" s="212" t="e">
        <f t="shared" si="135"/>
        <v>#DIV/0!</v>
      </c>
      <c r="AR74" s="200"/>
    </row>
    <row r="75" spans="1:44" ht="409.5" customHeight="1" thickBot="1">
      <c r="A75" s="547"/>
      <c r="B75" s="532"/>
      <c r="C75" s="532"/>
      <c r="D75" s="210" t="s">
        <v>284</v>
      </c>
      <c r="E75" s="211">
        <f t="shared" si="136"/>
        <v>27240.9</v>
      </c>
      <c r="F75" s="211">
        <f t="shared" si="137"/>
        <v>21305.5</v>
      </c>
      <c r="G75" s="244">
        <f t="shared" si="123"/>
        <v>0.78211439416465678</v>
      </c>
      <c r="H75" s="211">
        <v>0</v>
      </c>
      <c r="I75" s="211"/>
      <c r="J75" s="212"/>
      <c r="K75" s="211">
        <v>2420.1999999999998</v>
      </c>
      <c r="L75" s="211">
        <v>2420.1999999999998</v>
      </c>
      <c r="M75" s="238">
        <f>L75/K75</f>
        <v>1</v>
      </c>
      <c r="N75" s="211">
        <v>2420.3000000000002</v>
      </c>
      <c r="O75" s="211">
        <v>2420.3000000000002</v>
      </c>
      <c r="P75" s="238">
        <f>O75/N75</f>
        <v>1</v>
      </c>
      <c r="Q75" s="211">
        <v>1613.5</v>
      </c>
      <c r="R75" s="211">
        <v>1613.5</v>
      </c>
      <c r="S75" s="238">
        <f>R75/Q75</f>
        <v>1</v>
      </c>
      <c r="T75" s="211">
        <v>1613.4</v>
      </c>
      <c r="U75" s="211">
        <v>1613.4</v>
      </c>
      <c r="V75" s="238">
        <f>U75/T75</f>
        <v>1</v>
      </c>
      <c r="W75" s="211">
        <v>1613.6</v>
      </c>
      <c r="X75" s="211">
        <v>1613.6</v>
      </c>
      <c r="Y75" s="238">
        <f>X75/W75</f>
        <v>1</v>
      </c>
      <c r="Z75" s="211">
        <v>2011</v>
      </c>
      <c r="AA75" s="211">
        <v>2011</v>
      </c>
      <c r="AB75" s="238">
        <f>AA75/Z75</f>
        <v>1</v>
      </c>
      <c r="AC75" s="211">
        <v>1499.5</v>
      </c>
      <c r="AD75" s="211">
        <v>1499.5</v>
      </c>
      <c r="AE75" s="253">
        <f>AD75/AC75</f>
        <v>1</v>
      </c>
      <c r="AF75" s="211">
        <v>1881.3</v>
      </c>
      <c r="AG75" s="211">
        <v>1881.3</v>
      </c>
      <c r="AH75" s="253">
        <f>AG75/AF75</f>
        <v>1</v>
      </c>
      <c r="AI75" s="211">
        <v>6232.7</v>
      </c>
      <c r="AJ75" s="211">
        <v>6232.7</v>
      </c>
      <c r="AK75" s="238">
        <f t="shared" si="133"/>
        <v>1</v>
      </c>
      <c r="AL75" s="211">
        <v>4321.8999999999996</v>
      </c>
      <c r="AM75" s="211">
        <v>0</v>
      </c>
      <c r="AN75" s="238">
        <f t="shared" ref="AN75" si="138">AM75/AL75</f>
        <v>0</v>
      </c>
      <c r="AO75" s="211">
        <v>1613.5</v>
      </c>
      <c r="AP75" s="211"/>
      <c r="AQ75" s="238">
        <f t="shared" ref="AQ75" si="139">AP75/AO75</f>
        <v>0</v>
      </c>
      <c r="AR75" s="213" t="s">
        <v>543</v>
      </c>
    </row>
    <row r="76" spans="1:44" ht="60.75" hidden="1" customHeight="1">
      <c r="A76" s="547"/>
      <c r="B76" s="532"/>
      <c r="C76" s="532"/>
      <c r="D76" s="210" t="s">
        <v>292</v>
      </c>
      <c r="E76" s="205">
        <f t="shared" si="136"/>
        <v>0</v>
      </c>
      <c r="F76" s="205">
        <f t="shared" si="137"/>
        <v>0</v>
      </c>
      <c r="G76" s="244" t="e">
        <f t="shared" si="123"/>
        <v>#DIV/0!</v>
      </c>
      <c r="H76" s="211"/>
      <c r="I76" s="211"/>
      <c r="J76" s="212" t="e">
        <f t="shared" si="124"/>
        <v>#DIV/0!</v>
      </c>
      <c r="K76" s="211"/>
      <c r="L76" s="211"/>
      <c r="M76" s="212" t="e">
        <f t="shared" si="125"/>
        <v>#DIV/0!</v>
      </c>
      <c r="N76" s="211"/>
      <c r="O76" s="211"/>
      <c r="P76" s="238" t="e">
        <f t="shared" si="126"/>
        <v>#DIV/0!</v>
      </c>
      <c r="Q76" s="211"/>
      <c r="R76" s="211"/>
      <c r="S76" s="238" t="e">
        <f t="shared" si="127"/>
        <v>#DIV/0!</v>
      </c>
      <c r="T76" s="211"/>
      <c r="U76" s="211"/>
      <c r="V76" s="238" t="e">
        <f t="shared" si="128"/>
        <v>#DIV/0!</v>
      </c>
      <c r="W76" s="211"/>
      <c r="X76" s="211"/>
      <c r="Y76" s="238" t="e">
        <f t="shared" si="129"/>
        <v>#DIV/0!</v>
      </c>
      <c r="Z76" s="211"/>
      <c r="AA76" s="211"/>
      <c r="AB76" s="238" t="e">
        <f t="shared" si="130"/>
        <v>#DIV/0!</v>
      </c>
      <c r="AC76" s="211"/>
      <c r="AD76" s="211"/>
      <c r="AE76" s="238" t="e">
        <f t="shared" si="131"/>
        <v>#DIV/0!</v>
      </c>
      <c r="AF76" s="211"/>
      <c r="AG76" s="211"/>
      <c r="AH76" s="238" t="e">
        <f t="shared" si="132"/>
        <v>#DIV/0!</v>
      </c>
      <c r="AI76" s="211"/>
      <c r="AJ76" s="211"/>
      <c r="AK76" s="238" t="e">
        <f t="shared" si="133"/>
        <v>#DIV/0!</v>
      </c>
      <c r="AL76" s="211"/>
      <c r="AM76" s="211"/>
      <c r="AN76" s="238" t="e">
        <f t="shared" si="134"/>
        <v>#DIV/0!</v>
      </c>
      <c r="AO76" s="211"/>
      <c r="AP76" s="211"/>
      <c r="AQ76" s="212" t="e">
        <f t="shared" ref="AQ76:AQ78" si="140">AP76/AO76*100</f>
        <v>#DIV/0!</v>
      </c>
      <c r="AR76" s="200"/>
    </row>
    <row r="77" spans="1:44" ht="60.75" hidden="1" customHeight="1">
      <c r="A77" s="547"/>
      <c r="B77" s="532"/>
      <c r="C77" s="532"/>
      <c r="D77" s="210" t="s">
        <v>285</v>
      </c>
      <c r="E77" s="211">
        <f t="shared" si="136"/>
        <v>0</v>
      </c>
      <c r="F77" s="211">
        <f t="shared" si="137"/>
        <v>0</v>
      </c>
      <c r="G77" s="212" t="e">
        <f t="shared" si="123"/>
        <v>#DIV/0!</v>
      </c>
      <c r="H77" s="211"/>
      <c r="I77" s="211"/>
      <c r="J77" s="212" t="e">
        <f t="shared" si="124"/>
        <v>#DIV/0!</v>
      </c>
      <c r="K77" s="211"/>
      <c r="L77" s="211"/>
      <c r="M77" s="212" t="e">
        <f t="shared" si="125"/>
        <v>#DIV/0!</v>
      </c>
      <c r="N77" s="211"/>
      <c r="O77" s="211"/>
      <c r="P77" s="238" t="e">
        <f t="shared" si="126"/>
        <v>#DIV/0!</v>
      </c>
      <c r="Q77" s="211"/>
      <c r="R77" s="211"/>
      <c r="S77" s="238" t="e">
        <f t="shared" si="127"/>
        <v>#DIV/0!</v>
      </c>
      <c r="T77" s="211"/>
      <c r="U77" s="211"/>
      <c r="V77" s="238" t="e">
        <f t="shared" si="128"/>
        <v>#DIV/0!</v>
      </c>
      <c r="W77" s="211"/>
      <c r="X77" s="211"/>
      <c r="Y77" s="238" t="e">
        <f t="shared" si="129"/>
        <v>#DIV/0!</v>
      </c>
      <c r="Z77" s="211"/>
      <c r="AA77" s="211"/>
      <c r="AB77" s="238" t="e">
        <f t="shared" si="130"/>
        <v>#DIV/0!</v>
      </c>
      <c r="AC77" s="211"/>
      <c r="AD77" s="211"/>
      <c r="AE77" s="238" t="e">
        <f t="shared" si="131"/>
        <v>#DIV/0!</v>
      </c>
      <c r="AF77" s="211"/>
      <c r="AG77" s="211"/>
      <c r="AH77" s="238" t="e">
        <f t="shared" si="132"/>
        <v>#DIV/0!</v>
      </c>
      <c r="AI77" s="211"/>
      <c r="AJ77" s="211"/>
      <c r="AK77" s="238" t="e">
        <f t="shared" si="133"/>
        <v>#DIV/0!</v>
      </c>
      <c r="AL77" s="211"/>
      <c r="AM77" s="211"/>
      <c r="AN77" s="238" t="e">
        <f t="shared" si="134"/>
        <v>#DIV/0!</v>
      </c>
      <c r="AO77" s="211"/>
      <c r="AP77" s="211"/>
      <c r="AQ77" s="212" t="e">
        <f t="shared" si="140"/>
        <v>#DIV/0!</v>
      </c>
      <c r="AR77" s="200"/>
    </row>
    <row r="78" spans="1:44" ht="60.75" hidden="1" customHeight="1" thickBot="1">
      <c r="A78" s="548"/>
      <c r="B78" s="541"/>
      <c r="C78" s="541"/>
      <c r="D78" s="245" t="s">
        <v>43</v>
      </c>
      <c r="E78" s="218">
        <f t="shared" si="136"/>
        <v>0</v>
      </c>
      <c r="F78" s="218">
        <f t="shared" si="137"/>
        <v>0</v>
      </c>
      <c r="G78" s="241" t="e">
        <f t="shared" si="123"/>
        <v>#DIV/0!</v>
      </c>
      <c r="H78" s="218"/>
      <c r="I78" s="218"/>
      <c r="J78" s="241" t="e">
        <f t="shared" si="124"/>
        <v>#DIV/0!</v>
      </c>
      <c r="K78" s="218"/>
      <c r="L78" s="218"/>
      <c r="M78" s="241" t="e">
        <f t="shared" si="125"/>
        <v>#DIV/0!</v>
      </c>
      <c r="N78" s="218"/>
      <c r="O78" s="218"/>
      <c r="P78" s="295" t="e">
        <f t="shared" si="126"/>
        <v>#DIV/0!</v>
      </c>
      <c r="Q78" s="218"/>
      <c r="R78" s="218"/>
      <c r="S78" s="295" t="e">
        <f t="shared" si="127"/>
        <v>#DIV/0!</v>
      </c>
      <c r="T78" s="218"/>
      <c r="U78" s="218"/>
      <c r="V78" s="295" t="e">
        <f t="shared" si="128"/>
        <v>#DIV/0!</v>
      </c>
      <c r="W78" s="218"/>
      <c r="X78" s="218"/>
      <c r="Y78" s="295" t="e">
        <f t="shared" si="129"/>
        <v>#DIV/0!</v>
      </c>
      <c r="Z78" s="218"/>
      <c r="AA78" s="218"/>
      <c r="AB78" s="295" t="e">
        <f t="shared" si="130"/>
        <v>#DIV/0!</v>
      </c>
      <c r="AC78" s="218"/>
      <c r="AD78" s="218"/>
      <c r="AE78" s="295" t="e">
        <f t="shared" si="131"/>
        <v>#DIV/0!</v>
      </c>
      <c r="AF78" s="218"/>
      <c r="AG78" s="218"/>
      <c r="AH78" s="295" t="e">
        <f t="shared" si="132"/>
        <v>#DIV/0!</v>
      </c>
      <c r="AI78" s="218"/>
      <c r="AJ78" s="218"/>
      <c r="AK78" s="295" t="e">
        <f t="shared" si="133"/>
        <v>#DIV/0!</v>
      </c>
      <c r="AL78" s="218"/>
      <c r="AM78" s="218"/>
      <c r="AN78" s="295" t="e">
        <f t="shared" si="134"/>
        <v>#DIV/0!</v>
      </c>
      <c r="AO78" s="218"/>
      <c r="AP78" s="218"/>
      <c r="AQ78" s="241" t="e">
        <f t="shared" si="140"/>
        <v>#DIV/0!</v>
      </c>
      <c r="AR78" s="221"/>
    </row>
    <row r="79" spans="1:44" ht="254.25" customHeight="1">
      <c r="A79" s="546" t="s">
        <v>303</v>
      </c>
      <c r="B79" s="540" t="s">
        <v>302</v>
      </c>
      <c r="C79" s="540"/>
      <c r="D79" s="222" t="s">
        <v>41</v>
      </c>
      <c r="E79" s="205">
        <f>H79+K79+N79+Q79+T79+W79+Z79+AC79+AF79+AI79+AL79+AO79</f>
        <v>9120</v>
      </c>
      <c r="F79" s="205">
        <f>I79+L79+O79+R79+U79+X79+AA79+AD79+AG79+AJ79+AM79+AP79</f>
        <v>6314.3</v>
      </c>
      <c r="G79" s="255">
        <f>F79/E79</f>
        <v>0.69235745614035094</v>
      </c>
      <c r="H79" s="205">
        <f>H80+H81+H82+H83+H84+H85</f>
        <v>0</v>
      </c>
      <c r="I79" s="205">
        <f>I80+I81+I82+I83+I84+I85</f>
        <v>0</v>
      </c>
      <c r="J79" s="257"/>
      <c r="K79" s="205">
        <f>K80+K81+K82+K83+K84+K85</f>
        <v>0</v>
      </c>
      <c r="L79" s="205">
        <f>L80+L81+L82+L83+L84+L85</f>
        <v>0</v>
      </c>
      <c r="M79" s="257"/>
      <c r="N79" s="205">
        <f>N80+N81+N82+N83+N84+N85</f>
        <v>859</v>
      </c>
      <c r="O79" s="205">
        <f>O80+O81+O82+O83+O84+O85</f>
        <v>859</v>
      </c>
      <c r="P79" s="253">
        <f>O79/N79</f>
        <v>1</v>
      </c>
      <c r="Q79" s="205">
        <f>Q80+Q81+Q82+Q83+Q84+Q85</f>
        <v>724.5</v>
      </c>
      <c r="R79" s="205">
        <f>R80+R81+R82+R83+R84+R85</f>
        <v>724.5</v>
      </c>
      <c r="S79" s="238">
        <f>R79/Q79</f>
        <v>1</v>
      </c>
      <c r="T79" s="205">
        <f>T80+T81+T82+T83+T84+T85</f>
        <v>0</v>
      </c>
      <c r="U79" s="205">
        <f>U80+U81+U82+U83+U84+U85</f>
        <v>0</v>
      </c>
      <c r="V79" s="238"/>
      <c r="W79" s="205">
        <f>W80+W81+W82+W83+W84+W85</f>
        <v>1636.9</v>
      </c>
      <c r="X79" s="205">
        <f>X80+X81+X82+X83+X84+X85</f>
        <v>1636.9</v>
      </c>
      <c r="Y79" s="238">
        <f>X79/W79</f>
        <v>1</v>
      </c>
      <c r="Z79" s="205">
        <f t="shared" ref="Z79" si="141">Z80+Z81+Z82+Z83+Z84+Z85</f>
        <v>655.5</v>
      </c>
      <c r="AA79" s="205">
        <f t="shared" ref="AA79" si="142">AA80+AA81+AA82+AA83+AA84+AA85</f>
        <v>655.5</v>
      </c>
      <c r="AB79" s="238">
        <f>AA79/Z79</f>
        <v>1</v>
      </c>
      <c r="AC79" s="205">
        <f t="shared" ref="AC79" si="143">AC80+AC81+AC82+AC83+AC84+AC85</f>
        <v>0</v>
      </c>
      <c r="AD79" s="205">
        <f t="shared" ref="AD79" si="144">AD80+AD81+AD82+AD83+AD84+AD85</f>
        <v>0</v>
      </c>
      <c r="AE79" s="238"/>
      <c r="AF79" s="205">
        <f t="shared" ref="AF79" si="145">AF80+AF81+AF82+AF83+AF84+AF85</f>
        <v>2042.7</v>
      </c>
      <c r="AG79" s="205">
        <f t="shared" ref="AG79" si="146">AG80+AG81+AG82+AG83+AG84+AG85</f>
        <v>2042.7</v>
      </c>
      <c r="AH79" s="238">
        <f t="shared" ref="AH79" si="147">AG79/AF79</f>
        <v>1</v>
      </c>
      <c r="AI79" s="205">
        <f t="shared" ref="AI79" si="148">AI80+AI81+AI82+AI83+AI84+AI85</f>
        <v>395.7</v>
      </c>
      <c r="AJ79" s="205">
        <f t="shared" ref="AJ79" si="149">AJ80+AJ81+AJ82+AJ83+AJ84+AJ85</f>
        <v>395.7</v>
      </c>
      <c r="AK79" s="253">
        <f t="shared" si="133"/>
        <v>1</v>
      </c>
      <c r="AL79" s="205">
        <f t="shared" ref="AL79" si="150">AL80+AL81+AL82+AL83+AL84+AL85</f>
        <v>2045.7</v>
      </c>
      <c r="AM79" s="205">
        <f t="shared" ref="AM79" si="151">AM80+AM81+AM82+AM83+AM84+AM85</f>
        <v>0</v>
      </c>
      <c r="AN79" s="238">
        <f>AM79/AL79</f>
        <v>0</v>
      </c>
      <c r="AO79" s="205">
        <f>AO80+AO81+AO82+AO83+AO84+AO85</f>
        <v>760</v>
      </c>
      <c r="AP79" s="205">
        <f>AP80+AP81+AP82+AP83+AP84+AP85</f>
        <v>0</v>
      </c>
      <c r="AQ79" s="253">
        <f t="shared" ref="AQ79" si="152">AP79/AO79</f>
        <v>0</v>
      </c>
      <c r="AR79" s="242" t="s">
        <v>479</v>
      </c>
    </row>
    <row r="80" spans="1:44" ht="114.75" hidden="1" customHeight="1">
      <c r="A80" s="547"/>
      <c r="B80" s="532"/>
      <c r="C80" s="532"/>
      <c r="D80" s="226" t="s">
        <v>37</v>
      </c>
      <c r="E80" s="211">
        <f>H80+K80+N80+Q80+T80+W80+Z80+AC80+AF80+AI80+AL80+AO80</f>
        <v>0</v>
      </c>
      <c r="F80" s="211">
        <f>I80+L80+O80+R80+U80+X80+AA80+AD80+AG80+AJ80+AM80+AP80</f>
        <v>0</v>
      </c>
      <c r="G80" s="244" t="e">
        <f t="shared" ref="G80:G85" si="153">F80/E80</f>
        <v>#DIV/0!</v>
      </c>
      <c r="H80" s="211"/>
      <c r="I80" s="211"/>
      <c r="J80" s="212" t="e">
        <f t="shared" si="124"/>
        <v>#DIV/0!</v>
      </c>
      <c r="K80" s="211"/>
      <c r="L80" s="211"/>
      <c r="M80" s="212" t="e">
        <f t="shared" ref="M80:M85" si="154">L80/K80*100</f>
        <v>#DIV/0!</v>
      </c>
      <c r="N80" s="211"/>
      <c r="O80" s="211"/>
      <c r="P80" s="238" t="e">
        <f t="shared" ref="P80:P85" si="155">O80/N80*100</f>
        <v>#DIV/0!</v>
      </c>
      <c r="Q80" s="211"/>
      <c r="R80" s="211"/>
      <c r="S80" s="238" t="e">
        <f t="shared" ref="S80:S85" si="156">R80/Q80*100</f>
        <v>#DIV/0!</v>
      </c>
      <c r="T80" s="211"/>
      <c r="U80" s="211"/>
      <c r="V80" s="238" t="e">
        <f t="shared" ref="V80:V85" si="157">U80/T80*100</f>
        <v>#DIV/0!</v>
      </c>
      <c r="W80" s="211"/>
      <c r="X80" s="211"/>
      <c r="Y80" s="238" t="e">
        <f t="shared" ref="Y80:Y85" si="158">X80/W80*100</f>
        <v>#DIV/0!</v>
      </c>
      <c r="Z80" s="211"/>
      <c r="AA80" s="211"/>
      <c r="AB80" s="238" t="e">
        <f t="shared" ref="AB80:AB85" si="159">AA80/Z80*100</f>
        <v>#DIV/0!</v>
      </c>
      <c r="AC80" s="211"/>
      <c r="AD80" s="211"/>
      <c r="AE80" s="238" t="e">
        <f t="shared" ref="AE80:AE85" si="160">AD80/AC80*100</f>
        <v>#DIV/0!</v>
      </c>
      <c r="AF80" s="211"/>
      <c r="AG80" s="211"/>
      <c r="AH80" s="238" t="e">
        <f t="shared" ref="AH80:AH85" si="161">AG80/AF80*100</f>
        <v>#DIV/0!</v>
      </c>
      <c r="AI80" s="211"/>
      <c r="AJ80" s="211"/>
      <c r="AK80" s="238" t="e">
        <f t="shared" ref="AK80:AK85" si="162">AJ80/AI80</f>
        <v>#DIV/0!</v>
      </c>
      <c r="AL80" s="211"/>
      <c r="AM80" s="211"/>
      <c r="AN80" s="238" t="e">
        <f t="shared" ref="AN80:AN85" si="163">AM80/AL80*100</f>
        <v>#DIV/0!</v>
      </c>
      <c r="AO80" s="211"/>
      <c r="AP80" s="211"/>
      <c r="AQ80" s="212" t="e">
        <f t="shared" ref="AQ80:AQ81" si="164">AP80/AO80*100</f>
        <v>#DIV/0!</v>
      </c>
      <c r="AR80" s="200"/>
    </row>
    <row r="81" spans="1:44" ht="114.75" hidden="1" customHeight="1">
      <c r="A81" s="547"/>
      <c r="B81" s="532"/>
      <c r="C81" s="532"/>
      <c r="D81" s="210" t="s">
        <v>2</v>
      </c>
      <c r="E81" s="211">
        <f t="shared" ref="E81:E85" si="165">H81+K81+N81+Q81+T81+W81+Z81+AC81+AF81+AI81+AL81+AO81</f>
        <v>0</v>
      </c>
      <c r="F81" s="211">
        <f t="shared" ref="F81:F85" si="166">I81+L81+O81+R81+U81+X81+AA81+AD81+AG81+AJ81+AM81+AP81</f>
        <v>0</v>
      </c>
      <c r="G81" s="244" t="e">
        <f t="shared" si="153"/>
        <v>#DIV/0!</v>
      </c>
      <c r="H81" s="211"/>
      <c r="I81" s="211"/>
      <c r="J81" s="212" t="e">
        <f t="shared" si="124"/>
        <v>#DIV/0!</v>
      </c>
      <c r="K81" s="211"/>
      <c r="L81" s="211"/>
      <c r="M81" s="212" t="e">
        <f t="shared" si="154"/>
        <v>#DIV/0!</v>
      </c>
      <c r="N81" s="211"/>
      <c r="O81" s="211"/>
      <c r="P81" s="238" t="e">
        <f t="shared" si="155"/>
        <v>#DIV/0!</v>
      </c>
      <c r="Q81" s="211"/>
      <c r="R81" s="211"/>
      <c r="S81" s="238" t="e">
        <f t="shared" si="156"/>
        <v>#DIV/0!</v>
      </c>
      <c r="T81" s="211"/>
      <c r="U81" s="211"/>
      <c r="V81" s="238" t="e">
        <f t="shared" si="157"/>
        <v>#DIV/0!</v>
      </c>
      <c r="W81" s="211"/>
      <c r="X81" s="211"/>
      <c r="Y81" s="238" t="e">
        <f t="shared" si="158"/>
        <v>#DIV/0!</v>
      </c>
      <c r="Z81" s="211"/>
      <c r="AA81" s="211"/>
      <c r="AB81" s="238" t="e">
        <f t="shared" si="159"/>
        <v>#DIV/0!</v>
      </c>
      <c r="AC81" s="211"/>
      <c r="AD81" s="211"/>
      <c r="AE81" s="238" t="e">
        <f t="shared" si="160"/>
        <v>#DIV/0!</v>
      </c>
      <c r="AF81" s="211"/>
      <c r="AG81" s="211"/>
      <c r="AH81" s="238" t="e">
        <f t="shared" si="161"/>
        <v>#DIV/0!</v>
      </c>
      <c r="AI81" s="211"/>
      <c r="AJ81" s="211"/>
      <c r="AK81" s="238" t="e">
        <f t="shared" si="162"/>
        <v>#DIV/0!</v>
      </c>
      <c r="AL81" s="211"/>
      <c r="AM81" s="211"/>
      <c r="AN81" s="238" t="e">
        <f t="shared" si="163"/>
        <v>#DIV/0!</v>
      </c>
      <c r="AO81" s="211"/>
      <c r="AP81" s="211"/>
      <c r="AQ81" s="212" t="e">
        <f t="shared" si="164"/>
        <v>#DIV/0!</v>
      </c>
      <c r="AR81" s="200"/>
    </row>
    <row r="82" spans="1:44" ht="409.5" customHeight="1" thickBot="1">
      <c r="A82" s="547"/>
      <c r="B82" s="532"/>
      <c r="C82" s="532"/>
      <c r="D82" s="210" t="s">
        <v>284</v>
      </c>
      <c r="E82" s="211">
        <f t="shared" si="165"/>
        <v>9120</v>
      </c>
      <c r="F82" s="211">
        <f t="shared" si="166"/>
        <v>6314.3</v>
      </c>
      <c r="G82" s="244">
        <f t="shared" si="153"/>
        <v>0.69235745614035094</v>
      </c>
      <c r="H82" s="211">
        <v>0</v>
      </c>
      <c r="I82" s="211"/>
      <c r="J82" s="212"/>
      <c r="K82" s="211">
        <v>0</v>
      </c>
      <c r="L82" s="211"/>
      <c r="M82" s="212"/>
      <c r="N82" s="211">
        <v>859</v>
      </c>
      <c r="O82" s="211">
        <v>859</v>
      </c>
      <c r="P82" s="238">
        <f>O82/N82</f>
        <v>1</v>
      </c>
      <c r="Q82" s="211">
        <v>724.5</v>
      </c>
      <c r="R82" s="211">
        <v>724.5</v>
      </c>
      <c r="S82" s="238">
        <f>R82/Q82</f>
        <v>1</v>
      </c>
      <c r="T82" s="211"/>
      <c r="U82" s="211"/>
      <c r="V82" s="238"/>
      <c r="W82" s="211">
        <v>1636.9</v>
      </c>
      <c r="X82" s="211">
        <v>1636.9</v>
      </c>
      <c r="Y82" s="238">
        <f>X82/W82</f>
        <v>1</v>
      </c>
      <c r="Z82" s="211">
        <v>655.5</v>
      </c>
      <c r="AA82" s="211">
        <v>655.5</v>
      </c>
      <c r="AB82" s="238">
        <f t="shared" ref="AB82" si="167">AA82/Z82</f>
        <v>1</v>
      </c>
      <c r="AC82" s="211"/>
      <c r="AD82" s="211"/>
      <c r="AE82" s="238"/>
      <c r="AF82" s="211">
        <v>2042.7</v>
      </c>
      <c r="AG82" s="211">
        <v>2042.7</v>
      </c>
      <c r="AH82" s="238">
        <v>1</v>
      </c>
      <c r="AI82" s="211">
        <v>395.7</v>
      </c>
      <c r="AJ82" s="211">
        <v>395.7</v>
      </c>
      <c r="AK82" s="238">
        <f t="shared" si="162"/>
        <v>1</v>
      </c>
      <c r="AL82" s="211">
        <v>2045.7</v>
      </c>
      <c r="AM82" s="211"/>
      <c r="AN82" s="238"/>
      <c r="AO82" s="211">
        <v>760</v>
      </c>
      <c r="AP82" s="211"/>
      <c r="AQ82" s="238">
        <f t="shared" ref="AQ82" si="168">AP82/AO82</f>
        <v>0</v>
      </c>
      <c r="AR82" s="200" t="s">
        <v>542</v>
      </c>
    </row>
    <row r="83" spans="1:44" ht="141" hidden="1" customHeight="1">
      <c r="A83" s="547"/>
      <c r="B83" s="532"/>
      <c r="C83" s="532"/>
      <c r="D83" s="210" t="s">
        <v>292</v>
      </c>
      <c r="E83" s="205">
        <f t="shared" si="165"/>
        <v>0</v>
      </c>
      <c r="F83" s="205">
        <f t="shared" si="166"/>
        <v>0</v>
      </c>
      <c r="G83" s="244" t="e">
        <f t="shared" si="153"/>
        <v>#DIV/0!</v>
      </c>
      <c r="H83" s="211"/>
      <c r="I83" s="211"/>
      <c r="J83" s="212" t="e">
        <f t="shared" si="124"/>
        <v>#DIV/0!</v>
      </c>
      <c r="K83" s="211"/>
      <c r="L83" s="211"/>
      <c r="M83" s="212" t="e">
        <f t="shared" si="154"/>
        <v>#DIV/0!</v>
      </c>
      <c r="N83" s="211"/>
      <c r="O83" s="211"/>
      <c r="P83" s="238" t="e">
        <f t="shared" si="155"/>
        <v>#DIV/0!</v>
      </c>
      <c r="Q83" s="211"/>
      <c r="R83" s="211"/>
      <c r="S83" s="238" t="e">
        <f t="shared" si="156"/>
        <v>#DIV/0!</v>
      </c>
      <c r="T83" s="211"/>
      <c r="U83" s="211"/>
      <c r="V83" s="238" t="e">
        <f t="shared" si="157"/>
        <v>#DIV/0!</v>
      </c>
      <c r="W83" s="211"/>
      <c r="X83" s="211"/>
      <c r="Y83" s="238" t="e">
        <f t="shared" si="158"/>
        <v>#DIV/0!</v>
      </c>
      <c r="Z83" s="211"/>
      <c r="AA83" s="211"/>
      <c r="AB83" s="238" t="e">
        <f t="shared" si="159"/>
        <v>#DIV/0!</v>
      </c>
      <c r="AC83" s="211"/>
      <c r="AD83" s="211"/>
      <c r="AE83" s="238" t="e">
        <f t="shared" si="160"/>
        <v>#DIV/0!</v>
      </c>
      <c r="AF83" s="211"/>
      <c r="AG83" s="211"/>
      <c r="AH83" s="238" t="e">
        <f t="shared" si="161"/>
        <v>#DIV/0!</v>
      </c>
      <c r="AI83" s="211"/>
      <c r="AJ83" s="211"/>
      <c r="AK83" s="238" t="e">
        <f t="shared" si="162"/>
        <v>#DIV/0!</v>
      </c>
      <c r="AL83" s="211"/>
      <c r="AM83" s="211"/>
      <c r="AN83" s="238" t="e">
        <f t="shared" si="163"/>
        <v>#DIV/0!</v>
      </c>
      <c r="AO83" s="211"/>
      <c r="AP83" s="211"/>
      <c r="AQ83" s="212" t="e">
        <f t="shared" ref="AQ83:AQ85" si="169">AP83/AO83*100</f>
        <v>#DIV/0!</v>
      </c>
      <c r="AR83" s="200"/>
    </row>
    <row r="84" spans="1:44" ht="57" hidden="1" customHeight="1">
      <c r="A84" s="547"/>
      <c r="B84" s="532"/>
      <c r="C84" s="532"/>
      <c r="D84" s="210" t="s">
        <v>285</v>
      </c>
      <c r="E84" s="211">
        <f t="shared" si="165"/>
        <v>0</v>
      </c>
      <c r="F84" s="211">
        <f t="shared" si="166"/>
        <v>0</v>
      </c>
      <c r="G84" s="244" t="e">
        <f t="shared" si="153"/>
        <v>#DIV/0!</v>
      </c>
      <c r="H84" s="211"/>
      <c r="I84" s="211"/>
      <c r="J84" s="212" t="e">
        <f t="shared" si="124"/>
        <v>#DIV/0!</v>
      </c>
      <c r="K84" s="211"/>
      <c r="L84" s="211"/>
      <c r="M84" s="212" t="e">
        <f t="shared" si="154"/>
        <v>#DIV/0!</v>
      </c>
      <c r="N84" s="211"/>
      <c r="O84" s="211"/>
      <c r="P84" s="238" t="e">
        <f t="shared" si="155"/>
        <v>#DIV/0!</v>
      </c>
      <c r="Q84" s="211"/>
      <c r="R84" s="211"/>
      <c r="S84" s="238" t="e">
        <f t="shared" si="156"/>
        <v>#DIV/0!</v>
      </c>
      <c r="T84" s="211"/>
      <c r="U84" s="211"/>
      <c r="V84" s="238" t="e">
        <f t="shared" si="157"/>
        <v>#DIV/0!</v>
      </c>
      <c r="W84" s="211"/>
      <c r="X84" s="211"/>
      <c r="Y84" s="238" t="e">
        <f t="shared" si="158"/>
        <v>#DIV/0!</v>
      </c>
      <c r="Z84" s="211"/>
      <c r="AA84" s="211"/>
      <c r="AB84" s="238" t="e">
        <f t="shared" si="159"/>
        <v>#DIV/0!</v>
      </c>
      <c r="AC84" s="211"/>
      <c r="AD84" s="211"/>
      <c r="AE84" s="238" t="e">
        <f t="shared" si="160"/>
        <v>#DIV/0!</v>
      </c>
      <c r="AF84" s="211"/>
      <c r="AG84" s="211"/>
      <c r="AH84" s="238" t="e">
        <f t="shared" si="161"/>
        <v>#DIV/0!</v>
      </c>
      <c r="AI84" s="211"/>
      <c r="AJ84" s="211"/>
      <c r="AK84" s="238" t="e">
        <f t="shared" si="162"/>
        <v>#DIV/0!</v>
      </c>
      <c r="AL84" s="211"/>
      <c r="AM84" s="211"/>
      <c r="AN84" s="238" t="e">
        <f t="shared" si="163"/>
        <v>#DIV/0!</v>
      </c>
      <c r="AO84" s="211"/>
      <c r="AP84" s="211"/>
      <c r="AQ84" s="212" t="e">
        <f t="shared" si="169"/>
        <v>#DIV/0!</v>
      </c>
      <c r="AR84" s="200"/>
    </row>
    <row r="85" spans="1:44" ht="24" hidden="1" customHeight="1" thickBot="1">
      <c r="A85" s="548"/>
      <c r="B85" s="541"/>
      <c r="C85" s="541"/>
      <c r="D85" s="245" t="s">
        <v>43</v>
      </c>
      <c r="E85" s="218">
        <f t="shared" si="165"/>
        <v>0</v>
      </c>
      <c r="F85" s="218">
        <f t="shared" si="166"/>
        <v>0</v>
      </c>
      <c r="G85" s="248" t="e">
        <f t="shared" si="153"/>
        <v>#DIV/0!</v>
      </c>
      <c r="H85" s="218"/>
      <c r="I85" s="218"/>
      <c r="J85" s="241" t="e">
        <f t="shared" si="124"/>
        <v>#DIV/0!</v>
      </c>
      <c r="K85" s="218"/>
      <c r="L85" s="218"/>
      <c r="M85" s="241" t="e">
        <f t="shared" si="154"/>
        <v>#DIV/0!</v>
      </c>
      <c r="N85" s="218"/>
      <c r="O85" s="218"/>
      <c r="P85" s="295" t="e">
        <f t="shared" si="155"/>
        <v>#DIV/0!</v>
      </c>
      <c r="Q85" s="218"/>
      <c r="R85" s="218"/>
      <c r="S85" s="295" t="e">
        <f t="shared" si="156"/>
        <v>#DIV/0!</v>
      </c>
      <c r="T85" s="218"/>
      <c r="U85" s="218"/>
      <c r="V85" s="295" t="e">
        <f t="shared" si="157"/>
        <v>#DIV/0!</v>
      </c>
      <c r="W85" s="218"/>
      <c r="X85" s="218"/>
      <c r="Y85" s="295" t="e">
        <f t="shared" si="158"/>
        <v>#DIV/0!</v>
      </c>
      <c r="Z85" s="218"/>
      <c r="AA85" s="218"/>
      <c r="AB85" s="295" t="e">
        <f t="shared" si="159"/>
        <v>#DIV/0!</v>
      </c>
      <c r="AC85" s="218"/>
      <c r="AD85" s="218"/>
      <c r="AE85" s="295" t="e">
        <f t="shared" si="160"/>
        <v>#DIV/0!</v>
      </c>
      <c r="AF85" s="218"/>
      <c r="AG85" s="218"/>
      <c r="AH85" s="295" t="e">
        <f t="shared" si="161"/>
        <v>#DIV/0!</v>
      </c>
      <c r="AI85" s="218"/>
      <c r="AJ85" s="218"/>
      <c r="AK85" s="295" t="e">
        <f t="shared" si="162"/>
        <v>#DIV/0!</v>
      </c>
      <c r="AL85" s="218"/>
      <c r="AM85" s="218"/>
      <c r="AN85" s="295" t="e">
        <f t="shared" si="163"/>
        <v>#DIV/0!</v>
      </c>
      <c r="AO85" s="218"/>
      <c r="AP85" s="218"/>
      <c r="AQ85" s="241" t="e">
        <f t="shared" si="169"/>
        <v>#DIV/0!</v>
      </c>
      <c r="AR85" s="221"/>
    </row>
    <row r="86" spans="1:44" ht="203.25" customHeight="1">
      <c r="A86" s="546" t="s">
        <v>304</v>
      </c>
      <c r="B86" s="540" t="s">
        <v>415</v>
      </c>
      <c r="C86" s="540"/>
      <c r="D86" s="222" t="s">
        <v>41</v>
      </c>
      <c r="E86" s="205">
        <f>H86+K86+N86+Q86+T86+W86+Z86+AC86+AF86+AI86+AL86+AO86</f>
        <v>29743.200000000004</v>
      </c>
      <c r="F86" s="205">
        <f>I86+L86+O86+R86+U86+X86+AA86+AD86+AG86+AJ86+AM86+AP86</f>
        <v>10009.6</v>
      </c>
      <c r="G86" s="255">
        <f>F86/E86</f>
        <v>0.33653406492912663</v>
      </c>
      <c r="H86" s="205">
        <f>H87+H88+H89+H90+H91+H92</f>
        <v>0</v>
      </c>
      <c r="I86" s="205">
        <f>I87+I88+I89+I90+I91+I92</f>
        <v>0</v>
      </c>
      <c r="J86" s="257"/>
      <c r="K86" s="205">
        <f>K87+K88+K89+K90+K91+K92</f>
        <v>0</v>
      </c>
      <c r="L86" s="205">
        <f>L87+L88+L89+L90+L91+L92</f>
        <v>0</v>
      </c>
      <c r="M86" s="257"/>
      <c r="N86" s="205">
        <f>N87+N88+N89+N90+N91+N92</f>
        <v>198</v>
      </c>
      <c r="O86" s="205">
        <f>O87+O88+O89+O90+O91+O92</f>
        <v>198</v>
      </c>
      <c r="P86" s="253">
        <f>O86/N86</f>
        <v>1</v>
      </c>
      <c r="Q86" s="205">
        <f>Q87+Q88+Q89+Q90+Q91+Q92</f>
        <v>0</v>
      </c>
      <c r="R86" s="205">
        <f>R87+R88+R89+R90+R91+R92</f>
        <v>0</v>
      </c>
      <c r="S86" s="253"/>
      <c r="T86" s="205">
        <f>T87+T88+T89+T90+T91+T92</f>
        <v>0</v>
      </c>
      <c r="U86" s="205">
        <f>U87+U88+U89+U90+U91+U92</f>
        <v>0</v>
      </c>
      <c r="V86" s="253"/>
      <c r="W86" s="205">
        <f>W87+W88+W89+W90+W91+W92</f>
        <v>0</v>
      </c>
      <c r="X86" s="205">
        <f>X87+X88+X89+X90+X91+X92</f>
        <v>0</v>
      </c>
      <c r="Y86" s="253"/>
      <c r="Z86" s="205">
        <f t="shared" ref="Z86" si="170">Z87+Z88+Z89+Z90+Z91+Z92</f>
        <v>0</v>
      </c>
      <c r="AA86" s="205">
        <f t="shared" ref="AA86" si="171">AA87+AA88+AA89+AA90+AA91+AA92</f>
        <v>0</v>
      </c>
      <c r="AB86" s="253"/>
      <c r="AC86" s="205">
        <f t="shared" ref="AC86" si="172">AC87+AC88+AC89+AC90+AC91+AC92</f>
        <v>0</v>
      </c>
      <c r="AD86" s="205">
        <f t="shared" ref="AD86" si="173">AD87+AD88+AD89+AD90+AD91+AD92</f>
        <v>0</v>
      </c>
      <c r="AE86" s="238"/>
      <c r="AF86" s="205">
        <f t="shared" ref="AF86" si="174">AF87+AF88+AF89+AF90+AF91+AF92</f>
        <v>9811.6</v>
      </c>
      <c r="AG86" s="205">
        <f t="shared" ref="AG86" si="175">AG87+AG88+AG89+AG90+AG91+AG92</f>
        <v>9811.6</v>
      </c>
      <c r="AH86" s="238">
        <f t="shared" ref="AH86" si="176">AG86/AF86</f>
        <v>1</v>
      </c>
      <c r="AI86" s="205">
        <f t="shared" ref="AI86" si="177">AI87+AI88+AI89+AI90+AI91+AI92</f>
        <v>0</v>
      </c>
      <c r="AJ86" s="205">
        <f t="shared" ref="AJ86" si="178">AJ87+AJ88+AJ89+AJ90+AJ91+AJ92</f>
        <v>0</v>
      </c>
      <c r="AK86" s="253"/>
      <c r="AL86" s="205">
        <f t="shared" ref="AL86" si="179">AL87+AL88+AL89+AL90+AL91+AL92</f>
        <v>17030.7</v>
      </c>
      <c r="AM86" s="205">
        <f t="shared" ref="AM86" si="180">AM87+AM88+AM89+AM90+AM91+AM92</f>
        <v>0</v>
      </c>
      <c r="AN86" s="238">
        <f t="shared" ref="AN86" si="181">AM86/AL86</f>
        <v>0</v>
      </c>
      <c r="AO86" s="205">
        <f>AO87+AO88+AO89+AO90+AO91+AO92</f>
        <v>2702.9</v>
      </c>
      <c r="AP86" s="205">
        <f>AP87+AP88+AP89+AP90+AP91+AP92</f>
        <v>0</v>
      </c>
      <c r="AQ86" s="253">
        <f t="shared" ref="AQ86" si="182">AP86/AO86</f>
        <v>0</v>
      </c>
      <c r="AR86" s="242" t="s">
        <v>468</v>
      </c>
    </row>
    <row r="87" spans="1:44" ht="55.5" hidden="1" customHeight="1">
      <c r="A87" s="547"/>
      <c r="B87" s="532"/>
      <c r="C87" s="532"/>
      <c r="D87" s="226" t="s">
        <v>37</v>
      </c>
      <c r="E87" s="211">
        <f>H87+K87+N87+Q87+T87+W87+Z87+AC87+AF87+AI87+AL87+AO87</f>
        <v>0</v>
      </c>
      <c r="F87" s="211">
        <f>I87+L87+O87+R87+U87+X87+AA87+AD87+AG87+AJ87+AM87+AP87</f>
        <v>0</v>
      </c>
      <c r="G87" s="244" t="e">
        <f t="shared" ref="G87:G92" si="183">F87/E87</f>
        <v>#DIV/0!</v>
      </c>
      <c r="H87" s="211"/>
      <c r="I87" s="211"/>
      <c r="J87" s="212" t="e">
        <f t="shared" si="124"/>
        <v>#DIV/0!</v>
      </c>
      <c r="K87" s="211"/>
      <c r="L87" s="211"/>
      <c r="M87" s="212" t="e">
        <f t="shared" ref="M87:M92" si="184">L87/K87*100</f>
        <v>#DIV/0!</v>
      </c>
      <c r="N87" s="211"/>
      <c r="O87" s="211"/>
      <c r="P87" s="238" t="e">
        <f t="shared" ref="P87:P92" si="185">O87/N87*100</f>
        <v>#DIV/0!</v>
      </c>
      <c r="Q87" s="211"/>
      <c r="R87" s="211"/>
      <c r="S87" s="238" t="e">
        <f t="shared" ref="S87:S92" si="186">R87/Q87*100</f>
        <v>#DIV/0!</v>
      </c>
      <c r="T87" s="211"/>
      <c r="U87" s="211"/>
      <c r="V87" s="238" t="e">
        <f t="shared" ref="V87:V92" si="187">U87/T87*100</f>
        <v>#DIV/0!</v>
      </c>
      <c r="W87" s="211"/>
      <c r="X87" s="211"/>
      <c r="Y87" s="238" t="e">
        <f t="shared" ref="Y87:Y92" si="188">X87/W87*100</f>
        <v>#DIV/0!</v>
      </c>
      <c r="Z87" s="211"/>
      <c r="AA87" s="211"/>
      <c r="AB87" s="238" t="e">
        <f t="shared" ref="AB87:AB104" si="189">AA87/Z87*100</f>
        <v>#DIV/0!</v>
      </c>
      <c r="AC87" s="211"/>
      <c r="AD87" s="211"/>
      <c r="AE87" s="238" t="e">
        <f t="shared" ref="AE87:AE92" si="190">AD87/AC87*100</f>
        <v>#DIV/0!</v>
      </c>
      <c r="AF87" s="211"/>
      <c r="AG87" s="211"/>
      <c r="AH87" s="238" t="e">
        <f t="shared" ref="AH87:AH92" si="191">AG87/AF87*100</f>
        <v>#DIV/0!</v>
      </c>
      <c r="AI87" s="211"/>
      <c r="AJ87" s="211"/>
      <c r="AK87" s="238" t="e">
        <f t="shared" ref="AK87:AK106" si="192">AJ87/AI87</f>
        <v>#DIV/0!</v>
      </c>
      <c r="AL87" s="211"/>
      <c r="AM87" s="211"/>
      <c r="AN87" s="238" t="e">
        <f t="shared" ref="AN87:AN92" si="193">AM87/AL87*100</f>
        <v>#DIV/0!</v>
      </c>
      <c r="AO87" s="211"/>
      <c r="AP87" s="211"/>
      <c r="AQ87" s="212" t="e">
        <f t="shared" ref="AQ87:AQ88" si="194">AP87/AO87*100</f>
        <v>#DIV/0!</v>
      </c>
      <c r="AR87" s="200"/>
    </row>
    <row r="88" spans="1:44" ht="78" hidden="1" customHeight="1">
      <c r="A88" s="547"/>
      <c r="B88" s="532"/>
      <c r="C88" s="532"/>
      <c r="D88" s="210" t="s">
        <v>2</v>
      </c>
      <c r="E88" s="211">
        <f t="shared" ref="E88:E92" si="195">H88+K88+N88+Q88+T88+W88+Z88+AC88+AF88+AI88+AL88+AO88</f>
        <v>0</v>
      </c>
      <c r="F88" s="211">
        <f t="shared" ref="F88:F92" si="196">I88+L88+O88+R88+U88+X88+AA88+AD88+AG88+AJ88+AM88+AP88</f>
        <v>0</v>
      </c>
      <c r="G88" s="244" t="e">
        <f t="shared" si="183"/>
        <v>#DIV/0!</v>
      </c>
      <c r="H88" s="211"/>
      <c r="I88" s="211"/>
      <c r="J88" s="212" t="e">
        <f t="shared" si="124"/>
        <v>#DIV/0!</v>
      </c>
      <c r="K88" s="211"/>
      <c r="L88" s="211"/>
      <c r="M88" s="212" t="e">
        <f t="shared" si="184"/>
        <v>#DIV/0!</v>
      </c>
      <c r="N88" s="211"/>
      <c r="O88" s="211"/>
      <c r="P88" s="238" t="e">
        <f t="shared" si="185"/>
        <v>#DIV/0!</v>
      </c>
      <c r="Q88" s="211"/>
      <c r="R88" s="211"/>
      <c r="S88" s="238" t="e">
        <f t="shared" si="186"/>
        <v>#DIV/0!</v>
      </c>
      <c r="T88" s="211"/>
      <c r="U88" s="211"/>
      <c r="V88" s="238" t="e">
        <f t="shared" si="187"/>
        <v>#DIV/0!</v>
      </c>
      <c r="W88" s="211"/>
      <c r="X88" s="211"/>
      <c r="Y88" s="238" t="e">
        <f t="shared" si="188"/>
        <v>#DIV/0!</v>
      </c>
      <c r="Z88" s="211"/>
      <c r="AA88" s="211"/>
      <c r="AB88" s="238" t="e">
        <f t="shared" si="189"/>
        <v>#DIV/0!</v>
      </c>
      <c r="AC88" s="211"/>
      <c r="AD88" s="211"/>
      <c r="AE88" s="238" t="e">
        <f t="shared" si="190"/>
        <v>#DIV/0!</v>
      </c>
      <c r="AF88" s="211"/>
      <c r="AG88" s="211"/>
      <c r="AH88" s="238" t="e">
        <f t="shared" si="191"/>
        <v>#DIV/0!</v>
      </c>
      <c r="AI88" s="211"/>
      <c r="AJ88" s="211"/>
      <c r="AK88" s="238" t="e">
        <f t="shared" si="192"/>
        <v>#DIV/0!</v>
      </c>
      <c r="AL88" s="211"/>
      <c r="AM88" s="211"/>
      <c r="AN88" s="238" t="e">
        <f t="shared" si="193"/>
        <v>#DIV/0!</v>
      </c>
      <c r="AO88" s="211"/>
      <c r="AP88" s="211"/>
      <c r="AQ88" s="212" t="e">
        <f t="shared" si="194"/>
        <v>#DIV/0!</v>
      </c>
      <c r="AR88" s="200"/>
    </row>
    <row r="89" spans="1:44" ht="409.5" customHeight="1" thickBot="1">
      <c r="A89" s="547"/>
      <c r="B89" s="532"/>
      <c r="C89" s="532"/>
      <c r="D89" s="210" t="s">
        <v>284</v>
      </c>
      <c r="E89" s="211">
        <f t="shared" si="195"/>
        <v>29743.200000000004</v>
      </c>
      <c r="F89" s="211">
        <f t="shared" si="196"/>
        <v>10009.6</v>
      </c>
      <c r="G89" s="244">
        <f t="shared" si="183"/>
        <v>0.33653406492912663</v>
      </c>
      <c r="H89" s="211"/>
      <c r="I89" s="211"/>
      <c r="J89" s="212"/>
      <c r="K89" s="211">
        <v>0</v>
      </c>
      <c r="L89" s="211"/>
      <c r="M89" s="212"/>
      <c r="N89" s="211">
        <v>198</v>
      </c>
      <c r="O89" s="211">
        <v>198</v>
      </c>
      <c r="P89" s="238">
        <f>O89/N89</f>
        <v>1</v>
      </c>
      <c r="Q89" s="211"/>
      <c r="R89" s="211"/>
      <c r="S89" s="238"/>
      <c r="T89" s="211"/>
      <c r="U89" s="211"/>
      <c r="V89" s="238"/>
      <c r="W89" s="211"/>
      <c r="X89" s="211"/>
      <c r="Y89" s="238"/>
      <c r="Z89" s="211"/>
      <c r="AA89" s="211"/>
      <c r="AB89" s="238"/>
      <c r="AC89" s="211"/>
      <c r="AD89" s="211"/>
      <c r="AE89" s="238"/>
      <c r="AF89" s="211">
        <v>9811.6</v>
      </c>
      <c r="AG89" s="211">
        <v>9811.6</v>
      </c>
      <c r="AH89" s="238">
        <f t="shared" ref="AH89" si="197">AG89/AF89</f>
        <v>1</v>
      </c>
      <c r="AI89" s="211">
        <v>0</v>
      </c>
      <c r="AJ89" s="211">
        <v>0</v>
      </c>
      <c r="AK89" s="238"/>
      <c r="AL89" s="211">
        <v>17030.7</v>
      </c>
      <c r="AM89" s="211"/>
      <c r="AN89" s="238">
        <f t="shared" ref="AN89" si="198">AM89/AL89</f>
        <v>0</v>
      </c>
      <c r="AO89" s="211">
        <v>2702.9</v>
      </c>
      <c r="AP89" s="211"/>
      <c r="AQ89" s="238">
        <f t="shared" ref="AQ89" si="199">AP89/AO89</f>
        <v>0</v>
      </c>
      <c r="AR89" s="200" t="s">
        <v>541</v>
      </c>
    </row>
    <row r="90" spans="1:44" ht="246" hidden="1" customHeight="1">
      <c r="A90" s="547"/>
      <c r="B90" s="532"/>
      <c r="C90" s="532"/>
      <c r="D90" s="210" t="s">
        <v>292</v>
      </c>
      <c r="E90" s="205">
        <f t="shared" si="195"/>
        <v>0</v>
      </c>
      <c r="F90" s="205">
        <f t="shared" si="196"/>
        <v>0</v>
      </c>
      <c r="G90" s="244" t="e">
        <f t="shared" si="183"/>
        <v>#DIV/0!</v>
      </c>
      <c r="H90" s="211"/>
      <c r="I90" s="211"/>
      <c r="J90" s="212" t="e">
        <f t="shared" si="124"/>
        <v>#DIV/0!</v>
      </c>
      <c r="K90" s="211"/>
      <c r="L90" s="211"/>
      <c r="M90" s="212" t="e">
        <f t="shared" si="184"/>
        <v>#DIV/0!</v>
      </c>
      <c r="N90" s="211"/>
      <c r="O90" s="211"/>
      <c r="P90" s="238" t="e">
        <f t="shared" si="185"/>
        <v>#DIV/0!</v>
      </c>
      <c r="Q90" s="211"/>
      <c r="R90" s="211"/>
      <c r="S90" s="238" t="e">
        <f t="shared" si="186"/>
        <v>#DIV/0!</v>
      </c>
      <c r="T90" s="211"/>
      <c r="U90" s="211"/>
      <c r="V90" s="238" t="e">
        <f t="shared" si="187"/>
        <v>#DIV/0!</v>
      </c>
      <c r="W90" s="211"/>
      <c r="X90" s="211"/>
      <c r="Y90" s="238" t="e">
        <f t="shared" si="188"/>
        <v>#DIV/0!</v>
      </c>
      <c r="Z90" s="211"/>
      <c r="AA90" s="211"/>
      <c r="AB90" s="238" t="e">
        <f t="shared" si="189"/>
        <v>#DIV/0!</v>
      </c>
      <c r="AC90" s="211"/>
      <c r="AD90" s="211"/>
      <c r="AE90" s="238" t="e">
        <f t="shared" si="190"/>
        <v>#DIV/0!</v>
      </c>
      <c r="AF90" s="211"/>
      <c r="AG90" s="211"/>
      <c r="AH90" s="238" t="e">
        <f t="shared" si="191"/>
        <v>#DIV/0!</v>
      </c>
      <c r="AI90" s="211"/>
      <c r="AJ90" s="211"/>
      <c r="AK90" s="238" t="e">
        <f t="shared" si="192"/>
        <v>#DIV/0!</v>
      </c>
      <c r="AL90" s="211"/>
      <c r="AM90" s="211"/>
      <c r="AN90" s="238" t="e">
        <f t="shared" si="193"/>
        <v>#DIV/0!</v>
      </c>
      <c r="AO90" s="211"/>
      <c r="AP90" s="211"/>
      <c r="AQ90" s="212" t="e">
        <f t="shared" ref="AQ90:AQ92" si="200">AP90/AO90*100</f>
        <v>#DIV/0!</v>
      </c>
      <c r="AR90" s="200"/>
    </row>
    <row r="91" spans="1:44" ht="86.25" hidden="1" customHeight="1">
      <c r="A91" s="547"/>
      <c r="B91" s="532"/>
      <c r="C91" s="532"/>
      <c r="D91" s="210" t="s">
        <v>285</v>
      </c>
      <c r="E91" s="211">
        <f t="shared" si="195"/>
        <v>0</v>
      </c>
      <c r="F91" s="211">
        <f t="shared" si="196"/>
        <v>0</v>
      </c>
      <c r="G91" s="244" t="e">
        <f t="shared" si="183"/>
        <v>#DIV/0!</v>
      </c>
      <c r="H91" s="211"/>
      <c r="I91" s="211"/>
      <c r="J91" s="212" t="e">
        <f t="shared" si="124"/>
        <v>#DIV/0!</v>
      </c>
      <c r="K91" s="211"/>
      <c r="L91" s="211"/>
      <c r="M91" s="212" t="e">
        <f t="shared" si="184"/>
        <v>#DIV/0!</v>
      </c>
      <c r="N91" s="211"/>
      <c r="O91" s="211"/>
      <c r="P91" s="238" t="e">
        <f t="shared" si="185"/>
        <v>#DIV/0!</v>
      </c>
      <c r="Q91" s="211"/>
      <c r="R91" s="211"/>
      <c r="S91" s="238" t="e">
        <f t="shared" si="186"/>
        <v>#DIV/0!</v>
      </c>
      <c r="T91" s="211"/>
      <c r="U91" s="211"/>
      <c r="V91" s="238" t="e">
        <f t="shared" si="187"/>
        <v>#DIV/0!</v>
      </c>
      <c r="W91" s="211"/>
      <c r="X91" s="211"/>
      <c r="Y91" s="238" t="e">
        <f t="shared" si="188"/>
        <v>#DIV/0!</v>
      </c>
      <c r="Z91" s="211"/>
      <c r="AA91" s="211"/>
      <c r="AB91" s="238" t="e">
        <f t="shared" si="189"/>
        <v>#DIV/0!</v>
      </c>
      <c r="AC91" s="211"/>
      <c r="AD91" s="211"/>
      <c r="AE91" s="238" t="e">
        <f t="shared" si="190"/>
        <v>#DIV/0!</v>
      </c>
      <c r="AF91" s="211"/>
      <c r="AG91" s="211"/>
      <c r="AH91" s="238" t="e">
        <f t="shared" si="191"/>
        <v>#DIV/0!</v>
      </c>
      <c r="AI91" s="211"/>
      <c r="AJ91" s="211"/>
      <c r="AK91" s="238" t="e">
        <f t="shared" si="192"/>
        <v>#DIV/0!</v>
      </c>
      <c r="AL91" s="211"/>
      <c r="AM91" s="211"/>
      <c r="AN91" s="238" t="e">
        <f t="shared" si="193"/>
        <v>#DIV/0!</v>
      </c>
      <c r="AO91" s="211"/>
      <c r="AP91" s="211"/>
      <c r="AQ91" s="212" t="e">
        <f t="shared" si="200"/>
        <v>#DIV/0!</v>
      </c>
      <c r="AR91" s="200"/>
    </row>
    <row r="92" spans="1:44" ht="114.75" hidden="1" customHeight="1" thickBot="1">
      <c r="A92" s="548"/>
      <c r="B92" s="541"/>
      <c r="C92" s="541"/>
      <c r="D92" s="245" t="s">
        <v>43</v>
      </c>
      <c r="E92" s="259">
        <f t="shared" si="195"/>
        <v>0</v>
      </c>
      <c r="F92" s="259">
        <f t="shared" si="196"/>
        <v>0</v>
      </c>
      <c r="G92" s="260" t="e">
        <f t="shared" si="183"/>
        <v>#DIV/0!</v>
      </c>
      <c r="H92" s="259"/>
      <c r="I92" s="259"/>
      <c r="J92" s="261" t="e">
        <f t="shared" si="124"/>
        <v>#DIV/0!</v>
      </c>
      <c r="K92" s="259"/>
      <c r="L92" s="259"/>
      <c r="M92" s="261" t="e">
        <f t="shared" si="184"/>
        <v>#DIV/0!</v>
      </c>
      <c r="N92" s="259"/>
      <c r="O92" s="259"/>
      <c r="P92" s="294" t="e">
        <f t="shared" si="185"/>
        <v>#DIV/0!</v>
      </c>
      <c r="Q92" s="259"/>
      <c r="R92" s="259"/>
      <c r="S92" s="294" t="e">
        <f t="shared" si="186"/>
        <v>#DIV/0!</v>
      </c>
      <c r="T92" s="259"/>
      <c r="U92" s="259"/>
      <c r="V92" s="294" t="e">
        <f t="shared" si="187"/>
        <v>#DIV/0!</v>
      </c>
      <c r="W92" s="259"/>
      <c r="X92" s="259"/>
      <c r="Y92" s="294" t="e">
        <f t="shared" si="188"/>
        <v>#DIV/0!</v>
      </c>
      <c r="Z92" s="259"/>
      <c r="AA92" s="259"/>
      <c r="AB92" s="294" t="e">
        <f t="shared" si="189"/>
        <v>#DIV/0!</v>
      </c>
      <c r="AC92" s="259"/>
      <c r="AD92" s="259"/>
      <c r="AE92" s="294" t="e">
        <f t="shared" si="190"/>
        <v>#DIV/0!</v>
      </c>
      <c r="AF92" s="259"/>
      <c r="AG92" s="259"/>
      <c r="AH92" s="294" t="e">
        <f t="shared" si="191"/>
        <v>#DIV/0!</v>
      </c>
      <c r="AI92" s="259"/>
      <c r="AJ92" s="259"/>
      <c r="AK92" s="294" t="e">
        <f t="shared" si="192"/>
        <v>#DIV/0!</v>
      </c>
      <c r="AL92" s="259"/>
      <c r="AM92" s="259"/>
      <c r="AN92" s="294" t="e">
        <f t="shared" si="193"/>
        <v>#DIV/0!</v>
      </c>
      <c r="AO92" s="259"/>
      <c r="AP92" s="259"/>
      <c r="AQ92" s="261" t="e">
        <f t="shared" si="200"/>
        <v>#DIV/0!</v>
      </c>
      <c r="AR92" s="262"/>
    </row>
    <row r="93" spans="1:44" ht="62.25" customHeight="1">
      <c r="A93" s="546" t="s">
        <v>470</v>
      </c>
      <c r="B93" s="540" t="s">
        <v>473</v>
      </c>
      <c r="C93" s="263"/>
      <c r="D93" s="222" t="s">
        <v>41</v>
      </c>
      <c r="E93" s="205">
        <f>H93+K93+N93+Q93+T93+W93+Z93+AC93+AF93+AI93+AL93+AO93</f>
        <v>567.5</v>
      </c>
      <c r="F93" s="205">
        <f>I93+L93+O93+R93+U93+X93+AA93+AD93+AG93+AJ93+AM93+AP93</f>
        <v>0</v>
      </c>
      <c r="G93" s="244"/>
      <c r="H93" s="211"/>
      <c r="I93" s="211"/>
      <c r="J93" s="212"/>
      <c r="K93" s="211"/>
      <c r="L93" s="211"/>
      <c r="M93" s="212"/>
      <c r="N93" s="211"/>
      <c r="O93" s="211"/>
      <c r="P93" s="238"/>
      <c r="Q93" s="211"/>
      <c r="R93" s="211"/>
      <c r="S93" s="238"/>
      <c r="T93" s="211"/>
      <c r="U93" s="211"/>
      <c r="V93" s="238"/>
      <c r="W93" s="211"/>
      <c r="X93" s="211"/>
      <c r="Y93" s="238"/>
      <c r="Z93" s="211"/>
      <c r="AA93" s="211"/>
      <c r="AB93" s="238"/>
      <c r="AC93" s="211"/>
      <c r="AD93" s="211"/>
      <c r="AE93" s="238"/>
      <c r="AF93" s="211"/>
      <c r="AG93" s="211"/>
      <c r="AH93" s="238"/>
      <c r="AI93" s="211"/>
      <c r="AJ93" s="211"/>
      <c r="AK93" s="238"/>
      <c r="AL93" s="205">
        <f t="shared" ref="AL93:AM93" si="201">AL94+AL95+AL96+AL97+AL98+AL99</f>
        <v>567.5</v>
      </c>
      <c r="AM93" s="205">
        <f t="shared" si="201"/>
        <v>0</v>
      </c>
      <c r="AN93" s="238"/>
      <c r="AO93" s="211"/>
      <c r="AP93" s="211"/>
      <c r="AQ93" s="212"/>
      <c r="AR93" s="264"/>
    </row>
    <row r="94" spans="1:44" ht="177.75" hidden="1" customHeight="1">
      <c r="A94" s="547"/>
      <c r="B94" s="532"/>
      <c r="C94" s="263"/>
      <c r="D94" s="226" t="s">
        <v>37</v>
      </c>
      <c r="E94" s="211">
        <f>H94+K94+N94+Q94+T94+W94+Z94+AC94+AF94+AI94+AL94+AO94</f>
        <v>0</v>
      </c>
      <c r="F94" s="211">
        <f>I94+L94+O94+R94+U94+X94+AA94+AD94+AG94+AJ94+AM94+AP94</f>
        <v>0</v>
      </c>
      <c r="G94" s="244"/>
      <c r="H94" s="211"/>
      <c r="I94" s="211"/>
      <c r="J94" s="212"/>
      <c r="K94" s="211"/>
      <c r="L94" s="211"/>
      <c r="M94" s="212"/>
      <c r="N94" s="211"/>
      <c r="O94" s="211"/>
      <c r="P94" s="238"/>
      <c r="Q94" s="211"/>
      <c r="R94" s="211"/>
      <c r="S94" s="238"/>
      <c r="T94" s="211"/>
      <c r="U94" s="211"/>
      <c r="V94" s="238"/>
      <c r="W94" s="211"/>
      <c r="X94" s="211"/>
      <c r="Y94" s="238"/>
      <c r="Z94" s="211"/>
      <c r="AA94" s="211"/>
      <c r="AB94" s="238"/>
      <c r="AC94" s="211"/>
      <c r="AD94" s="211"/>
      <c r="AE94" s="238"/>
      <c r="AF94" s="211"/>
      <c r="AG94" s="211"/>
      <c r="AH94" s="238"/>
      <c r="AI94" s="211"/>
      <c r="AJ94" s="211"/>
      <c r="AK94" s="238"/>
      <c r="AL94" s="211"/>
      <c r="AM94" s="211"/>
      <c r="AN94" s="238"/>
      <c r="AO94" s="211"/>
      <c r="AP94" s="211"/>
      <c r="AQ94" s="212"/>
      <c r="AR94" s="264"/>
    </row>
    <row r="95" spans="1:44" ht="228" hidden="1" customHeight="1">
      <c r="A95" s="547"/>
      <c r="B95" s="532"/>
      <c r="C95" s="263"/>
      <c r="D95" s="210" t="s">
        <v>2</v>
      </c>
      <c r="E95" s="211">
        <f t="shared" ref="E95:F99" si="202">H95+K95+N95+Q95+T95+W95+Z95+AC95+AF95+AI95+AL95+AO95</f>
        <v>0</v>
      </c>
      <c r="F95" s="211">
        <f t="shared" si="202"/>
        <v>0</v>
      </c>
      <c r="G95" s="244"/>
      <c r="H95" s="211"/>
      <c r="I95" s="211"/>
      <c r="J95" s="212"/>
      <c r="K95" s="211"/>
      <c r="L95" s="211"/>
      <c r="M95" s="212"/>
      <c r="N95" s="211"/>
      <c r="O95" s="211"/>
      <c r="P95" s="238"/>
      <c r="Q95" s="211"/>
      <c r="R95" s="211"/>
      <c r="S95" s="238"/>
      <c r="T95" s="211"/>
      <c r="U95" s="211"/>
      <c r="V95" s="238"/>
      <c r="W95" s="211"/>
      <c r="X95" s="211"/>
      <c r="Y95" s="238"/>
      <c r="Z95" s="211"/>
      <c r="AA95" s="211"/>
      <c r="AB95" s="238"/>
      <c r="AC95" s="211"/>
      <c r="AD95" s="211"/>
      <c r="AE95" s="238"/>
      <c r="AF95" s="211"/>
      <c r="AG95" s="211"/>
      <c r="AH95" s="238"/>
      <c r="AI95" s="211"/>
      <c r="AJ95" s="211"/>
      <c r="AK95" s="238"/>
      <c r="AL95" s="211"/>
      <c r="AM95" s="211"/>
      <c r="AN95" s="238"/>
      <c r="AO95" s="211"/>
      <c r="AP95" s="211"/>
      <c r="AQ95" s="212"/>
      <c r="AR95" s="264"/>
    </row>
    <row r="96" spans="1:44" ht="409.5" customHeight="1" thickBot="1">
      <c r="A96" s="547"/>
      <c r="B96" s="532"/>
      <c r="C96" s="263"/>
      <c r="D96" s="210" t="s">
        <v>284</v>
      </c>
      <c r="E96" s="211">
        <f t="shared" si="202"/>
        <v>567.5</v>
      </c>
      <c r="F96" s="211">
        <f t="shared" si="202"/>
        <v>0</v>
      </c>
      <c r="G96" s="244"/>
      <c r="H96" s="211"/>
      <c r="I96" s="211"/>
      <c r="J96" s="212"/>
      <c r="K96" s="211"/>
      <c r="L96" s="211"/>
      <c r="M96" s="212"/>
      <c r="N96" s="211"/>
      <c r="O96" s="211"/>
      <c r="P96" s="238"/>
      <c r="Q96" s="211"/>
      <c r="R96" s="211"/>
      <c r="S96" s="238"/>
      <c r="T96" s="211"/>
      <c r="U96" s="211"/>
      <c r="V96" s="238"/>
      <c r="W96" s="211"/>
      <c r="X96" s="211"/>
      <c r="Y96" s="238"/>
      <c r="Z96" s="211"/>
      <c r="AA96" s="211"/>
      <c r="AB96" s="238"/>
      <c r="AC96" s="211"/>
      <c r="AD96" s="211"/>
      <c r="AE96" s="238"/>
      <c r="AF96" s="211"/>
      <c r="AG96" s="211"/>
      <c r="AH96" s="238"/>
      <c r="AI96" s="211"/>
      <c r="AJ96" s="211"/>
      <c r="AK96" s="238"/>
      <c r="AL96" s="211">
        <v>567.5</v>
      </c>
      <c r="AM96" s="211"/>
      <c r="AN96" s="238"/>
      <c r="AO96" s="211"/>
      <c r="AP96" s="211"/>
      <c r="AQ96" s="212"/>
      <c r="AR96" s="264"/>
    </row>
    <row r="97" spans="1:44" ht="241.5" hidden="1" customHeight="1">
      <c r="A97" s="547"/>
      <c r="B97" s="532"/>
      <c r="C97" s="263"/>
      <c r="D97" s="210" t="s">
        <v>292</v>
      </c>
      <c r="E97" s="205">
        <f t="shared" si="202"/>
        <v>0</v>
      </c>
      <c r="F97" s="205">
        <f t="shared" si="202"/>
        <v>0</v>
      </c>
      <c r="G97" s="244"/>
      <c r="H97" s="211"/>
      <c r="I97" s="211"/>
      <c r="J97" s="212"/>
      <c r="K97" s="211"/>
      <c r="L97" s="211"/>
      <c r="M97" s="212"/>
      <c r="N97" s="211"/>
      <c r="O97" s="211"/>
      <c r="P97" s="238"/>
      <c r="Q97" s="211"/>
      <c r="R97" s="211"/>
      <c r="S97" s="238"/>
      <c r="T97" s="211"/>
      <c r="U97" s="211"/>
      <c r="V97" s="238"/>
      <c r="W97" s="211"/>
      <c r="X97" s="211"/>
      <c r="Y97" s="238"/>
      <c r="Z97" s="211"/>
      <c r="AA97" s="211"/>
      <c r="AB97" s="238"/>
      <c r="AC97" s="211"/>
      <c r="AD97" s="211"/>
      <c r="AE97" s="238"/>
      <c r="AF97" s="211"/>
      <c r="AG97" s="211"/>
      <c r="AH97" s="238"/>
      <c r="AI97" s="211"/>
      <c r="AJ97" s="211"/>
      <c r="AK97" s="238"/>
      <c r="AL97" s="211"/>
      <c r="AM97" s="211"/>
      <c r="AN97" s="238"/>
      <c r="AO97" s="211"/>
      <c r="AP97" s="211"/>
      <c r="AQ97" s="212"/>
      <c r="AR97" s="264"/>
    </row>
    <row r="98" spans="1:44" ht="60.75" hidden="1" customHeight="1">
      <c r="A98" s="547"/>
      <c r="B98" s="532"/>
      <c r="C98" s="263"/>
      <c r="D98" s="210" t="s">
        <v>285</v>
      </c>
      <c r="E98" s="211">
        <f t="shared" si="202"/>
        <v>0</v>
      </c>
      <c r="F98" s="211">
        <f t="shared" si="202"/>
        <v>0</v>
      </c>
      <c r="G98" s="244"/>
      <c r="H98" s="211"/>
      <c r="I98" s="211"/>
      <c r="J98" s="212"/>
      <c r="K98" s="211"/>
      <c r="L98" s="211"/>
      <c r="M98" s="212"/>
      <c r="N98" s="211"/>
      <c r="O98" s="211"/>
      <c r="P98" s="238"/>
      <c r="Q98" s="211"/>
      <c r="R98" s="211"/>
      <c r="S98" s="238"/>
      <c r="T98" s="211"/>
      <c r="U98" s="211"/>
      <c r="V98" s="238"/>
      <c r="W98" s="211"/>
      <c r="X98" s="211"/>
      <c r="Y98" s="238"/>
      <c r="Z98" s="211"/>
      <c r="AA98" s="211"/>
      <c r="AB98" s="238"/>
      <c r="AC98" s="211"/>
      <c r="AD98" s="211"/>
      <c r="AE98" s="238"/>
      <c r="AF98" s="211"/>
      <c r="AG98" s="211"/>
      <c r="AH98" s="238"/>
      <c r="AI98" s="211"/>
      <c r="AJ98" s="211"/>
      <c r="AK98" s="238"/>
      <c r="AL98" s="211"/>
      <c r="AM98" s="211"/>
      <c r="AN98" s="238"/>
      <c r="AO98" s="211"/>
      <c r="AP98" s="211"/>
      <c r="AQ98" s="212"/>
      <c r="AR98" s="264"/>
    </row>
    <row r="99" spans="1:44" ht="47.25" hidden="1" customHeight="1" thickBot="1">
      <c r="A99" s="548"/>
      <c r="B99" s="541"/>
      <c r="C99" s="263"/>
      <c r="D99" s="245" t="s">
        <v>43</v>
      </c>
      <c r="E99" s="211">
        <f t="shared" si="202"/>
        <v>0</v>
      </c>
      <c r="F99" s="211">
        <f t="shared" si="202"/>
        <v>0</v>
      </c>
      <c r="G99" s="244"/>
      <c r="H99" s="211"/>
      <c r="I99" s="211"/>
      <c r="J99" s="212"/>
      <c r="K99" s="211"/>
      <c r="L99" s="211"/>
      <c r="M99" s="212"/>
      <c r="N99" s="211"/>
      <c r="O99" s="211"/>
      <c r="P99" s="238"/>
      <c r="Q99" s="211"/>
      <c r="R99" s="211"/>
      <c r="S99" s="238"/>
      <c r="T99" s="211"/>
      <c r="U99" s="211"/>
      <c r="V99" s="238"/>
      <c r="W99" s="211"/>
      <c r="X99" s="211"/>
      <c r="Y99" s="238"/>
      <c r="Z99" s="211"/>
      <c r="AA99" s="211"/>
      <c r="AB99" s="238"/>
      <c r="AC99" s="211"/>
      <c r="AD99" s="211"/>
      <c r="AE99" s="238"/>
      <c r="AF99" s="211"/>
      <c r="AG99" s="211"/>
      <c r="AH99" s="238"/>
      <c r="AI99" s="211"/>
      <c r="AJ99" s="211"/>
      <c r="AK99" s="238"/>
      <c r="AL99" s="211"/>
      <c r="AM99" s="211"/>
      <c r="AN99" s="238"/>
      <c r="AO99" s="211"/>
      <c r="AP99" s="211"/>
      <c r="AQ99" s="212"/>
      <c r="AR99" s="264"/>
    </row>
    <row r="100" spans="1:44" ht="90.75" customHeight="1">
      <c r="A100" s="546" t="s">
        <v>305</v>
      </c>
      <c r="B100" s="540" t="s">
        <v>414</v>
      </c>
      <c r="C100" s="540"/>
      <c r="D100" s="222" t="s">
        <v>41</v>
      </c>
      <c r="E100" s="251">
        <f>H100+K100+N100+Q100+T100+W100+Z100+AC100+AF100+AI100+AL100+AO100</f>
        <v>23208.400000000005</v>
      </c>
      <c r="F100" s="251">
        <f>I100+L100+O100+R100+U100+X100+AA100+AD100+AG100+AJ100+AM100+AP100</f>
        <v>22737.100000000002</v>
      </c>
      <c r="G100" s="252">
        <f>F100/E100</f>
        <v>0.97969269747160503</v>
      </c>
      <c r="H100" s="251">
        <f>H101+H102+H103+H104+H105+H106</f>
        <v>0</v>
      </c>
      <c r="I100" s="251">
        <f>I101+I102+I103+I104+I105+I106</f>
        <v>0</v>
      </c>
      <c r="J100" s="265"/>
      <c r="K100" s="251">
        <f>K101+K102+K103+K104+K105+K106</f>
        <v>4362.6000000000004</v>
      </c>
      <c r="L100" s="251">
        <f>L101+L102+L103+L104+L105+L106</f>
        <v>4362.6000000000004</v>
      </c>
      <c r="M100" s="252">
        <f>L100/K100</f>
        <v>1</v>
      </c>
      <c r="N100" s="251">
        <f>N101+N102+N103+N104+N105+N106</f>
        <v>105.8</v>
      </c>
      <c r="O100" s="251">
        <f>O101+O102+O103+O104+O105+O106</f>
        <v>105.7</v>
      </c>
      <c r="P100" s="252">
        <f>O100/N100</f>
        <v>0.99905482041587912</v>
      </c>
      <c r="Q100" s="251">
        <f>Q101+Q102+Q103+Q104+Q105+Q106</f>
        <v>7080.5</v>
      </c>
      <c r="R100" s="251">
        <f>R101+R102+R103+R104+R105+R106</f>
        <v>7080.5</v>
      </c>
      <c r="S100" s="252">
        <f>R100/Q100</f>
        <v>1</v>
      </c>
      <c r="T100" s="251">
        <f>T101+T102+T103+T104+T105+T106</f>
        <v>2487.4</v>
      </c>
      <c r="U100" s="251">
        <f>U101+U102+U103+U104+U105+U106</f>
        <v>2487.4</v>
      </c>
      <c r="V100" s="252">
        <f>U100/T100</f>
        <v>1</v>
      </c>
      <c r="W100" s="251">
        <f>W101+W102+W103+W104+W105+W106</f>
        <v>64.099999999999994</v>
      </c>
      <c r="X100" s="251">
        <f>X101+X102+X103+X104+X105+X106</f>
        <v>64.099999999999994</v>
      </c>
      <c r="Y100" s="252">
        <f>X100/W100</f>
        <v>1</v>
      </c>
      <c r="Z100" s="251">
        <f>Z101+Z102+Z103+Z104+Z105+Z106</f>
        <v>1379.6999999999998</v>
      </c>
      <c r="AA100" s="251">
        <f>AA101+AA102+AA103+AA104+AA105+AA106</f>
        <v>1379.6999999999998</v>
      </c>
      <c r="AB100" s="252">
        <f>AA100/Z100*1</f>
        <v>1</v>
      </c>
      <c r="AC100" s="251">
        <f>AC101+AC102+AC103+AC104+AC105+AC106</f>
        <v>175.6</v>
      </c>
      <c r="AD100" s="251">
        <f>AD101+AD102+AD103+AD104+AD105+AD106</f>
        <v>175.6</v>
      </c>
      <c r="AE100" s="252">
        <f t="shared" ref="AE100" si="203">AD100/AC100</f>
        <v>1</v>
      </c>
      <c r="AF100" s="251">
        <f>AF101+AF102+AF103+AF104+AF105+AF106</f>
        <v>6616.1</v>
      </c>
      <c r="AG100" s="251">
        <f>AG101+AG102+AG103+AG104+AG105+AG106</f>
        <v>6616.1</v>
      </c>
      <c r="AH100" s="252">
        <f t="shared" ref="AH100" si="204">AG100/AF100</f>
        <v>1</v>
      </c>
      <c r="AI100" s="251">
        <f>AI101+AI102+AI103+AI104+AI105+AI106</f>
        <v>465.4</v>
      </c>
      <c r="AJ100" s="251">
        <f>AJ101+AJ102+AJ103+AJ104+AJ105+AJ106</f>
        <v>465.4</v>
      </c>
      <c r="AK100" s="252">
        <f t="shared" si="192"/>
        <v>1</v>
      </c>
      <c r="AL100" s="251">
        <f>AL101+AL102+AL103+AL104+AL105+AL106</f>
        <v>298</v>
      </c>
      <c r="AM100" s="251">
        <f>AM101+AM102+AM103+AM104+AM105+AM106</f>
        <v>0</v>
      </c>
      <c r="AN100" s="252">
        <f t="shared" ref="AN100" si="205">AM100/AL100</f>
        <v>0</v>
      </c>
      <c r="AO100" s="251">
        <f>AO101+AO102+AO103+AO104+AO105+AO106</f>
        <v>173.2</v>
      </c>
      <c r="AP100" s="251">
        <f>AP101+AP102+AP103+AP104+AP105+AP106</f>
        <v>0</v>
      </c>
      <c r="AQ100" s="252">
        <f t="shared" ref="AQ100" si="206">AP100/AO100</f>
        <v>0</v>
      </c>
      <c r="AR100" s="254" t="s">
        <v>480</v>
      </c>
    </row>
    <row r="101" spans="1:44" ht="343.5" customHeight="1">
      <c r="A101" s="547"/>
      <c r="B101" s="532"/>
      <c r="C101" s="532"/>
      <c r="D101" s="226" t="s">
        <v>37</v>
      </c>
      <c r="E101" s="211">
        <f>H101+K101+N101+Q101+T101+W101+Z101+AC101+AF101+AI101+AL101+AO101</f>
        <v>3888</v>
      </c>
      <c r="F101" s="211">
        <f>I101+L101+O101+R101+U101+X101+AA101+AD101+AG101+AJ101+AM101+AP101</f>
        <v>3864.6</v>
      </c>
      <c r="G101" s="238">
        <f t="shared" ref="G101:G106" si="207">F101/E101</f>
        <v>0.99398148148148147</v>
      </c>
      <c r="H101" s="211">
        <f t="shared" ref="H101:I101" si="208">H108+H115+H122+H136</f>
        <v>0</v>
      </c>
      <c r="I101" s="211">
        <f t="shared" si="208"/>
        <v>0</v>
      </c>
      <c r="J101" s="212"/>
      <c r="K101" s="211">
        <f>K108+K115+K122+K136</f>
        <v>3304.8</v>
      </c>
      <c r="L101" s="211">
        <f>L108+L115+L122+L136</f>
        <v>3304.8</v>
      </c>
      <c r="M101" s="238">
        <f>L101/K101</f>
        <v>1</v>
      </c>
      <c r="N101" s="211">
        <f>N108+N115+N122+N136</f>
        <v>0</v>
      </c>
      <c r="O101" s="211">
        <f>O108+O115+O122+O136</f>
        <v>0</v>
      </c>
      <c r="P101" s="238"/>
      <c r="Q101" s="211">
        <f>Q108+Q115+Q122+Q136</f>
        <v>0</v>
      </c>
      <c r="R101" s="211">
        <f>R108+R115+R122+R136</f>
        <v>0</v>
      </c>
      <c r="S101" s="238"/>
      <c r="T101" s="211">
        <f>T108+T115+T122+T136</f>
        <v>0</v>
      </c>
      <c r="U101" s="211">
        <f>U108+U115+U122+U136</f>
        <v>0</v>
      </c>
      <c r="V101" s="238"/>
      <c r="W101" s="211">
        <f>W108+W115+W122+W136</f>
        <v>0</v>
      </c>
      <c r="X101" s="211">
        <f>X108+X115+X122+X136</f>
        <v>0</v>
      </c>
      <c r="Y101" s="238"/>
      <c r="Z101" s="211">
        <f>Z108+Z115+Z122+Z136</f>
        <v>291.60000000000002</v>
      </c>
      <c r="AA101" s="211">
        <f>AA108+AA115+AA122+AA136</f>
        <v>291.60000000000002</v>
      </c>
      <c r="AB101" s="238">
        <f>AA101/Z101</f>
        <v>1</v>
      </c>
      <c r="AC101" s="211">
        <f>AC108+AC115+AC122+AC136</f>
        <v>0</v>
      </c>
      <c r="AD101" s="211">
        <f>AD108+AD115+AD122+AD136</f>
        <v>0</v>
      </c>
      <c r="AE101" s="238"/>
      <c r="AF101" s="211">
        <f>AF108+AF115+AF122+AF136</f>
        <v>0</v>
      </c>
      <c r="AG101" s="211">
        <f>AG108+AG115+AG122+AG136</f>
        <v>0</v>
      </c>
      <c r="AH101" s="238"/>
      <c r="AI101" s="211">
        <f>AI108+AI115+AI129+AI136+AI143+AI150+AI157+AI164</f>
        <v>268.2</v>
      </c>
      <c r="AJ101" s="211">
        <f>AJ108+AJ115+AJ129+AJ136+AJ143+AJ150+AJ157+AJ164</f>
        <v>268.2</v>
      </c>
      <c r="AK101" s="238">
        <f t="shared" si="192"/>
        <v>1</v>
      </c>
      <c r="AL101" s="211">
        <f>AL108+AL115+AL129+AL136+AL143+AL150+AL157+AL164</f>
        <v>23.4</v>
      </c>
      <c r="AM101" s="211">
        <f>AM108+AM115+AM129+AM136+AM143+AM150+AM157+AM164</f>
        <v>0</v>
      </c>
      <c r="AN101" s="238"/>
      <c r="AO101" s="211">
        <f>AO108+AO115+AO129+AO136+AO143+AO150+AO157+AO164</f>
        <v>0</v>
      </c>
      <c r="AP101" s="211">
        <f>AP108+AP115+AP129+AP136+AP143+AP150+AP157+AP164</f>
        <v>0</v>
      </c>
      <c r="AQ101" s="212"/>
      <c r="AR101" s="213" t="s">
        <v>540</v>
      </c>
    </row>
    <row r="102" spans="1:44" ht="409.5" customHeight="1" thickBot="1">
      <c r="A102" s="547"/>
      <c r="B102" s="532"/>
      <c r="C102" s="532"/>
      <c r="D102" s="210" t="s">
        <v>2</v>
      </c>
      <c r="E102" s="211">
        <f t="shared" ref="E102:F106" si="209">H102+K102+N102+Q102+T102+W102+Z102+AC102+AF102+AI102+AL102+AO102</f>
        <v>19320.400000000001</v>
      </c>
      <c r="F102" s="211">
        <f t="shared" si="209"/>
        <v>18872.500000000004</v>
      </c>
      <c r="G102" s="244">
        <f t="shared" si="207"/>
        <v>0.97681725016045229</v>
      </c>
      <c r="H102" s="211">
        <f>H109+H116+H130+H137+H158+H172+H228</f>
        <v>0</v>
      </c>
      <c r="I102" s="211">
        <f>I109+I116+I130+I137+I158+I172+I228</f>
        <v>0</v>
      </c>
      <c r="J102" s="212"/>
      <c r="K102" s="211">
        <f>K109+K116+K130+K137+K158+K144</f>
        <v>1057.8</v>
      </c>
      <c r="L102" s="211">
        <f>L109+L116+L130+L137+L158+L144</f>
        <v>1057.8</v>
      </c>
      <c r="M102" s="238">
        <f>L102/K102</f>
        <v>1</v>
      </c>
      <c r="N102" s="211">
        <f>N109+N116+N130+N137+N158+N144</f>
        <v>105.8</v>
      </c>
      <c r="O102" s="211">
        <f>O109+O116+O130+O137+O158+O144</f>
        <v>105.7</v>
      </c>
      <c r="P102" s="238">
        <f>O102/N102</f>
        <v>0.99905482041587912</v>
      </c>
      <c r="Q102" s="211">
        <f>Q109+Q116+Q130+Q137+Q158+Q144+Q151</f>
        <v>7080.5</v>
      </c>
      <c r="R102" s="211">
        <f>R109+R116+R130+R137+R158+R144+R151</f>
        <v>7080.5</v>
      </c>
      <c r="S102" s="238">
        <f>R102/Q102</f>
        <v>1</v>
      </c>
      <c r="T102" s="211">
        <f>T109+T116+T130+T137+T158+T144</f>
        <v>2487.4</v>
      </c>
      <c r="U102" s="211">
        <f>U109+U116+U130+U137+U158+U144</f>
        <v>2487.4</v>
      </c>
      <c r="V102" s="238">
        <f>U102/T102</f>
        <v>1</v>
      </c>
      <c r="W102" s="211">
        <f>W109+W116+W130+W137+W158+W144</f>
        <v>64.099999999999994</v>
      </c>
      <c r="X102" s="211">
        <f>X109+X116+X130+X137+X158+X144</f>
        <v>64.099999999999994</v>
      </c>
      <c r="Y102" s="238">
        <f>X102/W102</f>
        <v>1</v>
      </c>
      <c r="Z102" s="211">
        <f>Z109+Z116+Z130+Z137+Z158+Z144+Z165+Z151</f>
        <v>1088.0999999999999</v>
      </c>
      <c r="AA102" s="211">
        <f>AA109+AA116+AA130+AA137+AA158+AA144+AA165+AA151</f>
        <v>1088.0999999999999</v>
      </c>
      <c r="AB102" s="238">
        <f>AA102/Z102</f>
        <v>1</v>
      </c>
      <c r="AC102" s="211">
        <f>AC109+AC116+AC130+AC137+AC158+AC144+AC165+AC151</f>
        <v>175.6</v>
      </c>
      <c r="AD102" s="211">
        <f>AD109+AD116+AD130+AD137+AD158+AD144+AD165+AD151</f>
        <v>175.6</v>
      </c>
      <c r="AE102" s="238">
        <f t="shared" ref="AE102" si="210">AD102/AC102</f>
        <v>1</v>
      </c>
      <c r="AF102" s="211">
        <f>AF109+AF116+AF130+AF137+AF158+AF144+AF165+AF151</f>
        <v>6616.1</v>
      </c>
      <c r="AG102" s="211">
        <f>AG109+AG116+AG130+AG137+AG158+AG144+AG165+AG151</f>
        <v>6616.1</v>
      </c>
      <c r="AH102" s="238">
        <f t="shared" ref="AH102" si="211">AG102/AF102</f>
        <v>1</v>
      </c>
      <c r="AI102" s="211">
        <f>AI109+AI116+AI130+AI137+AI158+AI144+AI165+AI151</f>
        <v>197.2</v>
      </c>
      <c r="AJ102" s="211">
        <f>AJ109+AJ116+AJ130+AJ137+AJ158+AJ144+AJ165+AJ151</f>
        <v>197.2</v>
      </c>
      <c r="AK102" s="238">
        <f t="shared" si="192"/>
        <v>1</v>
      </c>
      <c r="AL102" s="211">
        <f>AL109+AL116+AL130+AL137+AL158+AL144</f>
        <v>274.60000000000002</v>
      </c>
      <c r="AM102" s="211">
        <f>AM109+AM116+AM130+AM137+AM158+AM144</f>
        <v>0</v>
      </c>
      <c r="AN102" s="238">
        <f t="shared" ref="AN102" si="212">AM102/AL102</f>
        <v>0</v>
      </c>
      <c r="AO102" s="211">
        <f>AO109+AO116+AO130+AO137+AO158+AO144</f>
        <v>173.2</v>
      </c>
      <c r="AP102" s="211">
        <f>AP109+AP116+AP130+AP137+AP158+AP144</f>
        <v>0</v>
      </c>
      <c r="AQ102" s="238">
        <f t="shared" ref="AQ102" si="213">AP102/AO102</f>
        <v>0</v>
      </c>
      <c r="AR102" s="200" t="s">
        <v>527</v>
      </c>
    </row>
    <row r="103" spans="1:44" ht="66.75" hidden="1" customHeight="1" thickBot="1">
      <c r="A103" s="547"/>
      <c r="B103" s="532"/>
      <c r="C103" s="532"/>
      <c r="D103" s="210" t="s">
        <v>284</v>
      </c>
      <c r="E103" s="211">
        <f>H103+K103+N103+Q103+T103+W103+Z103+AC103+AF103+AI103+AL103+AO103</f>
        <v>0</v>
      </c>
      <c r="F103" s="211">
        <f t="shared" si="209"/>
        <v>0</v>
      </c>
      <c r="G103" s="238" t="e">
        <f t="shared" si="207"/>
        <v>#DIV/0!</v>
      </c>
      <c r="H103" s="211">
        <f>H110+H117+H131+H138+H159</f>
        <v>0</v>
      </c>
      <c r="I103" s="211">
        <f>I110+I117+I131+I138+I159</f>
        <v>0</v>
      </c>
      <c r="J103" s="212" t="e">
        <f t="shared" si="124"/>
        <v>#DIV/0!</v>
      </c>
      <c r="K103" s="211">
        <f>K110+K117+K131+K138+K159</f>
        <v>0</v>
      </c>
      <c r="L103" s="211">
        <f>L110+L117+L131+L138+L159</f>
        <v>0</v>
      </c>
      <c r="M103" s="238" t="e">
        <f>L103/K103</f>
        <v>#DIV/0!</v>
      </c>
      <c r="N103" s="211">
        <f>N110+N117+N131+N138+N159</f>
        <v>0</v>
      </c>
      <c r="O103" s="211">
        <f>O110+O117+O131+O138+O159</f>
        <v>0</v>
      </c>
      <c r="P103" s="238" t="e">
        <f>O103/N103*100</f>
        <v>#DIV/0!</v>
      </c>
      <c r="Q103" s="211">
        <f>Q110+Q117+Q131+Q138+Q159</f>
        <v>0</v>
      </c>
      <c r="R103" s="211">
        <f>R110+R117+R131+R138+R159</f>
        <v>0</v>
      </c>
      <c r="S103" s="238" t="e">
        <f t="shared" ref="S103:S106" si="214">R103/Q103*100</f>
        <v>#DIV/0!</v>
      </c>
      <c r="T103" s="211">
        <f>T110+T117+T131+T138+T159</f>
        <v>0</v>
      </c>
      <c r="U103" s="211">
        <f>U110+U117+U131+U138+U159</f>
        <v>0</v>
      </c>
      <c r="V103" s="238" t="e">
        <f t="shared" ref="V103:V106" si="215">U103/T103*100</f>
        <v>#DIV/0!</v>
      </c>
      <c r="W103" s="211">
        <f>W110+W117+W131+W138+W159</f>
        <v>0</v>
      </c>
      <c r="X103" s="211">
        <f>X110+X117+X131+X138+X159</f>
        <v>0</v>
      </c>
      <c r="Y103" s="238" t="e">
        <f t="shared" ref="Y103:Y106" si="216">X103/W103*100</f>
        <v>#DIV/0!</v>
      </c>
      <c r="Z103" s="211">
        <f>Z110+Z117+Z131+Z138+Z159</f>
        <v>0</v>
      </c>
      <c r="AA103" s="211">
        <f>AA110+AA117+AA131+AA138+AA159</f>
        <v>0</v>
      </c>
      <c r="AB103" s="238" t="e">
        <f t="shared" si="189"/>
        <v>#DIV/0!</v>
      </c>
      <c r="AC103" s="211">
        <f>AC110+AC117+AC131+AC138+AC159</f>
        <v>0</v>
      </c>
      <c r="AD103" s="211">
        <f>AD110+AD117+AD131+AD138+AD159</f>
        <v>0</v>
      </c>
      <c r="AE103" s="238" t="e">
        <f t="shared" ref="AE103:AE104" si="217">AD103/AC103*100</f>
        <v>#DIV/0!</v>
      </c>
      <c r="AF103" s="211">
        <f>AF110+AF117+AF131+AF138+AF159</f>
        <v>0</v>
      </c>
      <c r="AG103" s="211">
        <f>AG110+AG117+AG131+AG138+AG159</f>
        <v>0</v>
      </c>
      <c r="AH103" s="238" t="e">
        <f t="shared" ref="AH103:AH104" si="218">AG103/AF103*100</f>
        <v>#DIV/0!</v>
      </c>
      <c r="AI103" s="211">
        <f>AI110+AI117+AI131+AI138+AI159</f>
        <v>0</v>
      </c>
      <c r="AJ103" s="211">
        <f>AJ110+AJ117+AJ131+AJ138+AJ159</f>
        <v>0</v>
      </c>
      <c r="AK103" s="238" t="e">
        <f t="shared" si="192"/>
        <v>#DIV/0!</v>
      </c>
      <c r="AL103" s="211">
        <f>AL110+AL117+AL131+AL138+AL159</f>
        <v>0</v>
      </c>
      <c r="AM103" s="211">
        <f>AM110+AM117+AM131+AM138+AM159</f>
        <v>0</v>
      </c>
      <c r="AN103" s="238" t="e">
        <f t="shared" ref="AN103:AN104" si="219">AM103/AL103*100</f>
        <v>#DIV/0!</v>
      </c>
      <c r="AO103" s="211">
        <f>AO110+AO117+AO131+AO138+AO159</f>
        <v>0</v>
      </c>
      <c r="AP103" s="211">
        <f>AP110+AP117+AP131+AP138+AP159</f>
        <v>0</v>
      </c>
      <c r="AQ103" s="212" t="e">
        <f t="shared" ref="AQ103:AQ106" si="220">AP103/AO103*100</f>
        <v>#DIV/0!</v>
      </c>
      <c r="AR103" s="200"/>
    </row>
    <row r="104" spans="1:44" ht="296.39999999999998" hidden="1">
      <c r="A104" s="547"/>
      <c r="B104" s="532"/>
      <c r="C104" s="532"/>
      <c r="D104" s="210" t="s">
        <v>292</v>
      </c>
      <c r="E104" s="205">
        <f t="shared" si="209"/>
        <v>0</v>
      </c>
      <c r="F104" s="205">
        <f>I104+L104+O104+R104+U104+X104+AA104+AD104+AG104+AJ104+AM104+AP104</f>
        <v>0</v>
      </c>
      <c r="G104" s="212" t="e">
        <f t="shared" si="207"/>
        <v>#DIV/0!</v>
      </c>
      <c r="H104" s="211"/>
      <c r="I104" s="211"/>
      <c r="J104" s="212" t="e">
        <f t="shared" si="124"/>
        <v>#DIV/0!</v>
      </c>
      <c r="K104" s="211"/>
      <c r="L104" s="211"/>
      <c r="M104" s="212" t="e">
        <f t="shared" ref="M104:M106" si="221">L104/K104*100</f>
        <v>#DIV/0!</v>
      </c>
      <c r="N104" s="211"/>
      <c r="O104" s="211"/>
      <c r="P104" s="238" t="e">
        <f>O104/N104*100</f>
        <v>#DIV/0!</v>
      </c>
      <c r="Q104" s="211"/>
      <c r="R104" s="211"/>
      <c r="S104" s="238" t="e">
        <f t="shared" si="214"/>
        <v>#DIV/0!</v>
      </c>
      <c r="T104" s="211"/>
      <c r="U104" s="211"/>
      <c r="V104" s="238" t="e">
        <f t="shared" si="215"/>
        <v>#DIV/0!</v>
      </c>
      <c r="W104" s="211"/>
      <c r="X104" s="211"/>
      <c r="Y104" s="238" t="e">
        <f t="shared" si="216"/>
        <v>#DIV/0!</v>
      </c>
      <c r="Z104" s="211"/>
      <c r="AA104" s="211"/>
      <c r="AB104" s="238" t="e">
        <f t="shared" si="189"/>
        <v>#DIV/0!</v>
      </c>
      <c r="AC104" s="211"/>
      <c r="AD104" s="211"/>
      <c r="AE104" s="238" t="e">
        <f t="shared" si="217"/>
        <v>#DIV/0!</v>
      </c>
      <c r="AF104" s="211"/>
      <c r="AG104" s="211"/>
      <c r="AH104" s="238" t="e">
        <f t="shared" si="218"/>
        <v>#DIV/0!</v>
      </c>
      <c r="AI104" s="211"/>
      <c r="AJ104" s="211"/>
      <c r="AK104" s="238" t="e">
        <f t="shared" si="192"/>
        <v>#DIV/0!</v>
      </c>
      <c r="AL104" s="211"/>
      <c r="AM104" s="211"/>
      <c r="AN104" s="238" t="e">
        <f t="shared" si="219"/>
        <v>#DIV/0!</v>
      </c>
      <c r="AO104" s="211"/>
      <c r="AP104" s="211"/>
      <c r="AQ104" s="212" t="e">
        <f t="shared" si="220"/>
        <v>#DIV/0!</v>
      </c>
      <c r="AR104" s="200"/>
    </row>
    <row r="105" spans="1:44" ht="49.5" hidden="1" customHeight="1">
      <c r="A105" s="547"/>
      <c r="B105" s="532"/>
      <c r="C105" s="532"/>
      <c r="D105" s="210" t="s">
        <v>285</v>
      </c>
      <c r="E105" s="211">
        <f t="shared" si="209"/>
        <v>0</v>
      </c>
      <c r="F105" s="211">
        <f t="shared" si="209"/>
        <v>0</v>
      </c>
      <c r="G105" s="212" t="e">
        <f t="shared" si="207"/>
        <v>#DIV/0!</v>
      </c>
      <c r="H105" s="211">
        <f>H112+H119+H126+H140</f>
        <v>0</v>
      </c>
      <c r="I105" s="211">
        <f>I112+I119+I126+I140</f>
        <v>0</v>
      </c>
      <c r="J105" s="212" t="e">
        <f t="shared" si="124"/>
        <v>#DIV/0!</v>
      </c>
      <c r="K105" s="211">
        <f>K428</f>
        <v>0</v>
      </c>
      <c r="L105" s="211">
        <f>L428</f>
        <v>0</v>
      </c>
      <c r="M105" s="212" t="e">
        <f t="shared" si="221"/>
        <v>#DIV/0!</v>
      </c>
      <c r="N105" s="211">
        <f>N428</f>
        <v>0</v>
      </c>
      <c r="O105" s="211">
        <f>O428</f>
        <v>0</v>
      </c>
      <c r="P105" s="238" t="e">
        <f t="shared" ref="P105:P106" si="222">O105/N105*100</f>
        <v>#DIV/0!</v>
      </c>
      <c r="Q105" s="211">
        <f>Q428</f>
        <v>0</v>
      </c>
      <c r="R105" s="211">
        <f>R428</f>
        <v>0</v>
      </c>
      <c r="S105" s="238" t="e">
        <f t="shared" si="214"/>
        <v>#DIV/0!</v>
      </c>
      <c r="T105" s="211">
        <f>T428</f>
        <v>0</v>
      </c>
      <c r="U105" s="211">
        <f>U428</f>
        <v>0</v>
      </c>
      <c r="V105" s="238" t="e">
        <f t="shared" si="215"/>
        <v>#DIV/0!</v>
      </c>
      <c r="W105" s="211">
        <f>W428</f>
        <v>0</v>
      </c>
      <c r="X105" s="211">
        <f>X428</f>
        <v>0</v>
      </c>
      <c r="Y105" s="238" t="e">
        <f t="shared" si="216"/>
        <v>#DIV/0!</v>
      </c>
      <c r="Z105" s="211">
        <f>Z428</f>
        <v>0</v>
      </c>
      <c r="AA105" s="211">
        <f>AA428</f>
        <v>0</v>
      </c>
      <c r="AB105" s="238" t="e">
        <f>AA105/Z105*100</f>
        <v>#DIV/0!</v>
      </c>
      <c r="AC105" s="211">
        <f>AC428</f>
        <v>0</v>
      </c>
      <c r="AD105" s="211">
        <f>AD428</f>
        <v>0</v>
      </c>
      <c r="AE105" s="238" t="e">
        <f>AD105/AC105*100</f>
        <v>#DIV/0!</v>
      </c>
      <c r="AF105" s="211">
        <f>AF428</f>
        <v>0</v>
      </c>
      <c r="AG105" s="211">
        <f>AG428</f>
        <v>0</v>
      </c>
      <c r="AH105" s="238" t="e">
        <f>AG105/AF105*100</f>
        <v>#DIV/0!</v>
      </c>
      <c r="AI105" s="211">
        <f>AI428</f>
        <v>0</v>
      </c>
      <c r="AJ105" s="211">
        <f>AJ428</f>
        <v>0</v>
      </c>
      <c r="AK105" s="238" t="e">
        <f t="shared" si="192"/>
        <v>#DIV/0!</v>
      </c>
      <c r="AL105" s="211">
        <f>AL428</f>
        <v>0</v>
      </c>
      <c r="AM105" s="211">
        <f>AM428</f>
        <v>0</v>
      </c>
      <c r="AN105" s="238" t="e">
        <f>AM105/AL105*100</f>
        <v>#DIV/0!</v>
      </c>
      <c r="AO105" s="211">
        <f>AO428</f>
        <v>0</v>
      </c>
      <c r="AP105" s="211">
        <f>AP428</f>
        <v>0</v>
      </c>
      <c r="AQ105" s="212" t="e">
        <f t="shared" si="220"/>
        <v>#DIV/0!</v>
      </c>
      <c r="AR105" s="200"/>
    </row>
    <row r="106" spans="1:44" ht="37.5" hidden="1" customHeight="1" thickBot="1">
      <c r="A106" s="548"/>
      <c r="B106" s="541"/>
      <c r="C106" s="541"/>
      <c r="D106" s="245" t="s">
        <v>43</v>
      </c>
      <c r="E106" s="218">
        <f t="shared" si="209"/>
        <v>0</v>
      </c>
      <c r="F106" s="218">
        <f t="shared" si="209"/>
        <v>0</v>
      </c>
      <c r="G106" s="241" t="e">
        <f t="shared" si="207"/>
        <v>#DIV/0!</v>
      </c>
      <c r="H106" s="218">
        <f>H113+H120+H127+H141</f>
        <v>0</v>
      </c>
      <c r="I106" s="218">
        <f>I113+I120+I127+I141</f>
        <v>0</v>
      </c>
      <c r="J106" s="241" t="e">
        <f t="shared" si="124"/>
        <v>#DIV/0!</v>
      </c>
      <c r="K106" s="218">
        <f t="shared" ref="K106:L106" si="223">K429</f>
        <v>0</v>
      </c>
      <c r="L106" s="218">
        <f t="shared" si="223"/>
        <v>0</v>
      </c>
      <c r="M106" s="241" t="e">
        <f t="shared" si="221"/>
        <v>#DIV/0!</v>
      </c>
      <c r="N106" s="218">
        <f t="shared" ref="N106:O106" si="224">N429</f>
        <v>0</v>
      </c>
      <c r="O106" s="218">
        <f t="shared" si="224"/>
        <v>0</v>
      </c>
      <c r="P106" s="295" t="e">
        <f t="shared" si="222"/>
        <v>#DIV/0!</v>
      </c>
      <c r="Q106" s="218">
        <f t="shared" ref="Q106:R106" si="225">Q429</f>
        <v>0</v>
      </c>
      <c r="R106" s="218">
        <f t="shared" si="225"/>
        <v>0</v>
      </c>
      <c r="S106" s="295" t="e">
        <f t="shared" si="214"/>
        <v>#DIV/0!</v>
      </c>
      <c r="T106" s="218">
        <f t="shared" ref="T106:U106" si="226">T429</f>
        <v>0</v>
      </c>
      <c r="U106" s="218">
        <f t="shared" si="226"/>
        <v>0</v>
      </c>
      <c r="V106" s="295" t="e">
        <f t="shared" si="215"/>
        <v>#DIV/0!</v>
      </c>
      <c r="W106" s="218">
        <f t="shared" ref="W106:X106" si="227">W429</f>
        <v>0</v>
      </c>
      <c r="X106" s="218">
        <f t="shared" si="227"/>
        <v>0</v>
      </c>
      <c r="Y106" s="295" t="e">
        <f t="shared" si="216"/>
        <v>#DIV/0!</v>
      </c>
      <c r="Z106" s="218">
        <f t="shared" ref="Z106:AA106" si="228">Z429</f>
        <v>0</v>
      </c>
      <c r="AA106" s="218">
        <f t="shared" si="228"/>
        <v>0</v>
      </c>
      <c r="AB106" s="295" t="e">
        <f t="shared" ref="AB106:AB155" si="229">AA106/Z106*100</f>
        <v>#DIV/0!</v>
      </c>
      <c r="AC106" s="218">
        <f t="shared" ref="AC106:AD106" si="230">AC429</f>
        <v>0</v>
      </c>
      <c r="AD106" s="218">
        <f t="shared" si="230"/>
        <v>0</v>
      </c>
      <c r="AE106" s="295" t="e">
        <f t="shared" ref="AE106:AE111" si="231">AD106/AC106*100</f>
        <v>#DIV/0!</v>
      </c>
      <c r="AF106" s="218">
        <f t="shared" ref="AF106:AG106" si="232">AF429</f>
        <v>0</v>
      </c>
      <c r="AG106" s="218">
        <f t="shared" si="232"/>
        <v>0</v>
      </c>
      <c r="AH106" s="295" t="e">
        <f t="shared" ref="AH106:AH111" si="233">AG106/AF106*100</f>
        <v>#DIV/0!</v>
      </c>
      <c r="AI106" s="218">
        <f t="shared" ref="AI106:AJ106" si="234">AI429</f>
        <v>0</v>
      </c>
      <c r="AJ106" s="218">
        <f t="shared" si="234"/>
        <v>0</v>
      </c>
      <c r="AK106" s="295" t="e">
        <f t="shared" si="192"/>
        <v>#DIV/0!</v>
      </c>
      <c r="AL106" s="218">
        <f t="shared" ref="AL106:AM106" si="235">AL429</f>
        <v>0</v>
      </c>
      <c r="AM106" s="218">
        <f t="shared" si="235"/>
        <v>0</v>
      </c>
      <c r="AN106" s="295" t="e">
        <f t="shared" ref="AN106:AN111" si="236">AM106/AL106*100</f>
        <v>#DIV/0!</v>
      </c>
      <c r="AO106" s="218">
        <f t="shared" ref="AO106:AP106" si="237">AO429</f>
        <v>0</v>
      </c>
      <c r="AP106" s="218">
        <f t="shared" si="237"/>
        <v>0</v>
      </c>
      <c r="AQ106" s="241" t="e">
        <f t="shared" si="220"/>
        <v>#DIV/0!</v>
      </c>
      <c r="AR106" s="221"/>
    </row>
    <row r="107" spans="1:44" ht="300.75" customHeight="1" thickBot="1">
      <c r="A107" s="561" t="s">
        <v>306</v>
      </c>
      <c r="B107" s="576" t="s">
        <v>422</v>
      </c>
      <c r="C107" s="578"/>
      <c r="D107" s="222" t="s">
        <v>41</v>
      </c>
      <c r="E107" s="205">
        <f>H107+K107+N107+Q107+T107+W107+Z107+AC107+AF107+AI107+AL107+AO107</f>
        <v>3888</v>
      </c>
      <c r="F107" s="205">
        <f>I107+L107+O107+R107+U107+X107+AA107+AD107+AG107+AJ107+AM107+AP107</f>
        <v>3864.6</v>
      </c>
      <c r="G107" s="253">
        <f>F107/E107</f>
        <v>0.99398148148148147</v>
      </c>
      <c r="H107" s="205">
        <f>H108+H109+H110+H111+H112+H113</f>
        <v>0</v>
      </c>
      <c r="I107" s="205">
        <f>I108+I109+I110+I111+I112+I113</f>
        <v>0</v>
      </c>
      <c r="J107" s="257"/>
      <c r="K107" s="205">
        <f>K108+K109+K110+K111+K112+K113</f>
        <v>3304.8</v>
      </c>
      <c r="L107" s="205">
        <f>L108+L109+L110+L111+L112+L113</f>
        <v>3304.8</v>
      </c>
      <c r="M107" s="253">
        <f>L107/K107</f>
        <v>1</v>
      </c>
      <c r="N107" s="205">
        <f>N108+N109+N110+N111+N112+N113</f>
        <v>0</v>
      </c>
      <c r="O107" s="205">
        <f>O108+O109+O110+O111+O112+O113</f>
        <v>0</v>
      </c>
      <c r="P107" s="253"/>
      <c r="Q107" s="205">
        <f>Q108+Q109+Q110+Q111+Q112+Q113</f>
        <v>0</v>
      </c>
      <c r="R107" s="205">
        <f>R108+R109+R110+R111+R112+R113</f>
        <v>0</v>
      </c>
      <c r="S107" s="253"/>
      <c r="T107" s="205">
        <f>T108+T109+T110+T111+T112+T113</f>
        <v>0</v>
      </c>
      <c r="U107" s="205">
        <f>U108+U109+U110+U111+U112+U113</f>
        <v>0</v>
      </c>
      <c r="V107" s="253" t="e">
        <f>U107/T107*100</f>
        <v>#DIV/0!</v>
      </c>
      <c r="W107" s="205">
        <f>W108+W109+W110+W111+W112+W113</f>
        <v>0</v>
      </c>
      <c r="X107" s="205">
        <f>X108+X109+X110+X111+X112+X113</f>
        <v>0</v>
      </c>
      <c r="Y107" s="253" t="e">
        <f>X107/W107*100</f>
        <v>#DIV/0!</v>
      </c>
      <c r="Z107" s="205">
        <f t="shared" ref="Z107:AA107" si="238">Z108+Z109+Z110+Z111+Z112+Z113</f>
        <v>291.60000000000002</v>
      </c>
      <c r="AA107" s="205">
        <f t="shared" si="238"/>
        <v>291.60000000000002</v>
      </c>
      <c r="AB107" s="253">
        <f>AA107/Z107</f>
        <v>1</v>
      </c>
      <c r="AC107" s="205">
        <f t="shared" ref="AC107:AD107" si="239">AC108+AC109+AC110+AC111+AC112+AC113</f>
        <v>0</v>
      </c>
      <c r="AD107" s="205">
        <f t="shared" si="239"/>
        <v>0</v>
      </c>
      <c r="AE107" s="253"/>
      <c r="AF107" s="205">
        <f t="shared" ref="AF107:AG107" si="240">AF108+AF109+AF110+AF111+AF112+AF113</f>
        <v>0</v>
      </c>
      <c r="AG107" s="205">
        <f t="shared" si="240"/>
        <v>0</v>
      </c>
      <c r="AH107" s="253"/>
      <c r="AI107" s="205">
        <f t="shared" ref="AI107:AJ107" si="241">AI108+AI109+AI110+AI111+AI112+AI113</f>
        <v>268.2</v>
      </c>
      <c r="AJ107" s="205">
        <f t="shared" si="241"/>
        <v>268.2</v>
      </c>
      <c r="AK107" s="253">
        <f>AJ107/AI107</f>
        <v>1</v>
      </c>
      <c r="AL107" s="205">
        <f t="shared" ref="AL107:AM107" si="242">AL108+AL109+AL110+AL111+AL112+AL113</f>
        <v>23.4</v>
      </c>
      <c r="AM107" s="205">
        <f t="shared" si="242"/>
        <v>0</v>
      </c>
      <c r="AN107" s="253">
        <f>AM107/AL107</f>
        <v>0</v>
      </c>
      <c r="AO107" s="205">
        <f>AO108+AO109+AO110+AO111+AO112+AO113</f>
        <v>0</v>
      </c>
      <c r="AP107" s="205">
        <f>AP108+AP109+AP110+AP111+AP112+AP113</f>
        <v>0</v>
      </c>
      <c r="AQ107" s="257"/>
      <c r="AR107" s="258" t="s">
        <v>481</v>
      </c>
    </row>
    <row r="108" spans="1:44" ht="409.5" customHeight="1" thickBot="1">
      <c r="A108" s="562"/>
      <c r="B108" s="524"/>
      <c r="C108" s="579"/>
      <c r="D108" s="226" t="s">
        <v>37</v>
      </c>
      <c r="E108" s="315">
        <f>H108+K108+N108+Q108+T108+W108+Z108+AC108+AF108+AI108+AL108+AO108</f>
        <v>3888</v>
      </c>
      <c r="F108" s="315">
        <f>I108+L108+O108+R108+U108+X108+AA108+AD108+AG108+AJ108+AM108+AP108</f>
        <v>3864.6</v>
      </c>
      <c r="G108" s="238">
        <f t="shared" ref="G108:G113" si="243">F108/E108</f>
        <v>0.99398148148148147</v>
      </c>
      <c r="H108" s="315"/>
      <c r="I108" s="315"/>
      <c r="J108" s="212"/>
      <c r="K108" s="315">
        <v>3304.8</v>
      </c>
      <c r="L108" s="315">
        <v>3304.8</v>
      </c>
      <c r="M108" s="238">
        <f>L108/K108</f>
        <v>1</v>
      </c>
      <c r="N108" s="269">
        <v>0</v>
      </c>
      <c r="O108" s="269"/>
      <c r="P108" s="267"/>
      <c r="Q108" s="269"/>
      <c r="R108" s="269"/>
      <c r="S108" s="267"/>
      <c r="T108" s="269"/>
      <c r="U108" s="269"/>
      <c r="V108" s="267"/>
      <c r="W108" s="269"/>
      <c r="X108" s="269"/>
      <c r="Y108" s="267"/>
      <c r="Z108" s="315">
        <v>291.60000000000002</v>
      </c>
      <c r="AA108" s="315">
        <v>291.60000000000002</v>
      </c>
      <c r="AB108" s="238">
        <f t="shared" ref="AB108" si="244">AA108/Z108</f>
        <v>1</v>
      </c>
      <c r="AC108" s="269"/>
      <c r="AD108" s="269"/>
      <c r="AE108" s="267"/>
      <c r="AF108" s="269"/>
      <c r="AG108" s="269"/>
      <c r="AH108" s="267"/>
      <c r="AI108" s="315">
        <v>268.2</v>
      </c>
      <c r="AJ108" s="315">
        <v>268.2</v>
      </c>
      <c r="AK108" s="238">
        <f t="shared" ref="AK108:AK113" si="245">AJ108/AI108</f>
        <v>1</v>
      </c>
      <c r="AL108" s="315">
        <v>23.4</v>
      </c>
      <c r="AM108" s="269"/>
      <c r="AN108" s="253">
        <f>AM108/AL108</f>
        <v>0</v>
      </c>
      <c r="AO108" s="269"/>
      <c r="AP108" s="269"/>
      <c r="AQ108" s="270"/>
      <c r="AR108" s="200" t="s">
        <v>539</v>
      </c>
    </row>
    <row r="109" spans="1:44" ht="98.25" hidden="1" customHeight="1">
      <c r="A109" s="562"/>
      <c r="B109" s="524"/>
      <c r="C109" s="579"/>
      <c r="D109" s="271" t="s">
        <v>2</v>
      </c>
      <c r="E109" s="269">
        <f t="shared" ref="E109:F113" si="246">H109+K109+N109+Q109+T109+W109+Z109+AC109+AF109+AI109+AL109+AO109</f>
        <v>0</v>
      </c>
      <c r="F109" s="269">
        <f t="shared" si="246"/>
        <v>0</v>
      </c>
      <c r="G109" s="267" t="e">
        <f t="shared" si="243"/>
        <v>#DIV/0!</v>
      </c>
      <c r="H109" s="269"/>
      <c r="I109" s="269"/>
      <c r="J109" s="270" t="e">
        <f t="shared" ref="J109:J169" si="247">I109/H109*100</f>
        <v>#DIV/0!</v>
      </c>
      <c r="K109" s="269"/>
      <c r="L109" s="269"/>
      <c r="M109" s="270" t="e">
        <f t="shared" ref="M109:M113" si="248">L109/K109*100</f>
        <v>#DIV/0!</v>
      </c>
      <c r="N109" s="269"/>
      <c r="O109" s="269"/>
      <c r="P109" s="267" t="e">
        <f t="shared" ref="P109:P113" si="249">O109/N109*100</f>
        <v>#DIV/0!</v>
      </c>
      <c r="Q109" s="269"/>
      <c r="R109" s="269"/>
      <c r="S109" s="267" t="e">
        <f t="shared" ref="S109:S113" si="250">R109/Q109*100</f>
        <v>#DIV/0!</v>
      </c>
      <c r="T109" s="269"/>
      <c r="U109" s="269"/>
      <c r="V109" s="267" t="e">
        <f t="shared" ref="V109:V113" si="251">U109/T109*100</f>
        <v>#DIV/0!</v>
      </c>
      <c r="W109" s="269"/>
      <c r="X109" s="269"/>
      <c r="Y109" s="267" t="e">
        <f t="shared" ref="Y109:Y113" si="252">X109/W109*100</f>
        <v>#DIV/0!</v>
      </c>
      <c r="Z109" s="269"/>
      <c r="AA109" s="269"/>
      <c r="AB109" s="267" t="e">
        <f t="shared" si="229"/>
        <v>#DIV/0!</v>
      </c>
      <c r="AC109" s="269"/>
      <c r="AD109" s="269"/>
      <c r="AE109" s="267" t="e">
        <f t="shared" si="231"/>
        <v>#DIV/0!</v>
      </c>
      <c r="AF109" s="269"/>
      <c r="AG109" s="269"/>
      <c r="AH109" s="267" t="e">
        <f t="shared" si="233"/>
        <v>#DIV/0!</v>
      </c>
      <c r="AI109" s="269"/>
      <c r="AJ109" s="269"/>
      <c r="AK109" s="267" t="e">
        <f t="shared" si="245"/>
        <v>#DIV/0!</v>
      </c>
      <c r="AL109" s="269"/>
      <c r="AM109" s="269"/>
      <c r="AN109" s="267" t="e">
        <f t="shared" si="236"/>
        <v>#DIV/0!</v>
      </c>
      <c r="AO109" s="269"/>
      <c r="AP109" s="269"/>
      <c r="AQ109" s="270" t="e">
        <f t="shared" ref="AQ109:AQ113" si="253">AP109/AO109*100</f>
        <v>#DIV/0!</v>
      </c>
      <c r="AR109" s="199"/>
    </row>
    <row r="110" spans="1:44" ht="56.25" hidden="1" customHeight="1" thickBot="1">
      <c r="A110" s="562"/>
      <c r="B110" s="524"/>
      <c r="C110" s="579"/>
      <c r="D110" s="271" t="s">
        <v>284</v>
      </c>
      <c r="E110" s="269">
        <f t="shared" si="246"/>
        <v>0</v>
      </c>
      <c r="F110" s="269">
        <f t="shared" si="246"/>
        <v>0</v>
      </c>
      <c r="G110" s="267" t="e">
        <f t="shared" si="243"/>
        <v>#DIV/0!</v>
      </c>
      <c r="H110" s="269">
        <f>H117+H131+H138</f>
        <v>0</v>
      </c>
      <c r="I110" s="269"/>
      <c r="J110" s="270" t="e">
        <f t="shared" si="247"/>
        <v>#DIV/0!</v>
      </c>
      <c r="K110" s="269"/>
      <c r="L110" s="269"/>
      <c r="M110" s="270" t="e">
        <f t="shared" si="248"/>
        <v>#DIV/0!</v>
      </c>
      <c r="N110" s="269"/>
      <c r="O110" s="269"/>
      <c r="P110" s="267" t="e">
        <f t="shared" si="249"/>
        <v>#DIV/0!</v>
      </c>
      <c r="Q110" s="269"/>
      <c r="R110" s="269"/>
      <c r="S110" s="267" t="e">
        <f t="shared" si="250"/>
        <v>#DIV/0!</v>
      </c>
      <c r="T110" s="269"/>
      <c r="U110" s="269"/>
      <c r="V110" s="267" t="e">
        <f t="shared" si="251"/>
        <v>#DIV/0!</v>
      </c>
      <c r="W110" s="269"/>
      <c r="X110" s="269"/>
      <c r="Y110" s="267" t="e">
        <f t="shared" si="252"/>
        <v>#DIV/0!</v>
      </c>
      <c r="Z110" s="269"/>
      <c r="AA110" s="269"/>
      <c r="AB110" s="267" t="e">
        <f t="shared" si="229"/>
        <v>#DIV/0!</v>
      </c>
      <c r="AC110" s="269"/>
      <c r="AD110" s="269"/>
      <c r="AE110" s="267" t="e">
        <f t="shared" si="231"/>
        <v>#DIV/0!</v>
      </c>
      <c r="AF110" s="269"/>
      <c r="AG110" s="269"/>
      <c r="AH110" s="267" t="e">
        <f t="shared" si="233"/>
        <v>#DIV/0!</v>
      </c>
      <c r="AI110" s="269"/>
      <c r="AJ110" s="269"/>
      <c r="AK110" s="267" t="e">
        <f t="shared" si="245"/>
        <v>#DIV/0!</v>
      </c>
      <c r="AL110" s="269"/>
      <c r="AM110" s="269"/>
      <c r="AN110" s="267" t="e">
        <f t="shared" si="236"/>
        <v>#DIV/0!</v>
      </c>
      <c r="AO110" s="269"/>
      <c r="AP110" s="269"/>
      <c r="AQ110" s="270" t="e">
        <f t="shared" si="253"/>
        <v>#DIV/0!</v>
      </c>
      <c r="AR110" s="199"/>
    </row>
    <row r="111" spans="1:44" ht="50.25" hidden="1" customHeight="1">
      <c r="A111" s="562"/>
      <c r="B111" s="524"/>
      <c r="C111" s="579"/>
      <c r="D111" s="271" t="s">
        <v>292</v>
      </c>
      <c r="E111" s="273">
        <f t="shared" si="246"/>
        <v>0</v>
      </c>
      <c r="F111" s="273">
        <f t="shared" si="246"/>
        <v>0</v>
      </c>
      <c r="G111" s="267" t="e">
        <f t="shared" si="243"/>
        <v>#DIV/0!</v>
      </c>
      <c r="H111" s="269"/>
      <c r="I111" s="269"/>
      <c r="J111" s="270" t="e">
        <f t="shared" si="247"/>
        <v>#DIV/0!</v>
      </c>
      <c r="K111" s="269"/>
      <c r="L111" s="269"/>
      <c r="M111" s="270" t="e">
        <f t="shared" si="248"/>
        <v>#DIV/0!</v>
      </c>
      <c r="N111" s="269"/>
      <c r="O111" s="269"/>
      <c r="P111" s="267" t="e">
        <f t="shared" si="249"/>
        <v>#DIV/0!</v>
      </c>
      <c r="Q111" s="269"/>
      <c r="R111" s="269"/>
      <c r="S111" s="267" t="e">
        <f t="shared" si="250"/>
        <v>#DIV/0!</v>
      </c>
      <c r="T111" s="269"/>
      <c r="U111" s="269"/>
      <c r="V111" s="267" t="e">
        <f t="shared" si="251"/>
        <v>#DIV/0!</v>
      </c>
      <c r="W111" s="269"/>
      <c r="X111" s="269"/>
      <c r="Y111" s="267" t="e">
        <f t="shared" si="252"/>
        <v>#DIV/0!</v>
      </c>
      <c r="Z111" s="269"/>
      <c r="AA111" s="269"/>
      <c r="AB111" s="267" t="e">
        <f t="shared" si="229"/>
        <v>#DIV/0!</v>
      </c>
      <c r="AC111" s="269"/>
      <c r="AD111" s="269"/>
      <c r="AE111" s="267" t="e">
        <f t="shared" si="231"/>
        <v>#DIV/0!</v>
      </c>
      <c r="AF111" s="269"/>
      <c r="AG111" s="269"/>
      <c r="AH111" s="267" t="e">
        <f t="shared" si="233"/>
        <v>#DIV/0!</v>
      </c>
      <c r="AI111" s="269"/>
      <c r="AJ111" s="269"/>
      <c r="AK111" s="267" t="e">
        <f t="shared" si="245"/>
        <v>#DIV/0!</v>
      </c>
      <c r="AL111" s="269"/>
      <c r="AM111" s="269"/>
      <c r="AN111" s="267" t="e">
        <f t="shared" si="236"/>
        <v>#DIV/0!</v>
      </c>
      <c r="AO111" s="269"/>
      <c r="AP111" s="269"/>
      <c r="AQ111" s="270" t="e">
        <f t="shared" si="253"/>
        <v>#DIV/0!</v>
      </c>
      <c r="AR111" s="199"/>
    </row>
    <row r="112" spans="1:44" ht="50.25" hidden="1" customHeight="1">
      <c r="A112" s="562"/>
      <c r="B112" s="524"/>
      <c r="C112" s="579"/>
      <c r="D112" s="271" t="s">
        <v>285</v>
      </c>
      <c r="E112" s="269">
        <f t="shared" si="246"/>
        <v>0</v>
      </c>
      <c r="F112" s="269">
        <f t="shared" si="246"/>
        <v>0</v>
      </c>
      <c r="G112" s="267" t="e">
        <f t="shared" si="243"/>
        <v>#DIV/0!</v>
      </c>
      <c r="H112" s="269"/>
      <c r="I112" s="269"/>
      <c r="J112" s="270" t="e">
        <f t="shared" si="247"/>
        <v>#DIV/0!</v>
      </c>
      <c r="K112" s="269"/>
      <c r="L112" s="269"/>
      <c r="M112" s="270" t="e">
        <f t="shared" si="248"/>
        <v>#DIV/0!</v>
      </c>
      <c r="N112" s="269"/>
      <c r="O112" s="269"/>
      <c r="P112" s="267" t="e">
        <f t="shared" si="249"/>
        <v>#DIV/0!</v>
      </c>
      <c r="Q112" s="269"/>
      <c r="R112" s="269"/>
      <c r="S112" s="267" t="e">
        <f t="shared" si="250"/>
        <v>#DIV/0!</v>
      </c>
      <c r="T112" s="269"/>
      <c r="U112" s="269"/>
      <c r="V112" s="267" t="e">
        <f t="shared" si="251"/>
        <v>#DIV/0!</v>
      </c>
      <c r="W112" s="269"/>
      <c r="X112" s="269"/>
      <c r="Y112" s="267" t="e">
        <f t="shared" si="252"/>
        <v>#DIV/0!</v>
      </c>
      <c r="Z112" s="269"/>
      <c r="AA112" s="269"/>
      <c r="AB112" s="267" t="e">
        <f t="shared" si="229"/>
        <v>#DIV/0!</v>
      </c>
      <c r="AC112" s="269"/>
      <c r="AD112" s="269"/>
      <c r="AE112" s="267" t="e">
        <f>AD112/AC112*100</f>
        <v>#DIV/0!</v>
      </c>
      <c r="AF112" s="269"/>
      <c r="AG112" s="269"/>
      <c r="AH112" s="267" t="e">
        <f>AG112/AF112*100</f>
        <v>#DIV/0!</v>
      </c>
      <c r="AI112" s="269"/>
      <c r="AJ112" s="269"/>
      <c r="AK112" s="267" t="e">
        <f t="shared" si="245"/>
        <v>#DIV/0!</v>
      </c>
      <c r="AL112" s="269"/>
      <c r="AM112" s="269"/>
      <c r="AN112" s="267" t="e">
        <f>AM112/AL112*100</f>
        <v>#DIV/0!</v>
      </c>
      <c r="AO112" s="269"/>
      <c r="AP112" s="269"/>
      <c r="AQ112" s="270" t="e">
        <f t="shared" si="253"/>
        <v>#DIV/0!</v>
      </c>
      <c r="AR112" s="199"/>
    </row>
    <row r="113" spans="1:44" ht="50.25" hidden="1" customHeight="1" thickBot="1">
      <c r="A113" s="563"/>
      <c r="B113" s="577"/>
      <c r="C113" s="580"/>
      <c r="D113" s="274" t="s">
        <v>43</v>
      </c>
      <c r="E113" s="275">
        <f t="shared" si="246"/>
        <v>0</v>
      </c>
      <c r="F113" s="275">
        <f t="shared" si="246"/>
        <v>0</v>
      </c>
      <c r="G113" s="276" t="e">
        <f t="shared" si="243"/>
        <v>#DIV/0!</v>
      </c>
      <c r="H113" s="275"/>
      <c r="I113" s="275"/>
      <c r="J113" s="277" t="e">
        <f t="shared" si="247"/>
        <v>#DIV/0!</v>
      </c>
      <c r="K113" s="275"/>
      <c r="L113" s="275"/>
      <c r="M113" s="277" t="e">
        <f t="shared" si="248"/>
        <v>#DIV/0!</v>
      </c>
      <c r="N113" s="275"/>
      <c r="O113" s="275"/>
      <c r="P113" s="276" t="e">
        <f t="shared" si="249"/>
        <v>#DIV/0!</v>
      </c>
      <c r="Q113" s="275"/>
      <c r="R113" s="275"/>
      <c r="S113" s="276" t="e">
        <f t="shared" si="250"/>
        <v>#DIV/0!</v>
      </c>
      <c r="T113" s="275"/>
      <c r="U113" s="275"/>
      <c r="V113" s="276" t="e">
        <f t="shared" si="251"/>
        <v>#DIV/0!</v>
      </c>
      <c r="W113" s="275"/>
      <c r="X113" s="275"/>
      <c r="Y113" s="276" t="e">
        <f t="shared" si="252"/>
        <v>#DIV/0!</v>
      </c>
      <c r="Z113" s="275"/>
      <c r="AA113" s="275"/>
      <c r="AB113" s="276" t="e">
        <f t="shared" si="229"/>
        <v>#DIV/0!</v>
      </c>
      <c r="AC113" s="275"/>
      <c r="AD113" s="275"/>
      <c r="AE113" s="276" t="e">
        <f t="shared" ref="AE113:AE155" si="254">AD113/AC113*100</f>
        <v>#DIV/0!</v>
      </c>
      <c r="AF113" s="275"/>
      <c r="AG113" s="275"/>
      <c r="AH113" s="276" t="e">
        <f t="shared" ref="AH113:AH155" si="255">AG113/AF113*100</f>
        <v>#DIV/0!</v>
      </c>
      <c r="AI113" s="275"/>
      <c r="AJ113" s="275"/>
      <c r="AK113" s="276" t="e">
        <f t="shared" si="245"/>
        <v>#DIV/0!</v>
      </c>
      <c r="AL113" s="275"/>
      <c r="AM113" s="275"/>
      <c r="AN113" s="276" t="e">
        <f t="shared" ref="AN113:AN141" si="256">AM113/AL113*100</f>
        <v>#DIV/0!</v>
      </c>
      <c r="AO113" s="275"/>
      <c r="AP113" s="275"/>
      <c r="AQ113" s="277" t="e">
        <f t="shared" si="253"/>
        <v>#DIV/0!</v>
      </c>
      <c r="AR113" s="279"/>
    </row>
    <row r="114" spans="1:44" ht="174" customHeight="1" thickBot="1">
      <c r="A114" s="561" t="s">
        <v>307</v>
      </c>
      <c r="B114" s="576" t="s">
        <v>413</v>
      </c>
      <c r="C114" s="578"/>
      <c r="D114" s="222" t="s">
        <v>41</v>
      </c>
      <c r="E114" s="205">
        <f>H114+K114+N114+Q114+T114+W114+Z114+AC114+AF114+AI114+AL114+AO114</f>
        <v>317.10000000000002</v>
      </c>
      <c r="F114" s="205">
        <f>I114+L114+O114+R114+U114+X114+AA114+AD114+AG114+AJ114+AM114+AP114</f>
        <v>317.10000000000002</v>
      </c>
      <c r="G114" s="253">
        <f>F114/E114</f>
        <v>1</v>
      </c>
      <c r="H114" s="205">
        <f>H115+H116+H118+H119+H120</f>
        <v>0</v>
      </c>
      <c r="I114" s="205">
        <f>I115+I116+I118+I119+I120</f>
        <v>0</v>
      </c>
      <c r="J114" s="257"/>
      <c r="K114" s="205">
        <f>K115+K116+K118+K119+K120</f>
        <v>0</v>
      </c>
      <c r="L114" s="205">
        <f>L115+L116+L118+L119+L120</f>
        <v>0</v>
      </c>
      <c r="M114" s="257"/>
      <c r="N114" s="205">
        <f>N115+N116+N118+N119+N120</f>
        <v>0</v>
      </c>
      <c r="O114" s="205">
        <f>O115+O116+O118+O119+O120</f>
        <v>0</v>
      </c>
      <c r="P114" s="253"/>
      <c r="Q114" s="205">
        <f>Q115+Q116+Q118+Q119+Q120</f>
        <v>78.5</v>
      </c>
      <c r="R114" s="205">
        <f>R115+R116+R118+R119+R120</f>
        <v>78.5</v>
      </c>
      <c r="S114" s="253">
        <f>R114/Q114</f>
        <v>1</v>
      </c>
      <c r="T114" s="205">
        <f>T115+T116+T118+T119+T120</f>
        <v>75.5</v>
      </c>
      <c r="U114" s="205">
        <f>U115+U116+U118+U119+U120</f>
        <v>75.5</v>
      </c>
      <c r="V114" s="253">
        <f>U114/T114</f>
        <v>1</v>
      </c>
      <c r="W114" s="205">
        <f>W115+W116+W118+W119+W120</f>
        <v>0</v>
      </c>
      <c r="X114" s="205">
        <f>X115+X116+X118+X119+X120</f>
        <v>0</v>
      </c>
      <c r="Y114" s="253"/>
      <c r="Z114" s="205">
        <f t="shared" ref="Z114:AA114" si="257">Z115+Z116+Z117+Z118+Z119+Z120</f>
        <v>75.8</v>
      </c>
      <c r="AA114" s="205">
        <f t="shared" si="257"/>
        <v>75.8</v>
      </c>
      <c r="AB114" s="238">
        <f t="shared" ref="AB114" si="258">AA114/Z114</f>
        <v>1</v>
      </c>
      <c r="AC114" s="205">
        <f>AC115+AC116+AC118+AC119+AC120</f>
        <v>0</v>
      </c>
      <c r="AD114" s="205">
        <f>AD115+AD116+AD118+AD119+AD120</f>
        <v>0</v>
      </c>
      <c r="AE114" s="253"/>
      <c r="AF114" s="205">
        <f>AF115+AF116+AF118+AF119+AF120</f>
        <v>0</v>
      </c>
      <c r="AG114" s="205">
        <f>AG115+AG116+AG118+AG119+AG120</f>
        <v>0</v>
      </c>
      <c r="AH114" s="253"/>
      <c r="AI114" s="205">
        <f>AI115+AI116+AI118+AI119+AI120</f>
        <v>87.3</v>
      </c>
      <c r="AJ114" s="205">
        <f>AJ115+AJ116+AJ118+AJ119+AJ120</f>
        <v>87.3</v>
      </c>
      <c r="AK114" s="253">
        <f>AJ114/AI114</f>
        <v>1</v>
      </c>
      <c r="AL114" s="205">
        <f>AL115+AL116+AL118+AL119+AL120</f>
        <v>0</v>
      </c>
      <c r="AM114" s="205">
        <f>AM115+AM116+AM118+AM119+AM120</f>
        <v>0</v>
      </c>
      <c r="AN114" s="253"/>
      <c r="AO114" s="205">
        <f>AO115+AO116+AO118+AO119+AO120</f>
        <v>0</v>
      </c>
      <c r="AP114" s="205">
        <f>AP115+AP116+AP118+AP119+AP120</f>
        <v>0</v>
      </c>
      <c r="AQ114" s="257"/>
      <c r="AR114" s="258" t="s">
        <v>482</v>
      </c>
    </row>
    <row r="115" spans="1:44" ht="123.75" hidden="1" customHeight="1" thickBot="1">
      <c r="A115" s="562"/>
      <c r="B115" s="524"/>
      <c r="C115" s="579"/>
      <c r="D115" s="268" t="s">
        <v>37</v>
      </c>
      <c r="E115" s="269">
        <f>H115+K115+N115+Q115+T115+W115+Z115+AC115+AF115+AI115+AL115+AO115</f>
        <v>0</v>
      </c>
      <c r="F115" s="269">
        <f>I115+L115+O115+R115+U115+X115+AA115+AD115+AG115+AJ115+AM115+AP115</f>
        <v>0</v>
      </c>
      <c r="G115" s="267" t="e">
        <f t="shared" ref="G115:G127" si="259">F115/E115</f>
        <v>#DIV/0!</v>
      </c>
      <c r="H115" s="269"/>
      <c r="I115" s="269"/>
      <c r="J115" s="270" t="e">
        <f t="shared" si="247"/>
        <v>#DIV/0!</v>
      </c>
      <c r="K115" s="269"/>
      <c r="L115" s="269"/>
      <c r="M115" s="270" t="e">
        <f t="shared" ref="M115:M120" si="260">L115/K115*100</f>
        <v>#DIV/0!</v>
      </c>
      <c r="N115" s="269"/>
      <c r="O115" s="269"/>
      <c r="P115" s="267" t="e">
        <f t="shared" ref="P115:P120" si="261">O115/N115*100</f>
        <v>#DIV/0!</v>
      </c>
      <c r="Q115" s="269"/>
      <c r="R115" s="269"/>
      <c r="S115" s="267" t="e">
        <f t="shared" ref="S115:S120" si="262">R115/Q115*100</f>
        <v>#DIV/0!</v>
      </c>
      <c r="T115" s="269"/>
      <c r="U115" s="269"/>
      <c r="V115" s="267" t="e">
        <f t="shared" ref="V115:V120" si="263">U115/T115*100</f>
        <v>#DIV/0!</v>
      </c>
      <c r="W115" s="269"/>
      <c r="X115" s="269"/>
      <c r="Y115" s="267" t="e">
        <f t="shared" ref="Y115:Y120" si="264">X115/W115*100</f>
        <v>#DIV/0!</v>
      </c>
      <c r="Z115" s="269"/>
      <c r="AA115" s="269"/>
      <c r="AB115" s="267" t="e">
        <f t="shared" si="229"/>
        <v>#DIV/0!</v>
      </c>
      <c r="AC115" s="269"/>
      <c r="AD115" s="269"/>
      <c r="AE115" s="267" t="e">
        <f t="shared" si="254"/>
        <v>#DIV/0!</v>
      </c>
      <c r="AF115" s="269"/>
      <c r="AG115" s="269"/>
      <c r="AH115" s="267" t="e">
        <f t="shared" si="255"/>
        <v>#DIV/0!</v>
      </c>
      <c r="AI115" s="269"/>
      <c r="AJ115" s="269"/>
      <c r="AK115" s="267" t="e">
        <f t="shared" ref="AK115:AK169" si="265">AJ115/AI115</f>
        <v>#DIV/0!</v>
      </c>
      <c r="AL115" s="269"/>
      <c r="AM115" s="269"/>
      <c r="AN115" s="267" t="e">
        <f t="shared" si="256"/>
        <v>#DIV/0!</v>
      </c>
      <c r="AO115" s="269"/>
      <c r="AP115" s="269"/>
      <c r="AQ115" s="270" t="e">
        <f t="shared" ref="AQ115:AQ120" si="266">AP115/AO115*100</f>
        <v>#DIV/0!</v>
      </c>
      <c r="AR115" s="199"/>
    </row>
    <row r="116" spans="1:44" ht="237.75" customHeight="1" thickBot="1">
      <c r="A116" s="562"/>
      <c r="B116" s="524"/>
      <c r="C116" s="579"/>
      <c r="D116" s="210" t="s">
        <v>2</v>
      </c>
      <c r="E116" s="315">
        <f t="shared" ref="E116:F120" si="267">H116+K116+N116+Q116+T116+W116+Z116+AC116+AF116+AI116+AL116+AO116</f>
        <v>317.10000000000002</v>
      </c>
      <c r="F116" s="315">
        <f t="shared" si="267"/>
        <v>317.10000000000002</v>
      </c>
      <c r="G116" s="238">
        <f t="shared" si="259"/>
        <v>1</v>
      </c>
      <c r="H116" s="269"/>
      <c r="I116" s="269"/>
      <c r="J116" s="270"/>
      <c r="K116" s="269"/>
      <c r="L116" s="269"/>
      <c r="M116" s="270"/>
      <c r="N116" s="269">
        <v>0</v>
      </c>
      <c r="O116" s="269"/>
      <c r="P116" s="267"/>
      <c r="Q116" s="315">
        <v>78.5</v>
      </c>
      <c r="R116" s="315">
        <v>78.5</v>
      </c>
      <c r="S116" s="253">
        <f>R116/Q116</f>
        <v>1</v>
      </c>
      <c r="T116" s="315">
        <v>75.5</v>
      </c>
      <c r="U116" s="315">
        <v>75.5</v>
      </c>
      <c r="V116" s="253">
        <f>U116/T116</f>
        <v>1</v>
      </c>
      <c r="W116" s="315"/>
      <c r="X116" s="315"/>
      <c r="Y116" s="238"/>
      <c r="Z116" s="315">
        <v>75.8</v>
      </c>
      <c r="AA116" s="315">
        <v>75.8</v>
      </c>
      <c r="AB116" s="238">
        <f t="shared" ref="AB116" si="268">AA116/Z116</f>
        <v>1</v>
      </c>
      <c r="AC116" s="269"/>
      <c r="AD116" s="269"/>
      <c r="AE116" s="267"/>
      <c r="AF116" s="269"/>
      <c r="AG116" s="269"/>
      <c r="AH116" s="267"/>
      <c r="AI116" s="315">
        <v>87.3</v>
      </c>
      <c r="AJ116" s="315">
        <v>87.3</v>
      </c>
      <c r="AK116" s="238">
        <f t="shared" si="265"/>
        <v>1</v>
      </c>
      <c r="AL116" s="269"/>
      <c r="AM116" s="269"/>
      <c r="AN116" s="267"/>
      <c r="AO116" s="269"/>
      <c r="AP116" s="269"/>
      <c r="AQ116" s="270"/>
      <c r="AR116" s="200" t="s">
        <v>538</v>
      </c>
    </row>
    <row r="117" spans="1:44" ht="114.75" hidden="1" customHeight="1" thickBot="1">
      <c r="A117" s="562"/>
      <c r="B117" s="524"/>
      <c r="C117" s="579"/>
      <c r="D117" s="271" t="s">
        <v>284</v>
      </c>
      <c r="E117" s="269">
        <f t="shared" si="267"/>
        <v>0</v>
      </c>
      <c r="F117" s="269">
        <f t="shared" si="267"/>
        <v>0</v>
      </c>
      <c r="G117" s="270" t="e">
        <f t="shared" si="259"/>
        <v>#DIV/0!</v>
      </c>
      <c r="H117" s="269"/>
      <c r="I117" s="269"/>
      <c r="J117" s="270" t="e">
        <f t="shared" si="247"/>
        <v>#DIV/0!</v>
      </c>
      <c r="K117" s="269"/>
      <c r="L117" s="269"/>
      <c r="M117" s="270" t="e">
        <f t="shared" si="260"/>
        <v>#DIV/0!</v>
      </c>
      <c r="N117" s="269"/>
      <c r="O117" s="269"/>
      <c r="P117" s="267" t="e">
        <f t="shared" si="261"/>
        <v>#DIV/0!</v>
      </c>
      <c r="Q117" s="269"/>
      <c r="R117" s="269"/>
      <c r="S117" s="267" t="e">
        <f t="shared" si="262"/>
        <v>#DIV/0!</v>
      </c>
      <c r="T117" s="269"/>
      <c r="U117" s="269"/>
      <c r="V117" s="267" t="e">
        <f t="shared" si="263"/>
        <v>#DIV/0!</v>
      </c>
      <c r="W117" s="269"/>
      <c r="X117" s="269"/>
      <c r="Y117" s="267" t="e">
        <f t="shared" si="264"/>
        <v>#DIV/0!</v>
      </c>
      <c r="Z117" s="269"/>
      <c r="AA117" s="269"/>
      <c r="AB117" s="267" t="e">
        <f t="shared" si="229"/>
        <v>#DIV/0!</v>
      </c>
      <c r="AC117" s="269"/>
      <c r="AD117" s="269"/>
      <c r="AE117" s="267" t="e">
        <f t="shared" si="254"/>
        <v>#DIV/0!</v>
      </c>
      <c r="AF117" s="269"/>
      <c r="AG117" s="269"/>
      <c r="AH117" s="267" t="e">
        <f t="shared" si="255"/>
        <v>#DIV/0!</v>
      </c>
      <c r="AI117" s="269"/>
      <c r="AJ117" s="269"/>
      <c r="AK117" s="267" t="e">
        <f t="shared" si="265"/>
        <v>#DIV/0!</v>
      </c>
      <c r="AL117" s="269"/>
      <c r="AM117" s="269"/>
      <c r="AN117" s="267" t="e">
        <f t="shared" si="256"/>
        <v>#DIV/0!</v>
      </c>
      <c r="AO117" s="269"/>
      <c r="AP117" s="269"/>
      <c r="AQ117" s="270" t="e">
        <f t="shared" si="266"/>
        <v>#DIV/0!</v>
      </c>
      <c r="AR117" s="199"/>
    </row>
    <row r="118" spans="1:44" ht="269.25" hidden="1" customHeight="1" thickBot="1">
      <c r="A118" s="562"/>
      <c r="B118" s="524"/>
      <c r="C118" s="579"/>
      <c r="D118" s="271" t="s">
        <v>292</v>
      </c>
      <c r="E118" s="273">
        <f t="shared" si="267"/>
        <v>0</v>
      </c>
      <c r="F118" s="273">
        <f t="shared" si="267"/>
        <v>0</v>
      </c>
      <c r="G118" s="270" t="e">
        <f t="shared" si="259"/>
        <v>#DIV/0!</v>
      </c>
      <c r="H118" s="269"/>
      <c r="I118" s="269"/>
      <c r="J118" s="270" t="e">
        <f t="shared" si="247"/>
        <v>#DIV/0!</v>
      </c>
      <c r="K118" s="269"/>
      <c r="L118" s="269"/>
      <c r="M118" s="270" t="e">
        <f t="shared" si="260"/>
        <v>#DIV/0!</v>
      </c>
      <c r="N118" s="269"/>
      <c r="O118" s="269"/>
      <c r="P118" s="267" t="e">
        <f t="shared" si="261"/>
        <v>#DIV/0!</v>
      </c>
      <c r="Q118" s="269"/>
      <c r="R118" s="269"/>
      <c r="S118" s="267" t="e">
        <f t="shared" si="262"/>
        <v>#DIV/0!</v>
      </c>
      <c r="T118" s="269"/>
      <c r="U118" s="269"/>
      <c r="V118" s="267" t="e">
        <f t="shared" si="263"/>
        <v>#DIV/0!</v>
      </c>
      <c r="W118" s="269"/>
      <c r="X118" s="269"/>
      <c r="Y118" s="267" t="e">
        <f t="shared" si="264"/>
        <v>#DIV/0!</v>
      </c>
      <c r="Z118" s="269"/>
      <c r="AA118" s="269"/>
      <c r="AB118" s="267" t="e">
        <f t="shared" si="229"/>
        <v>#DIV/0!</v>
      </c>
      <c r="AC118" s="269"/>
      <c r="AD118" s="269"/>
      <c r="AE118" s="267" t="e">
        <f t="shared" si="254"/>
        <v>#DIV/0!</v>
      </c>
      <c r="AF118" s="269"/>
      <c r="AG118" s="269"/>
      <c r="AH118" s="267" t="e">
        <f t="shared" si="255"/>
        <v>#DIV/0!</v>
      </c>
      <c r="AI118" s="269"/>
      <c r="AJ118" s="269"/>
      <c r="AK118" s="267" t="e">
        <f t="shared" si="265"/>
        <v>#DIV/0!</v>
      </c>
      <c r="AL118" s="269"/>
      <c r="AM118" s="269"/>
      <c r="AN118" s="267" t="e">
        <f t="shared" si="256"/>
        <v>#DIV/0!</v>
      </c>
      <c r="AO118" s="269"/>
      <c r="AP118" s="269"/>
      <c r="AQ118" s="270" t="e">
        <f t="shared" si="266"/>
        <v>#DIV/0!</v>
      </c>
      <c r="AR118" s="199"/>
    </row>
    <row r="119" spans="1:44" ht="114.75" hidden="1" customHeight="1">
      <c r="A119" s="562"/>
      <c r="B119" s="524"/>
      <c r="C119" s="579"/>
      <c r="D119" s="271" t="s">
        <v>285</v>
      </c>
      <c r="E119" s="269">
        <f t="shared" si="267"/>
        <v>0</v>
      </c>
      <c r="F119" s="269">
        <f t="shared" si="267"/>
        <v>0</v>
      </c>
      <c r="G119" s="272" t="e">
        <f t="shared" si="259"/>
        <v>#DIV/0!</v>
      </c>
      <c r="H119" s="269"/>
      <c r="I119" s="269"/>
      <c r="J119" s="270" t="e">
        <f t="shared" si="247"/>
        <v>#DIV/0!</v>
      </c>
      <c r="K119" s="269"/>
      <c r="L119" s="269"/>
      <c r="M119" s="270" t="e">
        <f t="shared" si="260"/>
        <v>#DIV/0!</v>
      </c>
      <c r="N119" s="269"/>
      <c r="O119" s="269"/>
      <c r="P119" s="267" t="e">
        <f t="shared" si="261"/>
        <v>#DIV/0!</v>
      </c>
      <c r="Q119" s="269"/>
      <c r="R119" s="269"/>
      <c r="S119" s="267" t="e">
        <f t="shared" si="262"/>
        <v>#DIV/0!</v>
      </c>
      <c r="T119" s="269"/>
      <c r="U119" s="269"/>
      <c r="V119" s="267" t="e">
        <f t="shared" si="263"/>
        <v>#DIV/0!</v>
      </c>
      <c r="W119" s="269"/>
      <c r="X119" s="269"/>
      <c r="Y119" s="267" t="e">
        <f t="shared" si="264"/>
        <v>#DIV/0!</v>
      </c>
      <c r="Z119" s="269"/>
      <c r="AA119" s="269"/>
      <c r="AB119" s="267" t="e">
        <f t="shared" si="229"/>
        <v>#DIV/0!</v>
      </c>
      <c r="AC119" s="269"/>
      <c r="AD119" s="269"/>
      <c r="AE119" s="267" t="e">
        <f t="shared" si="254"/>
        <v>#DIV/0!</v>
      </c>
      <c r="AF119" s="269"/>
      <c r="AG119" s="269"/>
      <c r="AH119" s="267" t="e">
        <f t="shared" si="255"/>
        <v>#DIV/0!</v>
      </c>
      <c r="AI119" s="269"/>
      <c r="AJ119" s="269"/>
      <c r="AK119" s="267" t="e">
        <f t="shared" si="265"/>
        <v>#DIV/0!</v>
      </c>
      <c r="AL119" s="269"/>
      <c r="AM119" s="269"/>
      <c r="AN119" s="267" t="e">
        <f t="shared" si="256"/>
        <v>#DIV/0!</v>
      </c>
      <c r="AO119" s="269"/>
      <c r="AP119" s="269"/>
      <c r="AQ119" s="270" t="e">
        <f t="shared" si="266"/>
        <v>#DIV/0!</v>
      </c>
      <c r="AR119" s="199"/>
    </row>
    <row r="120" spans="1:44" ht="114.75" hidden="1" customHeight="1" thickBot="1">
      <c r="A120" s="563"/>
      <c r="B120" s="577"/>
      <c r="C120" s="580"/>
      <c r="D120" s="274" t="s">
        <v>43</v>
      </c>
      <c r="E120" s="275">
        <f t="shared" si="267"/>
        <v>0</v>
      </c>
      <c r="F120" s="275">
        <f t="shared" si="267"/>
        <v>0</v>
      </c>
      <c r="G120" s="278" t="e">
        <f t="shared" si="259"/>
        <v>#DIV/0!</v>
      </c>
      <c r="H120" s="275"/>
      <c r="I120" s="275"/>
      <c r="J120" s="277" t="e">
        <f t="shared" si="247"/>
        <v>#DIV/0!</v>
      </c>
      <c r="K120" s="275"/>
      <c r="L120" s="275"/>
      <c r="M120" s="277" t="e">
        <f t="shared" si="260"/>
        <v>#DIV/0!</v>
      </c>
      <c r="N120" s="275"/>
      <c r="O120" s="275"/>
      <c r="P120" s="276" t="e">
        <f t="shared" si="261"/>
        <v>#DIV/0!</v>
      </c>
      <c r="Q120" s="275"/>
      <c r="R120" s="275"/>
      <c r="S120" s="276" t="e">
        <f t="shared" si="262"/>
        <v>#DIV/0!</v>
      </c>
      <c r="T120" s="275"/>
      <c r="U120" s="275"/>
      <c r="V120" s="276" t="e">
        <f t="shared" si="263"/>
        <v>#DIV/0!</v>
      </c>
      <c r="W120" s="275"/>
      <c r="X120" s="275"/>
      <c r="Y120" s="276" t="e">
        <f t="shared" si="264"/>
        <v>#DIV/0!</v>
      </c>
      <c r="Z120" s="275"/>
      <c r="AA120" s="275"/>
      <c r="AB120" s="276" t="e">
        <f t="shared" si="229"/>
        <v>#DIV/0!</v>
      </c>
      <c r="AC120" s="275"/>
      <c r="AD120" s="275"/>
      <c r="AE120" s="276" t="e">
        <f t="shared" si="254"/>
        <v>#DIV/0!</v>
      </c>
      <c r="AF120" s="275"/>
      <c r="AG120" s="275"/>
      <c r="AH120" s="276" t="e">
        <f t="shared" si="255"/>
        <v>#DIV/0!</v>
      </c>
      <c r="AI120" s="275"/>
      <c r="AJ120" s="275"/>
      <c r="AK120" s="276" t="e">
        <f t="shared" si="265"/>
        <v>#DIV/0!</v>
      </c>
      <c r="AL120" s="275"/>
      <c r="AM120" s="275"/>
      <c r="AN120" s="276" t="e">
        <f t="shared" si="256"/>
        <v>#DIV/0!</v>
      </c>
      <c r="AO120" s="275"/>
      <c r="AP120" s="275"/>
      <c r="AQ120" s="277" t="e">
        <f t="shared" si="266"/>
        <v>#DIV/0!</v>
      </c>
      <c r="AR120" s="279"/>
    </row>
    <row r="121" spans="1:44" ht="114.75" hidden="1" customHeight="1">
      <c r="A121" s="648" t="s">
        <v>308</v>
      </c>
      <c r="B121" s="584" t="s">
        <v>412</v>
      </c>
      <c r="C121" s="584"/>
      <c r="D121" s="281" t="s">
        <v>41</v>
      </c>
      <c r="E121" s="282" t="e">
        <f>H121+K121+N121+Q121+T121+W121+Z121+AC121+AF121+AI121+AL121+#REF!</f>
        <v>#REF!</v>
      </c>
      <c r="F121" s="282" t="e">
        <f>I121+L121+O121+R121+U121+-X121+AA121+AD121+AG121+AJ121+AM121+#REF!</f>
        <v>#REF!</v>
      </c>
      <c r="G121" s="266" t="e">
        <f t="shared" si="259"/>
        <v>#REF!</v>
      </c>
      <c r="H121" s="282">
        <f>H122+H123+H124+H125+H126+H127</f>
        <v>0</v>
      </c>
      <c r="I121" s="282">
        <f>I122+I123+I124+I125+I126+I127</f>
        <v>0</v>
      </c>
      <c r="J121" s="283" t="e">
        <f t="shared" si="247"/>
        <v>#DIV/0!</v>
      </c>
      <c r="K121" s="282">
        <f>K122+K123+K124+K125+K126+K127</f>
        <v>0</v>
      </c>
      <c r="L121" s="282">
        <f>L122+L123+L124+L125+L126+L127</f>
        <v>0</v>
      </c>
      <c r="M121" s="283" t="e">
        <f>L121/K121*100</f>
        <v>#DIV/0!</v>
      </c>
      <c r="N121" s="282">
        <f>N122+N123+N124+N125+N126+N127</f>
        <v>0</v>
      </c>
      <c r="O121" s="282">
        <f>O122+O123+O124+O125+O126+O127</f>
        <v>0</v>
      </c>
      <c r="P121" s="266" t="e">
        <f>O121/N121*100</f>
        <v>#DIV/0!</v>
      </c>
      <c r="Q121" s="282">
        <f>Q122+Q123+Q124+Q125+Q126+Q127</f>
        <v>0</v>
      </c>
      <c r="R121" s="282">
        <f>R122+R123+R124+R125+R126+R127</f>
        <v>0</v>
      </c>
      <c r="S121" s="266" t="e">
        <f>R121/Q121*100</f>
        <v>#DIV/0!</v>
      </c>
      <c r="T121" s="282">
        <f>T122+T123+T124+T125+T126+T127</f>
        <v>0</v>
      </c>
      <c r="U121" s="282">
        <f>U122+U123+U124+U125+U126+U127</f>
        <v>0</v>
      </c>
      <c r="V121" s="266" t="e">
        <f>U121/T121*100</f>
        <v>#DIV/0!</v>
      </c>
      <c r="W121" s="282">
        <f>W122+W123+W124+W125+W126+W127</f>
        <v>0</v>
      </c>
      <c r="X121" s="282">
        <f>X122+X123+X124+X125+X126+X127</f>
        <v>0</v>
      </c>
      <c r="Y121" s="266" t="e">
        <f>X121/W121*100</f>
        <v>#DIV/0!</v>
      </c>
      <c r="Z121" s="282">
        <f t="shared" ref="Z121:AA121" si="269">Z122+Z123+Z124+Z125+Z126+Z127</f>
        <v>0</v>
      </c>
      <c r="AA121" s="282">
        <f t="shared" si="269"/>
        <v>0</v>
      </c>
      <c r="AB121" s="266" t="e">
        <f t="shared" si="229"/>
        <v>#DIV/0!</v>
      </c>
      <c r="AC121" s="282">
        <f t="shared" ref="AC121:AD121" si="270">AC122+AC123+AC124+AC125+AC126+AC127</f>
        <v>0</v>
      </c>
      <c r="AD121" s="282">
        <f t="shared" si="270"/>
        <v>0</v>
      </c>
      <c r="AE121" s="266" t="e">
        <f t="shared" si="254"/>
        <v>#DIV/0!</v>
      </c>
      <c r="AF121" s="282">
        <f t="shared" ref="AF121:AG121" si="271">AF122+AF123+AF124+AF125+AF126+AF127</f>
        <v>0</v>
      </c>
      <c r="AG121" s="282">
        <f t="shared" si="271"/>
        <v>0</v>
      </c>
      <c r="AH121" s="266" t="e">
        <f t="shared" si="255"/>
        <v>#DIV/0!</v>
      </c>
      <c r="AI121" s="282">
        <f t="shared" ref="AI121:AJ121" si="272">AI122+AI123+AI124+AI125+AI126+AI127</f>
        <v>0</v>
      </c>
      <c r="AJ121" s="282">
        <f t="shared" si="272"/>
        <v>0</v>
      </c>
      <c r="AK121" s="266" t="e">
        <f t="shared" si="265"/>
        <v>#DIV/0!</v>
      </c>
      <c r="AL121" s="282">
        <f t="shared" ref="AL121:AM121" si="273">AL122+AL123+AL124+AL125+AL126+AL127</f>
        <v>0</v>
      </c>
      <c r="AM121" s="282">
        <f t="shared" si="273"/>
        <v>0</v>
      </c>
      <c r="AN121" s="266" t="e">
        <f t="shared" ref="AN121" si="274">AM121/AL121</f>
        <v>#DIV/0!</v>
      </c>
      <c r="AO121" s="282">
        <f>AO122+AO123+AO124+AO125+AO126+AO127</f>
        <v>0</v>
      </c>
      <c r="AP121" s="282">
        <f>AP122+AP123+AP124+AP125+AP126+AP127</f>
        <v>0</v>
      </c>
      <c r="AQ121" s="283" t="e">
        <f>AP121/AO121*100</f>
        <v>#DIV/0!</v>
      </c>
      <c r="AR121" s="284"/>
    </row>
    <row r="122" spans="1:44" ht="114.75" hidden="1" customHeight="1">
      <c r="A122" s="562"/>
      <c r="B122" s="579"/>
      <c r="C122" s="579"/>
      <c r="D122" s="268" t="s">
        <v>37</v>
      </c>
      <c r="E122" s="269" t="e">
        <f>H122+K122+N122+Q122+T122+W122+Z122+AC122+AF122+AI122+AL122+#REF!</f>
        <v>#REF!</v>
      </c>
      <c r="F122" s="269" t="e">
        <f>I122+L122+O122+R122+U122+-X122+AA122+AD122+AG122+AJ122+AM122+#REF!</f>
        <v>#REF!</v>
      </c>
      <c r="G122" s="272" t="e">
        <f t="shared" si="259"/>
        <v>#REF!</v>
      </c>
      <c r="H122" s="269"/>
      <c r="I122" s="269"/>
      <c r="J122" s="270" t="e">
        <f t="shared" si="247"/>
        <v>#DIV/0!</v>
      </c>
      <c r="K122" s="269"/>
      <c r="L122" s="269"/>
      <c r="M122" s="270" t="e">
        <f t="shared" ref="M122:M127" si="275">L122/K122*100</f>
        <v>#DIV/0!</v>
      </c>
      <c r="N122" s="269"/>
      <c r="O122" s="269"/>
      <c r="P122" s="267" t="e">
        <f t="shared" ref="P122:P127" si="276">O122/N122*100</f>
        <v>#DIV/0!</v>
      </c>
      <c r="Q122" s="269"/>
      <c r="R122" s="269"/>
      <c r="S122" s="267" t="e">
        <f t="shared" ref="S122:S127" si="277">R122/Q122*100</f>
        <v>#DIV/0!</v>
      </c>
      <c r="T122" s="269"/>
      <c r="U122" s="269"/>
      <c r="V122" s="267" t="e">
        <f t="shared" ref="V122:V127" si="278">U122/T122*100</f>
        <v>#DIV/0!</v>
      </c>
      <c r="W122" s="269"/>
      <c r="X122" s="269"/>
      <c r="Y122" s="267" t="e">
        <f t="shared" ref="Y122:Y127" si="279">X122/W122*100</f>
        <v>#DIV/0!</v>
      </c>
      <c r="Z122" s="269"/>
      <c r="AA122" s="269"/>
      <c r="AB122" s="267" t="e">
        <f t="shared" si="229"/>
        <v>#DIV/0!</v>
      </c>
      <c r="AC122" s="269"/>
      <c r="AD122" s="269"/>
      <c r="AE122" s="267" t="e">
        <f t="shared" si="254"/>
        <v>#DIV/0!</v>
      </c>
      <c r="AF122" s="269"/>
      <c r="AG122" s="269"/>
      <c r="AH122" s="267" t="e">
        <f t="shared" si="255"/>
        <v>#DIV/0!</v>
      </c>
      <c r="AI122" s="269"/>
      <c r="AJ122" s="269"/>
      <c r="AK122" s="267" t="e">
        <f t="shared" si="265"/>
        <v>#DIV/0!</v>
      </c>
      <c r="AL122" s="269"/>
      <c r="AM122" s="269"/>
      <c r="AN122" s="267" t="e">
        <f t="shared" si="256"/>
        <v>#DIV/0!</v>
      </c>
      <c r="AO122" s="269"/>
      <c r="AP122" s="269"/>
      <c r="AQ122" s="270" t="e">
        <f t="shared" ref="AQ122:AQ127" si="280">AP122/AO122*100</f>
        <v>#DIV/0!</v>
      </c>
      <c r="AR122" s="199"/>
    </row>
    <row r="123" spans="1:44" ht="114.75" hidden="1" customHeight="1">
      <c r="A123" s="562"/>
      <c r="B123" s="579"/>
      <c r="C123" s="579"/>
      <c r="D123" s="271" t="s">
        <v>2</v>
      </c>
      <c r="E123" s="269" t="e">
        <f>H123+K123+N123+Q123+T123+W123+Z123+AC123+AF123+AI123+AL123+#REF!</f>
        <v>#REF!</v>
      </c>
      <c r="F123" s="269" t="e">
        <f>I123+L123+O123+R123+U123+-X123+AA123+AD123+AG123+AJ123+AM123+#REF!</f>
        <v>#REF!</v>
      </c>
      <c r="G123" s="267" t="e">
        <f t="shared" si="259"/>
        <v>#REF!</v>
      </c>
      <c r="H123" s="269"/>
      <c r="I123" s="269"/>
      <c r="J123" s="270" t="e">
        <f t="shared" si="247"/>
        <v>#DIV/0!</v>
      </c>
      <c r="K123" s="269"/>
      <c r="L123" s="269"/>
      <c r="M123" s="270" t="e">
        <f t="shared" si="275"/>
        <v>#DIV/0!</v>
      </c>
      <c r="N123" s="269"/>
      <c r="O123" s="269"/>
      <c r="P123" s="267" t="e">
        <f t="shared" si="276"/>
        <v>#DIV/0!</v>
      </c>
      <c r="Q123" s="269"/>
      <c r="R123" s="269"/>
      <c r="S123" s="267" t="e">
        <f t="shared" si="277"/>
        <v>#DIV/0!</v>
      </c>
      <c r="T123" s="269"/>
      <c r="U123" s="269"/>
      <c r="V123" s="267" t="e">
        <f t="shared" si="278"/>
        <v>#DIV/0!</v>
      </c>
      <c r="W123" s="269"/>
      <c r="X123" s="269"/>
      <c r="Y123" s="267" t="e">
        <f t="shared" si="279"/>
        <v>#DIV/0!</v>
      </c>
      <c r="Z123" s="269"/>
      <c r="AA123" s="269"/>
      <c r="AB123" s="267" t="e">
        <f t="shared" si="229"/>
        <v>#DIV/0!</v>
      </c>
      <c r="AC123" s="269"/>
      <c r="AD123" s="269"/>
      <c r="AE123" s="267" t="e">
        <f t="shared" si="254"/>
        <v>#DIV/0!</v>
      </c>
      <c r="AF123" s="269"/>
      <c r="AG123" s="269"/>
      <c r="AH123" s="267" t="e">
        <f t="shared" si="255"/>
        <v>#DIV/0!</v>
      </c>
      <c r="AI123" s="269">
        <v>0</v>
      </c>
      <c r="AJ123" s="269">
        <v>0</v>
      </c>
      <c r="AK123" s="267" t="e">
        <f t="shared" si="265"/>
        <v>#DIV/0!</v>
      </c>
      <c r="AL123" s="269">
        <v>0</v>
      </c>
      <c r="AM123" s="269">
        <v>0</v>
      </c>
      <c r="AN123" s="267" t="e">
        <f t="shared" ref="AN123" si="281">AM123/AL123</f>
        <v>#DIV/0!</v>
      </c>
      <c r="AO123" s="269"/>
      <c r="AP123" s="269"/>
      <c r="AQ123" s="270" t="e">
        <f t="shared" si="280"/>
        <v>#DIV/0!</v>
      </c>
      <c r="AR123" s="199"/>
    </row>
    <row r="124" spans="1:44" ht="114.75" hidden="1" customHeight="1">
      <c r="A124" s="562"/>
      <c r="B124" s="579"/>
      <c r="C124" s="579"/>
      <c r="D124" s="271" t="s">
        <v>284</v>
      </c>
      <c r="E124" s="269" t="e">
        <f>H124+K124+N124+Q124+T124+W124+Z124+AC124+AF124+AI124+AL124+#REF!</f>
        <v>#REF!</v>
      </c>
      <c r="F124" s="269" t="e">
        <f>I124+L124+O124+R124+U124+-X124+AA124+AD124+AG124+AJ124+AM124+#REF!</f>
        <v>#REF!</v>
      </c>
      <c r="G124" s="272" t="e">
        <f t="shared" si="259"/>
        <v>#REF!</v>
      </c>
      <c r="H124" s="269"/>
      <c r="I124" s="269"/>
      <c r="J124" s="270" t="e">
        <f t="shared" si="247"/>
        <v>#DIV/0!</v>
      </c>
      <c r="K124" s="269"/>
      <c r="L124" s="269"/>
      <c r="M124" s="270" t="e">
        <f t="shared" si="275"/>
        <v>#DIV/0!</v>
      </c>
      <c r="N124" s="269"/>
      <c r="O124" s="269"/>
      <c r="P124" s="267" t="e">
        <f t="shared" si="276"/>
        <v>#DIV/0!</v>
      </c>
      <c r="Q124" s="269"/>
      <c r="R124" s="269"/>
      <c r="S124" s="267" t="e">
        <f t="shared" si="277"/>
        <v>#DIV/0!</v>
      </c>
      <c r="T124" s="269"/>
      <c r="U124" s="269"/>
      <c r="V124" s="267" t="e">
        <f t="shared" si="278"/>
        <v>#DIV/0!</v>
      </c>
      <c r="W124" s="269"/>
      <c r="X124" s="269"/>
      <c r="Y124" s="267" t="e">
        <f t="shared" si="279"/>
        <v>#DIV/0!</v>
      </c>
      <c r="Z124" s="269"/>
      <c r="AA124" s="269"/>
      <c r="AB124" s="267" t="e">
        <f t="shared" si="229"/>
        <v>#DIV/0!</v>
      </c>
      <c r="AC124" s="269"/>
      <c r="AD124" s="269"/>
      <c r="AE124" s="267" t="e">
        <f t="shared" si="254"/>
        <v>#DIV/0!</v>
      </c>
      <c r="AF124" s="269"/>
      <c r="AG124" s="269"/>
      <c r="AH124" s="267" t="e">
        <f t="shared" si="255"/>
        <v>#DIV/0!</v>
      </c>
      <c r="AI124" s="269"/>
      <c r="AJ124" s="269"/>
      <c r="AK124" s="267" t="e">
        <f t="shared" si="265"/>
        <v>#DIV/0!</v>
      </c>
      <c r="AL124" s="269"/>
      <c r="AM124" s="269"/>
      <c r="AN124" s="267" t="e">
        <f t="shared" si="256"/>
        <v>#DIV/0!</v>
      </c>
      <c r="AO124" s="269"/>
      <c r="AP124" s="269"/>
      <c r="AQ124" s="270" t="e">
        <f t="shared" si="280"/>
        <v>#DIV/0!</v>
      </c>
      <c r="AR124" s="199"/>
    </row>
    <row r="125" spans="1:44" ht="290.25" hidden="1" customHeight="1">
      <c r="A125" s="562"/>
      <c r="B125" s="579"/>
      <c r="C125" s="579"/>
      <c r="D125" s="271" t="s">
        <v>292</v>
      </c>
      <c r="E125" s="269" t="e">
        <f>H125+K125+N125+Q125+T125+W125+Z125+AC125+AF125+AI125+AL125+#REF!</f>
        <v>#REF!</v>
      </c>
      <c r="F125" s="269" t="e">
        <f>I125+L125+O125+R125+U125+-X125+AA125+AD125+AG125+AJ125+AM125+#REF!</f>
        <v>#REF!</v>
      </c>
      <c r="G125" s="272" t="e">
        <f t="shared" si="259"/>
        <v>#REF!</v>
      </c>
      <c r="H125" s="269"/>
      <c r="I125" s="269"/>
      <c r="J125" s="270" t="e">
        <f t="shared" si="247"/>
        <v>#DIV/0!</v>
      </c>
      <c r="K125" s="269"/>
      <c r="L125" s="269"/>
      <c r="M125" s="270" t="e">
        <f t="shared" si="275"/>
        <v>#DIV/0!</v>
      </c>
      <c r="N125" s="269"/>
      <c r="O125" s="269"/>
      <c r="P125" s="267" t="e">
        <f t="shared" si="276"/>
        <v>#DIV/0!</v>
      </c>
      <c r="Q125" s="269"/>
      <c r="R125" s="269"/>
      <c r="S125" s="267" t="e">
        <f t="shared" si="277"/>
        <v>#DIV/0!</v>
      </c>
      <c r="T125" s="269"/>
      <c r="U125" s="269"/>
      <c r="V125" s="267" t="e">
        <f t="shared" si="278"/>
        <v>#DIV/0!</v>
      </c>
      <c r="W125" s="269"/>
      <c r="X125" s="269"/>
      <c r="Y125" s="267" t="e">
        <f t="shared" si="279"/>
        <v>#DIV/0!</v>
      </c>
      <c r="Z125" s="269"/>
      <c r="AA125" s="269"/>
      <c r="AB125" s="267" t="e">
        <f t="shared" si="229"/>
        <v>#DIV/0!</v>
      </c>
      <c r="AC125" s="269"/>
      <c r="AD125" s="269"/>
      <c r="AE125" s="267" t="e">
        <f t="shared" si="254"/>
        <v>#DIV/0!</v>
      </c>
      <c r="AF125" s="269"/>
      <c r="AG125" s="269"/>
      <c r="AH125" s="267" t="e">
        <f t="shared" si="255"/>
        <v>#DIV/0!</v>
      </c>
      <c r="AI125" s="269"/>
      <c r="AJ125" s="269"/>
      <c r="AK125" s="267" t="e">
        <f t="shared" si="265"/>
        <v>#DIV/0!</v>
      </c>
      <c r="AL125" s="269"/>
      <c r="AM125" s="269"/>
      <c r="AN125" s="267" t="e">
        <f t="shared" si="256"/>
        <v>#DIV/0!</v>
      </c>
      <c r="AO125" s="269"/>
      <c r="AP125" s="269"/>
      <c r="AQ125" s="270" t="e">
        <f t="shared" si="280"/>
        <v>#DIV/0!</v>
      </c>
      <c r="AR125" s="199"/>
    </row>
    <row r="126" spans="1:44" ht="114.75" hidden="1" customHeight="1">
      <c r="A126" s="562"/>
      <c r="B126" s="579"/>
      <c r="C126" s="579"/>
      <c r="D126" s="271" t="s">
        <v>285</v>
      </c>
      <c r="E126" s="269" t="e">
        <f>H126+K126+N126+Q126+T126+W126+Z126+AC126+AF126+AI126+AL126+#REF!</f>
        <v>#REF!</v>
      </c>
      <c r="F126" s="269" t="e">
        <f>I126+L126+O126+R126+U126+-X126+AA126+AD126+AG126+AJ126+AM126+#REF!</f>
        <v>#REF!</v>
      </c>
      <c r="G126" s="272" t="e">
        <f t="shared" si="259"/>
        <v>#REF!</v>
      </c>
      <c r="H126" s="269"/>
      <c r="I126" s="269"/>
      <c r="J126" s="270" t="e">
        <f t="shared" si="247"/>
        <v>#DIV/0!</v>
      </c>
      <c r="K126" s="269"/>
      <c r="L126" s="269"/>
      <c r="M126" s="270" t="e">
        <f t="shared" si="275"/>
        <v>#DIV/0!</v>
      </c>
      <c r="N126" s="269"/>
      <c r="O126" s="269"/>
      <c r="P126" s="267" t="e">
        <f t="shared" si="276"/>
        <v>#DIV/0!</v>
      </c>
      <c r="Q126" s="269"/>
      <c r="R126" s="269"/>
      <c r="S126" s="267" t="e">
        <f t="shared" si="277"/>
        <v>#DIV/0!</v>
      </c>
      <c r="T126" s="269"/>
      <c r="U126" s="269"/>
      <c r="V126" s="267" t="e">
        <f t="shared" si="278"/>
        <v>#DIV/0!</v>
      </c>
      <c r="W126" s="269"/>
      <c r="X126" s="269"/>
      <c r="Y126" s="267" t="e">
        <f t="shared" si="279"/>
        <v>#DIV/0!</v>
      </c>
      <c r="Z126" s="269"/>
      <c r="AA126" s="269"/>
      <c r="AB126" s="267" t="e">
        <f t="shared" si="229"/>
        <v>#DIV/0!</v>
      </c>
      <c r="AC126" s="269"/>
      <c r="AD126" s="269"/>
      <c r="AE126" s="267" t="e">
        <f t="shared" si="254"/>
        <v>#DIV/0!</v>
      </c>
      <c r="AF126" s="269"/>
      <c r="AG126" s="269"/>
      <c r="AH126" s="267" t="e">
        <f t="shared" si="255"/>
        <v>#DIV/0!</v>
      </c>
      <c r="AI126" s="269"/>
      <c r="AJ126" s="269"/>
      <c r="AK126" s="267" t="e">
        <f t="shared" si="265"/>
        <v>#DIV/0!</v>
      </c>
      <c r="AL126" s="269"/>
      <c r="AM126" s="269"/>
      <c r="AN126" s="267" t="e">
        <f t="shared" si="256"/>
        <v>#DIV/0!</v>
      </c>
      <c r="AO126" s="269"/>
      <c r="AP126" s="269"/>
      <c r="AQ126" s="270" t="e">
        <f t="shared" si="280"/>
        <v>#DIV/0!</v>
      </c>
      <c r="AR126" s="199"/>
    </row>
    <row r="127" spans="1:44" ht="114.75" hidden="1" customHeight="1" thickBot="1">
      <c r="A127" s="637"/>
      <c r="B127" s="585"/>
      <c r="C127" s="585"/>
      <c r="D127" s="285" t="s">
        <v>43</v>
      </c>
      <c r="E127" s="286" t="e">
        <f>H127+K127+N127+Q127+T127+W127+Z127+AC127+AF127+AI127+AL127+#REF!</f>
        <v>#REF!</v>
      </c>
      <c r="F127" s="286" t="e">
        <f>I127+L127+O127+R127+U127+-X127+AA127+AD127+AG127+AJ127+AM127+#REF!</f>
        <v>#REF!</v>
      </c>
      <c r="G127" s="287" t="e">
        <f t="shared" si="259"/>
        <v>#REF!</v>
      </c>
      <c r="H127" s="286"/>
      <c r="I127" s="286"/>
      <c r="J127" s="288" t="e">
        <f t="shared" si="247"/>
        <v>#DIV/0!</v>
      </c>
      <c r="K127" s="286"/>
      <c r="L127" s="286"/>
      <c r="M127" s="288" t="e">
        <f t="shared" si="275"/>
        <v>#DIV/0!</v>
      </c>
      <c r="N127" s="286"/>
      <c r="O127" s="286"/>
      <c r="P127" s="292" t="e">
        <f t="shared" si="276"/>
        <v>#DIV/0!</v>
      </c>
      <c r="Q127" s="286"/>
      <c r="R127" s="286"/>
      <c r="S127" s="292" t="e">
        <f t="shared" si="277"/>
        <v>#DIV/0!</v>
      </c>
      <c r="T127" s="286"/>
      <c r="U127" s="286"/>
      <c r="V127" s="292" t="e">
        <f t="shared" si="278"/>
        <v>#DIV/0!</v>
      </c>
      <c r="W127" s="286"/>
      <c r="X127" s="286"/>
      <c r="Y127" s="292" t="e">
        <f t="shared" si="279"/>
        <v>#DIV/0!</v>
      </c>
      <c r="Z127" s="286"/>
      <c r="AA127" s="286"/>
      <c r="AB127" s="292" t="e">
        <f t="shared" si="229"/>
        <v>#DIV/0!</v>
      </c>
      <c r="AC127" s="286"/>
      <c r="AD127" s="286"/>
      <c r="AE127" s="292" t="e">
        <f t="shared" si="254"/>
        <v>#DIV/0!</v>
      </c>
      <c r="AF127" s="286"/>
      <c r="AG127" s="286"/>
      <c r="AH127" s="292" t="e">
        <f t="shared" si="255"/>
        <v>#DIV/0!</v>
      </c>
      <c r="AI127" s="286"/>
      <c r="AJ127" s="286"/>
      <c r="AK127" s="292" t="e">
        <f t="shared" si="265"/>
        <v>#DIV/0!</v>
      </c>
      <c r="AL127" s="286"/>
      <c r="AM127" s="286"/>
      <c r="AN127" s="292" t="e">
        <f t="shared" si="256"/>
        <v>#DIV/0!</v>
      </c>
      <c r="AO127" s="286"/>
      <c r="AP127" s="286"/>
      <c r="AQ127" s="288" t="e">
        <f t="shared" si="280"/>
        <v>#DIV/0!</v>
      </c>
      <c r="AR127" s="289"/>
    </row>
    <row r="128" spans="1:44" ht="123.75" customHeight="1">
      <c r="A128" s="561" t="s">
        <v>308</v>
      </c>
      <c r="B128" s="576" t="s">
        <v>489</v>
      </c>
      <c r="C128" s="578"/>
      <c r="D128" s="222" t="s">
        <v>41</v>
      </c>
      <c r="E128" s="205">
        <f>H128+K128+N128+Q128+T128+W128+Z128+AC128+AF128+AI128+AL128+AO128</f>
        <v>2233.6999999999998</v>
      </c>
      <c r="F128" s="205">
        <f>I128+L128+O128+R128+U128+X128+AA128+AD128+AG128+AJ128+AM128+AP128</f>
        <v>1785.8</v>
      </c>
      <c r="G128" s="255">
        <f>F128/E128</f>
        <v>0.7994806822760443</v>
      </c>
      <c r="H128" s="205">
        <f>H129+H130+H131+H132+H133+H134</f>
        <v>0</v>
      </c>
      <c r="I128" s="205">
        <f>I129+I130+I131+I132+I133+I134</f>
        <v>0</v>
      </c>
      <c r="J128" s="257"/>
      <c r="K128" s="205">
        <f>K129+K130+K131+K132+K133+K134</f>
        <v>422.8</v>
      </c>
      <c r="L128" s="205">
        <f>L129+L130+L131+L132+L133+L134</f>
        <v>422.8</v>
      </c>
      <c r="M128" s="253">
        <f>L128/K128</f>
        <v>1</v>
      </c>
      <c r="N128" s="205">
        <f>N129+N130+N131+N132+N133+N134</f>
        <v>105.8</v>
      </c>
      <c r="O128" s="205">
        <f>O129+O130+O131+O132+O133+O134</f>
        <v>105.7</v>
      </c>
      <c r="P128" s="238">
        <f>O128/N128</f>
        <v>0.99905482041587912</v>
      </c>
      <c r="Q128" s="205">
        <f>Q129+Q130+Q131+Q132+Q133+Q134</f>
        <v>102</v>
      </c>
      <c r="R128" s="205">
        <f>R129+R130+R131+R132+R133+R134</f>
        <v>102</v>
      </c>
      <c r="S128" s="253">
        <f>R128/Q128</f>
        <v>1</v>
      </c>
      <c r="T128" s="205">
        <f>T129+T130+T131+T132+T133+T134</f>
        <v>211.9</v>
      </c>
      <c r="U128" s="205">
        <f>U129+U130+U131+U132+U133+U134</f>
        <v>211.9</v>
      </c>
      <c r="V128" s="238">
        <f>U128/T128</f>
        <v>1</v>
      </c>
      <c r="W128" s="205">
        <f>W129+W130+W131+W132+W133+W134</f>
        <v>64.099999999999994</v>
      </c>
      <c r="X128" s="205">
        <f>X129+X130+X131+X132+X133+X134</f>
        <v>64.099999999999994</v>
      </c>
      <c r="Y128" s="253">
        <f>X128/W128*1</f>
        <v>1</v>
      </c>
      <c r="Z128" s="205">
        <f t="shared" ref="Z128:AA128" si="282">Z129+Z130+Z131+Z132+Z133+Z134</f>
        <v>412.3</v>
      </c>
      <c r="AA128" s="205">
        <f t="shared" si="282"/>
        <v>412.3</v>
      </c>
      <c r="AB128" s="238">
        <f t="shared" ref="AB128" si="283">AA128/Z128</f>
        <v>1</v>
      </c>
      <c r="AC128" s="205">
        <f t="shared" ref="AC128:AD128" si="284">AC129+AC130+AC131+AC132+AC133+AC134</f>
        <v>175.6</v>
      </c>
      <c r="AD128" s="205">
        <f t="shared" si="284"/>
        <v>175.6</v>
      </c>
      <c r="AE128" s="238">
        <f t="shared" ref="AE128" si="285">AD128/AC128</f>
        <v>1</v>
      </c>
      <c r="AF128" s="205">
        <f t="shared" ref="AF128:AG128" si="286">AF129+AF130+AF131+AF132+AF133+AF134</f>
        <v>181.5</v>
      </c>
      <c r="AG128" s="205">
        <f t="shared" si="286"/>
        <v>181.5</v>
      </c>
      <c r="AH128" s="238">
        <f t="shared" ref="AH128:AH130" si="287">AG128/AF128</f>
        <v>1</v>
      </c>
      <c r="AI128" s="205">
        <f t="shared" ref="AI128:AJ128" si="288">AI129+AI130+AI131+AI132+AI133+AI134</f>
        <v>109.9</v>
      </c>
      <c r="AJ128" s="205">
        <f t="shared" si="288"/>
        <v>109.9</v>
      </c>
      <c r="AK128" s="238">
        <f t="shared" si="265"/>
        <v>1</v>
      </c>
      <c r="AL128" s="205">
        <f t="shared" ref="AL128:AM128" si="289">AL129+AL130+AL131+AL132+AL133+AL134</f>
        <v>274.60000000000002</v>
      </c>
      <c r="AM128" s="205">
        <f t="shared" si="289"/>
        <v>0</v>
      </c>
      <c r="AN128" s="238">
        <f t="shared" ref="AN128" si="290">AM128/AL128</f>
        <v>0</v>
      </c>
      <c r="AO128" s="205">
        <f>AO129+AO130+AO131+AO132+AO133+AO134</f>
        <v>173.2</v>
      </c>
      <c r="AP128" s="205">
        <f>AP129+AP130+AP131+AP132+AP133+AP134</f>
        <v>0</v>
      </c>
      <c r="AQ128" s="238">
        <f t="shared" ref="AQ128" si="291">AP128/AO128</f>
        <v>0</v>
      </c>
      <c r="AR128" s="258" t="s">
        <v>483</v>
      </c>
    </row>
    <row r="129" spans="1:44" ht="114.75" hidden="1" customHeight="1">
      <c r="A129" s="562"/>
      <c r="B129" s="524"/>
      <c r="C129" s="579"/>
      <c r="D129" s="268" t="s">
        <v>37</v>
      </c>
      <c r="E129" s="269">
        <f>H129+K129+N129+Q129+T129+W129+Z129+AC129+AF129+AI129+AL129+AO129</f>
        <v>0</v>
      </c>
      <c r="F129" s="269">
        <f>I129+L129+O129+R129+U129+X129+AA129+AD129+AG129+AJ129+AM129+AP129</f>
        <v>0</v>
      </c>
      <c r="G129" s="272" t="e">
        <f t="shared" ref="G129:G134" si="292">F129/E129</f>
        <v>#DIV/0!</v>
      </c>
      <c r="H129" s="269"/>
      <c r="I129" s="269"/>
      <c r="J129" s="270" t="e">
        <f t="shared" si="247"/>
        <v>#DIV/0!</v>
      </c>
      <c r="K129" s="269"/>
      <c r="L129" s="269"/>
      <c r="M129" s="270" t="e">
        <f t="shared" ref="M129:M134" si="293">L129/K129*100</f>
        <v>#DIV/0!</v>
      </c>
      <c r="N129" s="269"/>
      <c r="O129" s="269"/>
      <c r="P129" s="267" t="e">
        <f t="shared" ref="P129:P134" si="294">O129/N129*100</f>
        <v>#DIV/0!</v>
      </c>
      <c r="Q129" s="269"/>
      <c r="R129" s="269"/>
      <c r="S129" s="267" t="e">
        <f t="shared" ref="S129:S134" si="295">R129/Q129*100</f>
        <v>#DIV/0!</v>
      </c>
      <c r="T129" s="269"/>
      <c r="U129" s="269"/>
      <c r="V129" s="267" t="e">
        <f t="shared" ref="V129:V134" si="296">U129/T129*100</f>
        <v>#DIV/0!</v>
      </c>
      <c r="W129" s="269"/>
      <c r="X129" s="269"/>
      <c r="Y129" s="267" t="e">
        <f t="shared" ref="Y129:Y134" si="297">X129/W129*100</f>
        <v>#DIV/0!</v>
      </c>
      <c r="Z129" s="269"/>
      <c r="AA129" s="269"/>
      <c r="AB129" s="267" t="e">
        <f t="shared" ref="AB129:AB134" si="298">AA129/Z129*100</f>
        <v>#DIV/0!</v>
      </c>
      <c r="AC129" s="269"/>
      <c r="AD129" s="269"/>
      <c r="AE129" s="267" t="e">
        <f t="shared" ref="AE129:AE134" si="299">AD129/AC129*100</f>
        <v>#DIV/0!</v>
      </c>
      <c r="AF129" s="269"/>
      <c r="AG129" s="269"/>
      <c r="AH129" s="267" t="e">
        <f t="shared" ref="AH129:AH134" si="300">AG129/AF129*100</f>
        <v>#DIV/0!</v>
      </c>
      <c r="AI129" s="269"/>
      <c r="AJ129" s="269"/>
      <c r="AK129" s="267" t="e">
        <f t="shared" si="265"/>
        <v>#DIV/0!</v>
      </c>
      <c r="AL129" s="269"/>
      <c r="AM129" s="269"/>
      <c r="AN129" s="267" t="e">
        <f t="shared" ref="AN129" si="301">AM129/AL129*100</f>
        <v>#DIV/0!</v>
      </c>
      <c r="AO129" s="269"/>
      <c r="AP129" s="269"/>
      <c r="AQ129" s="270" t="e">
        <f t="shared" ref="AQ129:AQ134" si="302">AP129/AO129*100</f>
        <v>#DIV/0!</v>
      </c>
      <c r="AR129" s="199"/>
    </row>
    <row r="130" spans="1:44" ht="409.5" customHeight="1" thickBot="1">
      <c r="A130" s="562"/>
      <c r="B130" s="524"/>
      <c r="C130" s="579"/>
      <c r="D130" s="210" t="s">
        <v>2</v>
      </c>
      <c r="E130" s="315">
        <f t="shared" ref="E130:F134" si="303">H130+K130+N130+Q130+T130+W130+Z130+AC130+AF130+AI130+AL130+AO130</f>
        <v>2233.6999999999998</v>
      </c>
      <c r="F130" s="315">
        <f t="shared" si="303"/>
        <v>1785.8</v>
      </c>
      <c r="G130" s="244">
        <f t="shared" si="292"/>
        <v>0.7994806822760443</v>
      </c>
      <c r="H130" s="315"/>
      <c r="I130" s="315"/>
      <c r="J130" s="212"/>
      <c r="K130" s="315">
        <v>422.8</v>
      </c>
      <c r="L130" s="315">
        <v>422.8</v>
      </c>
      <c r="M130" s="238">
        <f>L130/K130</f>
        <v>1</v>
      </c>
      <c r="N130" s="315">
        <v>105.8</v>
      </c>
      <c r="O130" s="315">
        <v>105.7</v>
      </c>
      <c r="P130" s="238">
        <f>O130/N130</f>
        <v>0.99905482041587912</v>
      </c>
      <c r="Q130" s="315">
        <v>102</v>
      </c>
      <c r="R130" s="315">
        <v>102</v>
      </c>
      <c r="S130" s="238">
        <f>R130/Q130</f>
        <v>1</v>
      </c>
      <c r="T130" s="315">
        <v>211.9</v>
      </c>
      <c r="U130" s="315">
        <v>211.9</v>
      </c>
      <c r="V130" s="238">
        <f>U130/T130</f>
        <v>1</v>
      </c>
      <c r="W130" s="315">
        <v>64.099999999999994</v>
      </c>
      <c r="X130" s="315">
        <v>64.099999999999994</v>
      </c>
      <c r="Y130" s="238">
        <f>X130/W130*1</f>
        <v>1</v>
      </c>
      <c r="Z130" s="315">
        <v>412.3</v>
      </c>
      <c r="AA130" s="315">
        <v>412.3</v>
      </c>
      <c r="AB130" s="238">
        <f t="shared" ref="AB130" si="304">AA130/Z130</f>
        <v>1</v>
      </c>
      <c r="AC130" s="315">
        <v>175.6</v>
      </c>
      <c r="AD130" s="315">
        <v>175.6</v>
      </c>
      <c r="AE130" s="238">
        <f t="shared" ref="AE130" si="305">AD130/AC130</f>
        <v>1</v>
      </c>
      <c r="AF130" s="315">
        <v>181.5</v>
      </c>
      <c r="AG130" s="315">
        <v>181.5</v>
      </c>
      <c r="AH130" s="238">
        <f t="shared" si="287"/>
        <v>1</v>
      </c>
      <c r="AI130" s="315">
        <v>109.9</v>
      </c>
      <c r="AJ130" s="315">
        <v>109.9</v>
      </c>
      <c r="AK130" s="238">
        <f t="shared" si="265"/>
        <v>1</v>
      </c>
      <c r="AL130" s="315">
        <v>274.60000000000002</v>
      </c>
      <c r="AM130" s="315">
        <v>0</v>
      </c>
      <c r="AN130" s="238">
        <f t="shared" ref="AN130" si="306">AM130/AL130</f>
        <v>0</v>
      </c>
      <c r="AO130" s="315">
        <v>173.2</v>
      </c>
      <c r="AP130" s="269"/>
      <c r="AQ130" s="238">
        <f t="shared" ref="AQ130" si="307">AP130/AO130</f>
        <v>0</v>
      </c>
      <c r="AR130" s="200" t="s">
        <v>537</v>
      </c>
    </row>
    <row r="131" spans="1:44" ht="114.75" hidden="1" customHeight="1" thickBot="1">
      <c r="A131" s="562"/>
      <c r="B131" s="524"/>
      <c r="C131" s="579"/>
      <c r="D131" s="271" t="s">
        <v>284</v>
      </c>
      <c r="E131" s="269">
        <f t="shared" si="303"/>
        <v>0</v>
      </c>
      <c r="F131" s="269">
        <f t="shared" si="303"/>
        <v>0</v>
      </c>
      <c r="G131" s="267" t="e">
        <f t="shared" si="292"/>
        <v>#DIV/0!</v>
      </c>
      <c r="H131" s="269"/>
      <c r="I131" s="269"/>
      <c r="J131" s="270" t="e">
        <f t="shared" si="247"/>
        <v>#DIV/0!</v>
      </c>
      <c r="K131" s="269"/>
      <c r="L131" s="269"/>
      <c r="M131" s="270" t="e">
        <f t="shared" si="293"/>
        <v>#DIV/0!</v>
      </c>
      <c r="N131" s="269"/>
      <c r="O131" s="269"/>
      <c r="P131" s="267" t="e">
        <f t="shared" si="294"/>
        <v>#DIV/0!</v>
      </c>
      <c r="Q131" s="269"/>
      <c r="R131" s="269"/>
      <c r="S131" s="267" t="e">
        <f t="shared" si="295"/>
        <v>#DIV/0!</v>
      </c>
      <c r="T131" s="269"/>
      <c r="U131" s="269"/>
      <c r="V131" s="267" t="e">
        <f t="shared" si="296"/>
        <v>#DIV/0!</v>
      </c>
      <c r="W131" s="269"/>
      <c r="X131" s="269"/>
      <c r="Y131" s="267" t="e">
        <f t="shared" si="297"/>
        <v>#DIV/0!</v>
      </c>
      <c r="Z131" s="269"/>
      <c r="AA131" s="269"/>
      <c r="AB131" s="267" t="e">
        <f t="shared" si="298"/>
        <v>#DIV/0!</v>
      </c>
      <c r="AC131" s="269"/>
      <c r="AD131" s="269"/>
      <c r="AE131" s="267" t="e">
        <f t="shared" si="299"/>
        <v>#DIV/0!</v>
      </c>
      <c r="AF131" s="269"/>
      <c r="AG131" s="269"/>
      <c r="AH131" s="267" t="e">
        <f t="shared" si="300"/>
        <v>#DIV/0!</v>
      </c>
      <c r="AI131" s="269"/>
      <c r="AJ131" s="269"/>
      <c r="AK131" s="267" t="e">
        <f t="shared" si="265"/>
        <v>#DIV/0!</v>
      </c>
      <c r="AL131" s="269"/>
      <c r="AM131" s="269"/>
      <c r="AN131" s="267" t="e">
        <f t="shared" ref="AN131:AN134" si="308">AM131/AL131*100</f>
        <v>#DIV/0!</v>
      </c>
      <c r="AO131" s="269"/>
      <c r="AP131" s="269"/>
      <c r="AQ131" s="270" t="e">
        <f t="shared" si="302"/>
        <v>#DIV/0!</v>
      </c>
      <c r="AR131" s="199"/>
    </row>
    <row r="132" spans="1:44" ht="114.75" hidden="1" customHeight="1">
      <c r="A132" s="562"/>
      <c r="B132" s="524"/>
      <c r="C132" s="579"/>
      <c r="D132" s="271" t="s">
        <v>292</v>
      </c>
      <c r="E132" s="273">
        <f t="shared" si="303"/>
        <v>0</v>
      </c>
      <c r="F132" s="273">
        <f t="shared" si="303"/>
        <v>0</v>
      </c>
      <c r="G132" s="267" t="e">
        <f t="shared" si="292"/>
        <v>#DIV/0!</v>
      </c>
      <c r="H132" s="269"/>
      <c r="I132" s="269"/>
      <c r="J132" s="270" t="e">
        <f t="shared" si="247"/>
        <v>#DIV/0!</v>
      </c>
      <c r="K132" s="269"/>
      <c r="L132" s="269"/>
      <c r="M132" s="270" t="e">
        <f t="shared" si="293"/>
        <v>#DIV/0!</v>
      </c>
      <c r="N132" s="269"/>
      <c r="O132" s="269"/>
      <c r="P132" s="267" t="e">
        <f t="shared" si="294"/>
        <v>#DIV/0!</v>
      </c>
      <c r="Q132" s="269"/>
      <c r="R132" s="269"/>
      <c r="S132" s="267" t="e">
        <f t="shared" si="295"/>
        <v>#DIV/0!</v>
      </c>
      <c r="T132" s="269"/>
      <c r="U132" s="269"/>
      <c r="V132" s="267" t="e">
        <f t="shared" si="296"/>
        <v>#DIV/0!</v>
      </c>
      <c r="W132" s="269"/>
      <c r="X132" s="269"/>
      <c r="Y132" s="267" t="e">
        <f t="shared" si="297"/>
        <v>#DIV/0!</v>
      </c>
      <c r="Z132" s="269"/>
      <c r="AA132" s="269"/>
      <c r="AB132" s="267" t="e">
        <f t="shared" si="298"/>
        <v>#DIV/0!</v>
      </c>
      <c r="AC132" s="269"/>
      <c r="AD132" s="269"/>
      <c r="AE132" s="267" t="e">
        <f t="shared" si="299"/>
        <v>#DIV/0!</v>
      </c>
      <c r="AF132" s="269"/>
      <c r="AG132" s="269"/>
      <c r="AH132" s="267" t="e">
        <f t="shared" si="300"/>
        <v>#DIV/0!</v>
      </c>
      <c r="AI132" s="269"/>
      <c r="AJ132" s="269"/>
      <c r="AK132" s="267" t="e">
        <f t="shared" si="265"/>
        <v>#DIV/0!</v>
      </c>
      <c r="AL132" s="269"/>
      <c r="AM132" s="269"/>
      <c r="AN132" s="267" t="e">
        <f t="shared" si="308"/>
        <v>#DIV/0!</v>
      </c>
      <c r="AO132" s="269"/>
      <c r="AP132" s="269"/>
      <c r="AQ132" s="270" t="e">
        <f t="shared" si="302"/>
        <v>#DIV/0!</v>
      </c>
      <c r="AR132" s="199"/>
    </row>
    <row r="133" spans="1:44" ht="114.75" hidden="1" customHeight="1">
      <c r="A133" s="562"/>
      <c r="B133" s="524"/>
      <c r="C133" s="579"/>
      <c r="D133" s="271" t="s">
        <v>285</v>
      </c>
      <c r="E133" s="269">
        <f t="shared" si="303"/>
        <v>0</v>
      </c>
      <c r="F133" s="269">
        <f t="shared" si="303"/>
        <v>0</v>
      </c>
      <c r="G133" s="267" t="e">
        <f t="shared" si="292"/>
        <v>#DIV/0!</v>
      </c>
      <c r="H133" s="269"/>
      <c r="I133" s="269"/>
      <c r="J133" s="270" t="e">
        <f t="shared" si="247"/>
        <v>#DIV/0!</v>
      </c>
      <c r="K133" s="269"/>
      <c r="L133" s="269"/>
      <c r="M133" s="270" t="e">
        <f t="shared" si="293"/>
        <v>#DIV/0!</v>
      </c>
      <c r="N133" s="269"/>
      <c r="O133" s="269"/>
      <c r="P133" s="267" t="e">
        <f t="shared" si="294"/>
        <v>#DIV/0!</v>
      </c>
      <c r="Q133" s="269"/>
      <c r="R133" s="269"/>
      <c r="S133" s="267" t="e">
        <f t="shared" si="295"/>
        <v>#DIV/0!</v>
      </c>
      <c r="T133" s="269"/>
      <c r="U133" s="269"/>
      <c r="V133" s="267" t="e">
        <f t="shared" si="296"/>
        <v>#DIV/0!</v>
      </c>
      <c r="W133" s="269"/>
      <c r="X133" s="269"/>
      <c r="Y133" s="267" t="e">
        <f t="shared" si="297"/>
        <v>#DIV/0!</v>
      </c>
      <c r="Z133" s="269"/>
      <c r="AA133" s="269"/>
      <c r="AB133" s="267" t="e">
        <f t="shared" si="298"/>
        <v>#DIV/0!</v>
      </c>
      <c r="AC133" s="269"/>
      <c r="AD133" s="269"/>
      <c r="AE133" s="267" t="e">
        <f t="shared" si="299"/>
        <v>#DIV/0!</v>
      </c>
      <c r="AF133" s="269"/>
      <c r="AG133" s="269"/>
      <c r="AH133" s="267" t="e">
        <f t="shared" si="300"/>
        <v>#DIV/0!</v>
      </c>
      <c r="AI133" s="269"/>
      <c r="AJ133" s="269"/>
      <c r="AK133" s="267" t="e">
        <f t="shared" si="265"/>
        <v>#DIV/0!</v>
      </c>
      <c r="AL133" s="269"/>
      <c r="AM133" s="269"/>
      <c r="AN133" s="267" t="e">
        <f t="shared" si="308"/>
        <v>#DIV/0!</v>
      </c>
      <c r="AO133" s="269"/>
      <c r="AP133" s="269"/>
      <c r="AQ133" s="270" t="e">
        <f t="shared" si="302"/>
        <v>#DIV/0!</v>
      </c>
      <c r="AR133" s="199"/>
    </row>
    <row r="134" spans="1:44" ht="114.75" hidden="1" customHeight="1" thickBot="1">
      <c r="A134" s="563"/>
      <c r="B134" s="577"/>
      <c r="C134" s="580"/>
      <c r="D134" s="274" t="s">
        <v>43</v>
      </c>
      <c r="E134" s="275">
        <f t="shared" si="303"/>
        <v>0</v>
      </c>
      <c r="F134" s="275">
        <f t="shared" si="303"/>
        <v>0</v>
      </c>
      <c r="G134" s="276" t="e">
        <f t="shared" si="292"/>
        <v>#DIV/0!</v>
      </c>
      <c r="H134" s="275"/>
      <c r="I134" s="275"/>
      <c r="J134" s="277" t="e">
        <f t="shared" si="247"/>
        <v>#DIV/0!</v>
      </c>
      <c r="K134" s="275"/>
      <c r="L134" s="275"/>
      <c r="M134" s="277" t="e">
        <f t="shared" si="293"/>
        <v>#DIV/0!</v>
      </c>
      <c r="N134" s="275"/>
      <c r="O134" s="275"/>
      <c r="P134" s="276" t="e">
        <f t="shared" si="294"/>
        <v>#DIV/0!</v>
      </c>
      <c r="Q134" s="275"/>
      <c r="R134" s="275"/>
      <c r="S134" s="276" t="e">
        <f t="shared" si="295"/>
        <v>#DIV/0!</v>
      </c>
      <c r="T134" s="275"/>
      <c r="U134" s="275"/>
      <c r="V134" s="276" t="e">
        <f t="shared" si="296"/>
        <v>#DIV/0!</v>
      </c>
      <c r="W134" s="275"/>
      <c r="X134" s="275"/>
      <c r="Y134" s="276" t="e">
        <f t="shared" si="297"/>
        <v>#DIV/0!</v>
      </c>
      <c r="Z134" s="275"/>
      <c r="AA134" s="275"/>
      <c r="AB134" s="276" t="e">
        <f t="shared" si="298"/>
        <v>#DIV/0!</v>
      </c>
      <c r="AC134" s="275"/>
      <c r="AD134" s="275"/>
      <c r="AE134" s="276" t="e">
        <f t="shared" si="299"/>
        <v>#DIV/0!</v>
      </c>
      <c r="AF134" s="275"/>
      <c r="AG134" s="275"/>
      <c r="AH134" s="276" t="e">
        <f t="shared" si="300"/>
        <v>#DIV/0!</v>
      </c>
      <c r="AI134" s="275"/>
      <c r="AJ134" s="275"/>
      <c r="AK134" s="276" t="e">
        <f t="shared" si="265"/>
        <v>#DIV/0!</v>
      </c>
      <c r="AL134" s="275"/>
      <c r="AM134" s="275"/>
      <c r="AN134" s="276" t="e">
        <f t="shared" si="308"/>
        <v>#DIV/0!</v>
      </c>
      <c r="AO134" s="275"/>
      <c r="AP134" s="275"/>
      <c r="AQ134" s="277" t="e">
        <f t="shared" si="302"/>
        <v>#DIV/0!</v>
      </c>
      <c r="AR134" s="279"/>
    </row>
    <row r="135" spans="1:44" ht="189" customHeight="1">
      <c r="A135" s="561" t="s">
        <v>309</v>
      </c>
      <c r="B135" s="581" t="s">
        <v>446</v>
      </c>
      <c r="C135" s="578"/>
      <c r="D135" s="222" t="s">
        <v>41</v>
      </c>
      <c r="E135" s="205">
        <f>H135+K135+N135+Q135+T135+W135+Z135+AC135+AF135+AI135+AL135+AO135</f>
        <v>2200</v>
      </c>
      <c r="F135" s="205">
        <f>I135+L135+O135+R135+U135+X135+AA135+AD135+AG135+AJ135+AM135+AP135</f>
        <v>2200</v>
      </c>
      <c r="G135" s="253">
        <v>1</v>
      </c>
      <c r="H135" s="273">
        <f>H136+H137+H138+H139+H140+H141</f>
        <v>0</v>
      </c>
      <c r="I135" s="273">
        <f>I136+I137+I138+I139+I140+I141</f>
        <v>0</v>
      </c>
      <c r="J135" s="290"/>
      <c r="K135" s="273">
        <f>K136+K137+K138+K139+K140+K141</f>
        <v>0</v>
      </c>
      <c r="L135" s="273">
        <f>L136+L137+L138+L139+L140+L141</f>
        <v>0</v>
      </c>
      <c r="M135" s="290"/>
      <c r="N135" s="273">
        <f>N136+N137+N138+N139+N140+N141</f>
        <v>0</v>
      </c>
      <c r="O135" s="273">
        <f>O136+O137+O138+O139+O140+O141</f>
        <v>0</v>
      </c>
      <c r="P135" s="280"/>
      <c r="Q135" s="273">
        <f>Q136+Q137+Q138+Q139+Q140+Q141</f>
        <v>0</v>
      </c>
      <c r="R135" s="273">
        <f>R136+R137+R138+R139+R140+R141</f>
        <v>0</v>
      </c>
      <c r="S135" s="280"/>
      <c r="T135" s="205">
        <f>T136+T137+T138+T139+T140+T141</f>
        <v>2200</v>
      </c>
      <c r="U135" s="205">
        <f>U136+U137+U138+U139+U140+U141</f>
        <v>2200</v>
      </c>
      <c r="V135" s="238">
        <f>U135/T135</f>
        <v>1</v>
      </c>
      <c r="W135" s="273">
        <f>W136+W137+W138+W139+W140+W141</f>
        <v>0</v>
      </c>
      <c r="X135" s="273">
        <f>X136+X137+X138+X139+X140+X141</f>
        <v>0</v>
      </c>
      <c r="Y135" s="280"/>
      <c r="Z135" s="273">
        <f t="shared" ref="Z135:AA135" si="309">Z136+Z137+Z138+Z139+Z140+Z141</f>
        <v>0</v>
      </c>
      <c r="AA135" s="273">
        <f t="shared" si="309"/>
        <v>0</v>
      </c>
      <c r="AB135" s="280"/>
      <c r="AC135" s="273">
        <f t="shared" ref="AC135:AD135" si="310">AC136+AC137+AC138+AC139+AC140+AC141</f>
        <v>0</v>
      </c>
      <c r="AD135" s="273">
        <f t="shared" si="310"/>
        <v>0</v>
      </c>
      <c r="AE135" s="280"/>
      <c r="AF135" s="273">
        <f t="shared" ref="AF135:AG135" si="311">AF136+AF137+AF138+AF139+AF140+AF141</f>
        <v>0</v>
      </c>
      <c r="AG135" s="273">
        <f t="shared" si="311"/>
        <v>0</v>
      </c>
      <c r="AH135" s="280"/>
      <c r="AI135" s="273">
        <f t="shared" ref="AI135:AJ135" si="312">AI136+AI137+AI138+AI139+AI140+AI141</f>
        <v>0</v>
      </c>
      <c r="AJ135" s="273">
        <f t="shared" si="312"/>
        <v>0</v>
      </c>
      <c r="AK135" s="280"/>
      <c r="AL135" s="273">
        <f t="shared" ref="AL135:AM135" si="313">AL136+AL137+AL138+AL139+AL140+AL141</f>
        <v>0</v>
      </c>
      <c r="AM135" s="273">
        <f t="shared" si="313"/>
        <v>0</v>
      </c>
      <c r="AN135" s="280"/>
      <c r="AO135" s="273">
        <f>AO136+AO137+AO138+AO139+AO140+AO141</f>
        <v>0</v>
      </c>
      <c r="AP135" s="273">
        <f>AP136+AP137+AP138+AP139+AP140+AP141</f>
        <v>0</v>
      </c>
      <c r="AQ135" s="290"/>
      <c r="AR135" s="258" t="s">
        <v>458</v>
      </c>
    </row>
    <row r="136" spans="1:44" ht="114.75" hidden="1" customHeight="1">
      <c r="A136" s="562"/>
      <c r="B136" s="582"/>
      <c r="C136" s="579"/>
      <c r="D136" s="268" t="s">
        <v>37</v>
      </c>
      <c r="E136" s="269">
        <f>H136+K136+N136+Q136+T136+W136+Z136+AC136+AF136+AI136+AL136+AO136</f>
        <v>0</v>
      </c>
      <c r="F136" s="269">
        <f>I136+L136+O136+R136+U136+X136+AA136+AD136+AG136+AJ136+AM136+AP136</f>
        <v>0</v>
      </c>
      <c r="G136" s="272" t="e">
        <f t="shared" ref="G136:G141" si="314">F136/E136</f>
        <v>#DIV/0!</v>
      </c>
      <c r="H136" s="269"/>
      <c r="I136" s="269"/>
      <c r="J136" s="270" t="e">
        <f t="shared" si="247"/>
        <v>#DIV/0!</v>
      </c>
      <c r="K136" s="269"/>
      <c r="L136" s="269"/>
      <c r="M136" s="270" t="e">
        <f t="shared" ref="M136:M141" si="315">L136/K136*100</f>
        <v>#DIV/0!</v>
      </c>
      <c r="N136" s="269"/>
      <c r="O136" s="269"/>
      <c r="P136" s="267" t="e">
        <f t="shared" ref="P136:P141" si="316">O136/N136*100</f>
        <v>#DIV/0!</v>
      </c>
      <c r="Q136" s="269"/>
      <c r="R136" s="269"/>
      <c r="S136" s="267" t="e">
        <f t="shared" ref="S136:S141" si="317">R136/Q136*100</f>
        <v>#DIV/0!</v>
      </c>
      <c r="T136" s="269"/>
      <c r="U136" s="269"/>
      <c r="V136" s="267" t="e">
        <f t="shared" ref="V136:V141" si="318">U136/T136*100</f>
        <v>#DIV/0!</v>
      </c>
      <c r="W136" s="269"/>
      <c r="X136" s="269"/>
      <c r="Y136" s="267" t="e">
        <f t="shared" ref="Y136:Y141" si="319">X136/W136*100</f>
        <v>#DIV/0!</v>
      </c>
      <c r="Z136" s="269"/>
      <c r="AA136" s="269"/>
      <c r="AB136" s="267" t="e">
        <f t="shared" si="229"/>
        <v>#DIV/0!</v>
      </c>
      <c r="AC136" s="269"/>
      <c r="AD136" s="269"/>
      <c r="AE136" s="267" t="e">
        <f t="shared" si="254"/>
        <v>#DIV/0!</v>
      </c>
      <c r="AF136" s="269"/>
      <c r="AG136" s="269"/>
      <c r="AH136" s="267" t="e">
        <f t="shared" si="255"/>
        <v>#DIV/0!</v>
      </c>
      <c r="AI136" s="269"/>
      <c r="AJ136" s="269"/>
      <c r="AK136" s="267" t="e">
        <f t="shared" si="265"/>
        <v>#DIV/0!</v>
      </c>
      <c r="AL136" s="269"/>
      <c r="AM136" s="269"/>
      <c r="AN136" s="267" t="e">
        <f t="shared" si="256"/>
        <v>#DIV/0!</v>
      </c>
      <c r="AO136" s="269"/>
      <c r="AP136" s="269"/>
      <c r="AQ136" s="270" t="e">
        <f t="shared" ref="AQ136:AQ141" si="320">AP136/AO136*100</f>
        <v>#DIV/0!</v>
      </c>
      <c r="AR136" s="199"/>
    </row>
    <row r="137" spans="1:44" ht="409.5" customHeight="1" thickBot="1">
      <c r="A137" s="562"/>
      <c r="B137" s="582"/>
      <c r="C137" s="579"/>
      <c r="D137" s="210" t="s">
        <v>2</v>
      </c>
      <c r="E137" s="315">
        <f t="shared" ref="E137:F141" si="321">H137+K137+N137+Q137+T137+W137+Z137+AC137+AF137+AI137+AL137+AO137</f>
        <v>2200</v>
      </c>
      <c r="F137" s="315">
        <f t="shared" si="321"/>
        <v>2200</v>
      </c>
      <c r="G137" s="238">
        <f t="shared" si="314"/>
        <v>1</v>
      </c>
      <c r="H137" s="269"/>
      <c r="I137" s="269"/>
      <c r="J137" s="270"/>
      <c r="K137" s="269"/>
      <c r="L137" s="269"/>
      <c r="M137" s="270"/>
      <c r="N137" s="269">
        <v>0</v>
      </c>
      <c r="O137" s="269"/>
      <c r="P137" s="267"/>
      <c r="Q137" s="269"/>
      <c r="R137" s="269"/>
      <c r="S137" s="267"/>
      <c r="T137" s="315">
        <v>2200</v>
      </c>
      <c r="U137" s="315">
        <v>2200</v>
      </c>
      <c r="V137" s="238">
        <f>U137/T137</f>
        <v>1</v>
      </c>
      <c r="W137" s="269">
        <v>0</v>
      </c>
      <c r="X137" s="269"/>
      <c r="Y137" s="267"/>
      <c r="Z137" s="269"/>
      <c r="AA137" s="269"/>
      <c r="AB137" s="267"/>
      <c r="AC137" s="269"/>
      <c r="AD137" s="269"/>
      <c r="AE137" s="267"/>
      <c r="AF137" s="269"/>
      <c r="AG137" s="269"/>
      <c r="AH137" s="267"/>
      <c r="AI137" s="269"/>
      <c r="AJ137" s="269"/>
      <c r="AK137" s="267"/>
      <c r="AL137" s="269"/>
      <c r="AM137" s="269"/>
      <c r="AN137" s="267"/>
      <c r="AO137" s="269"/>
      <c r="AP137" s="269"/>
      <c r="AQ137" s="270"/>
      <c r="AR137" s="200" t="s">
        <v>536</v>
      </c>
    </row>
    <row r="138" spans="1:44" ht="114.75" hidden="1" customHeight="1" thickBot="1">
      <c r="A138" s="562"/>
      <c r="B138" s="582"/>
      <c r="C138" s="579"/>
      <c r="D138" s="271" t="s">
        <v>284</v>
      </c>
      <c r="E138" s="269">
        <f t="shared" si="321"/>
        <v>0</v>
      </c>
      <c r="F138" s="269">
        <f t="shared" si="321"/>
        <v>0</v>
      </c>
      <c r="G138" s="267" t="e">
        <f t="shared" si="314"/>
        <v>#DIV/0!</v>
      </c>
      <c r="H138" s="269"/>
      <c r="I138" s="269"/>
      <c r="J138" s="270" t="e">
        <f t="shared" si="247"/>
        <v>#DIV/0!</v>
      </c>
      <c r="K138" s="269"/>
      <c r="L138" s="269"/>
      <c r="M138" s="270" t="e">
        <f t="shared" si="315"/>
        <v>#DIV/0!</v>
      </c>
      <c r="N138" s="269">
        <v>0</v>
      </c>
      <c r="O138" s="269"/>
      <c r="P138" s="267" t="e">
        <f t="shared" si="316"/>
        <v>#DIV/0!</v>
      </c>
      <c r="Q138" s="269">
        <v>0</v>
      </c>
      <c r="R138" s="269"/>
      <c r="S138" s="267" t="e">
        <f t="shared" si="317"/>
        <v>#DIV/0!</v>
      </c>
      <c r="T138" s="269">
        <v>0</v>
      </c>
      <c r="U138" s="269"/>
      <c r="V138" s="267" t="e">
        <f t="shared" si="318"/>
        <v>#DIV/0!</v>
      </c>
      <c r="W138" s="269">
        <v>0</v>
      </c>
      <c r="X138" s="269"/>
      <c r="Y138" s="267" t="e">
        <f t="shared" si="319"/>
        <v>#DIV/0!</v>
      </c>
      <c r="Z138" s="269"/>
      <c r="AA138" s="269"/>
      <c r="AB138" s="267" t="e">
        <f t="shared" si="229"/>
        <v>#DIV/0!</v>
      </c>
      <c r="AC138" s="269"/>
      <c r="AD138" s="269"/>
      <c r="AE138" s="267" t="e">
        <f t="shared" si="254"/>
        <v>#DIV/0!</v>
      </c>
      <c r="AF138" s="269"/>
      <c r="AG138" s="269"/>
      <c r="AH138" s="267" t="e">
        <f t="shared" si="255"/>
        <v>#DIV/0!</v>
      </c>
      <c r="AI138" s="269"/>
      <c r="AJ138" s="269"/>
      <c r="AK138" s="267" t="e">
        <f t="shared" si="265"/>
        <v>#DIV/0!</v>
      </c>
      <c r="AL138" s="269"/>
      <c r="AM138" s="269"/>
      <c r="AN138" s="267" t="e">
        <f t="shared" si="256"/>
        <v>#DIV/0!</v>
      </c>
      <c r="AO138" s="269"/>
      <c r="AP138" s="269"/>
      <c r="AQ138" s="270" t="e">
        <f t="shared" si="320"/>
        <v>#DIV/0!</v>
      </c>
      <c r="AR138" s="199"/>
    </row>
    <row r="139" spans="1:44" ht="272.25" hidden="1" customHeight="1">
      <c r="A139" s="562"/>
      <c r="B139" s="582"/>
      <c r="C139" s="579"/>
      <c r="D139" s="271" t="s">
        <v>292</v>
      </c>
      <c r="E139" s="273">
        <f t="shared" si="321"/>
        <v>0</v>
      </c>
      <c r="F139" s="273">
        <f t="shared" si="321"/>
        <v>0</v>
      </c>
      <c r="G139" s="267" t="e">
        <f t="shared" si="314"/>
        <v>#DIV/0!</v>
      </c>
      <c r="H139" s="269"/>
      <c r="I139" s="269"/>
      <c r="J139" s="270" t="e">
        <f t="shared" si="247"/>
        <v>#DIV/0!</v>
      </c>
      <c r="K139" s="269"/>
      <c r="L139" s="269"/>
      <c r="M139" s="270" t="e">
        <f t="shared" si="315"/>
        <v>#DIV/0!</v>
      </c>
      <c r="N139" s="269"/>
      <c r="O139" s="269"/>
      <c r="P139" s="267" t="e">
        <f t="shared" si="316"/>
        <v>#DIV/0!</v>
      </c>
      <c r="Q139" s="269"/>
      <c r="R139" s="269"/>
      <c r="S139" s="267" t="e">
        <f t="shared" si="317"/>
        <v>#DIV/0!</v>
      </c>
      <c r="T139" s="269"/>
      <c r="U139" s="269"/>
      <c r="V139" s="267" t="e">
        <f t="shared" si="318"/>
        <v>#DIV/0!</v>
      </c>
      <c r="W139" s="269"/>
      <c r="X139" s="269"/>
      <c r="Y139" s="267" t="e">
        <f t="shared" si="319"/>
        <v>#DIV/0!</v>
      </c>
      <c r="Z139" s="269"/>
      <c r="AA139" s="269"/>
      <c r="AB139" s="267" t="e">
        <f t="shared" si="229"/>
        <v>#DIV/0!</v>
      </c>
      <c r="AC139" s="269"/>
      <c r="AD139" s="269"/>
      <c r="AE139" s="267" t="e">
        <f t="shared" si="254"/>
        <v>#DIV/0!</v>
      </c>
      <c r="AF139" s="269"/>
      <c r="AG139" s="269"/>
      <c r="AH139" s="267" t="e">
        <f t="shared" si="255"/>
        <v>#DIV/0!</v>
      </c>
      <c r="AI139" s="269"/>
      <c r="AJ139" s="269"/>
      <c r="AK139" s="267" t="e">
        <f t="shared" si="265"/>
        <v>#DIV/0!</v>
      </c>
      <c r="AL139" s="269"/>
      <c r="AM139" s="269"/>
      <c r="AN139" s="267" t="e">
        <f t="shared" si="256"/>
        <v>#DIV/0!</v>
      </c>
      <c r="AO139" s="269"/>
      <c r="AP139" s="269"/>
      <c r="AQ139" s="270" t="e">
        <f t="shared" si="320"/>
        <v>#DIV/0!</v>
      </c>
      <c r="AR139" s="199"/>
    </row>
    <row r="140" spans="1:44" ht="114.75" hidden="1" customHeight="1">
      <c r="A140" s="562"/>
      <c r="B140" s="582"/>
      <c r="C140" s="579"/>
      <c r="D140" s="271" t="s">
        <v>285</v>
      </c>
      <c r="E140" s="269">
        <f t="shared" si="321"/>
        <v>0</v>
      </c>
      <c r="F140" s="269">
        <f t="shared" si="321"/>
        <v>0</v>
      </c>
      <c r="G140" s="267" t="e">
        <f t="shared" si="314"/>
        <v>#DIV/0!</v>
      </c>
      <c r="H140" s="269"/>
      <c r="I140" s="269"/>
      <c r="J140" s="270" t="e">
        <f t="shared" si="247"/>
        <v>#DIV/0!</v>
      </c>
      <c r="K140" s="269"/>
      <c r="L140" s="269"/>
      <c r="M140" s="270" t="e">
        <f t="shared" si="315"/>
        <v>#DIV/0!</v>
      </c>
      <c r="N140" s="269"/>
      <c r="O140" s="269"/>
      <c r="P140" s="267" t="e">
        <f t="shared" si="316"/>
        <v>#DIV/0!</v>
      </c>
      <c r="Q140" s="269"/>
      <c r="R140" s="269"/>
      <c r="S140" s="267" t="e">
        <f t="shared" si="317"/>
        <v>#DIV/0!</v>
      </c>
      <c r="T140" s="269"/>
      <c r="U140" s="269"/>
      <c r="V140" s="267" t="e">
        <f t="shared" si="318"/>
        <v>#DIV/0!</v>
      </c>
      <c r="W140" s="269"/>
      <c r="X140" s="269"/>
      <c r="Y140" s="267" t="e">
        <f t="shared" si="319"/>
        <v>#DIV/0!</v>
      </c>
      <c r="Z140" s="269"/>
      <c r="AA140" s="269"/>
      <c r="AB140" s="267" t="e">
        <f t="shared" si="229"/>
        <v>#DIV/0!</v>
      </c>
      <c r="AC140" s="269"/>
      <c r="AD140" s="269"/>
      <c r="AE140" s="267" t="e">
        <f t="shared" si="254"/>
        <v>#DIV/0!</v>
      </c>
      <c r="AF140" s="269"/>
      <c r="AG140" s="269"/>
      <c r="AH140" s="267" t="e">
        <f t="shared" si="255"/>
        <v>#DIV/0!</v>
      </c>
      <c r="AI140" s="269"/>
      <c r="AJ140" s="269"/>
      <c r="AK140" s="267" t="e">
        <f t="shared" si="265"/>
        <v>#DIV/0!</v>
      </c>
      <c r="AL140" s="269"/>
      <c r="AM140" s="269"/>
      <c r="AN140" s="267" t="e">
        <f t="shared" si="256"/>
        <v>#DIV/0!</v>
      </c>
      <c r="AO140" s="269"/>
      <c r="AP140" s="269"/>
      <c r="AQ140" s="270" t="e">
        <f t="shared" si="320"/>
        <v>#DIV/0!</v>
      </c>
      <c r="AR140" s="199"/>
    </row>
    <row r="141" spans="1:44" ht="114.75" hidden="1" customHeight="1" thickBot="1">
      <c r="A141" s="563"/>
      <c r="B141" s="583"/>
      <c r="C141" s="580"/>
      <c r="D141" s="274" t="s">
        <v>43</v>
      </c>
      <c r="E141" s="275">
        <f t="shared" si="321"/>
        <v>0</v>
      </c>
      <c r="F141" s="275">
        <f t="shared" si="321"/>
        <v>0</v>
      </c>
      <c r="G141" s="276" t="e">
        <f t="shared" si="314"/>
        <v>#DIV/0!</v>
      </c>
      <c r="H141" s="275"/>
      <c r="I141" s="275"/>
      <c r="J141" s="277" t="e">
        <f t="shared" si="247"/>
        <v>#DIV/0!</v>
      </c>
      <c r="K141" s="275"/>
      <c r="L141" s="275"/>
      <c r="M141" s="277" t="e">
        <f t="shared" si="315"/>
        <v>#DIV/0!</v>
      </c>
      <c r="N141" s="275"/>
      <c r="O141" s="275"/>
      <c r="P141" s="276" t="e">
        <f t="shared" si="316"/>
        <v>#DIV/0!</v>
      </c>
      <c r="Q141" s="275"/>
      <c r="R141" s="275"/>
      <c r="S141" s="276" t="e">
        <f t="shared" si="317"/>
        <v>#DIV/0!</v>
      </c>
      <c r="T141" s="275"/>
      <c r="U141" s="275"/>
      <c r="V141" s="276" t="e">
        <f t="shared" si="318"/>
        <v>#DIV/0!</v>
      </c>
      <c r="W141" s="275"/>
      <c r="X141" s="275"/>
      <c r="Y141" s="276" t="e">
        <f t="shared" si="319"/>
        <v>#DIV/0!</v>
      </c>
      <c r="Z141" s="275"/>
      <c r="AA141" s="275"/>
      <c r="AB141" s="276" t="e">
        <f t="shared" si="229"/>
        <v>#DIV/0!</v>
      </c>
      <c r="AC141" s="275"/>
      <c r="AD141" s="275"/>
      <c r="AE141" s="276" t="e">
        <f t="shared" si="254"/>
        <v>#DIV/0!</v>
      </c>
      <c r="AF141" s="275"/>
      <c r="AG141" s="275"/>
      <c r="AH141" s="276" t="e">
        <f t="shared" si="255"/>
        <v>#DIV/0!</v>
      </c>
      <c r="AI141" s="275"/>
      <c r="AJ141" s="275"/>
      <c r="AK141" s="276" t="e">
        <f t="shared" si="265"/>
        <v>#DIV/0!</v>
      </c>
      <c r="AL141" s="275"/>
      <c r="AM141" s="275"/>
      <c r="AN141" s="276" t="e">
        <f t="shared" si="256"/>
        <v>#DIV/0!</v>
      </c>
      <c r="AO141" s="275"/>
      <c r="AP141" s="275"/>
      <c r="AQ141" s="277" t="e">
        <f t="shared" si="320"/>
        <v>#DIV/0!</v>
      </c>
      <c r="AR141" s="279"/>
    </row>
    <row r="142" spans="1:44" ht="114.75" customHeight="1">
      <c r="A142" s="561" t="s">
        <v>435</v>
      </c>
      <c r="B142" s="576" t="s">
        <v>447</v>
      </c>
      <c r="C142" s="578"/>
      <c r="D142" s="222" t="s">
        <v>41</v>
      </c>
      <c r="E142" s="205">
        <f>H142+K142+N142+Q142+T142+W142+Z142+AC142+AF142+AI142+AL142+AO142</f>
        <v>635</v>
      </c>
      <c r="F142" s="205">
        <f>I142+L142+O142+R142+U142+X142+AA142+AD142+AG142+AJ142+AM142+AP142</f>
        <v>635</v>
      </c>
      <c r="G142" s="253">
        <f>F142/E142</f>
        <v>1</v>
      </c>
      <c r="H142" s="273">
        <f>H143+H144+H145+H146+H147+H148</f>
        <v>0</v>
      </c>
      <c r="I142" s="273">
        <f>I143+I144+I145+I146+I147+I148</f>
        <v>0</v>
      </c>
      <c r="J142" s="290"/>
      <c r="K142" s="205">
        <f>K143+K144+K145+K146+K147+K148</f>
        <v>635</v>
      </c>
      <c r="L142" s="205">
        <f>L143+L144+L145+L146+L147+L148</f>
        <v>635</v>
      </c>
      <c r="M142" s="253">
        <f>L142/K142</f>
        <v>1</v>
      </c>
      <c r="N142" s="273">
        <f>N143+N144+N145+N146+N147+N148</f>
        <v>0</v>
      </c>
      <c r="O142" s="273">
        <f>O143+O144+O145+O146+O147+O148</f>
        <v>0</v>
      </c>
      <c r="P142" s="280"/>
      <c r="Q142" s="273">
        <f>Q143+Q144+Q145+Q146+Q147+Q148</f>
        <v>0</v>
      </c>
      <c r="R142" s="273">
        <f>R143+R144+R145+R146+R147+R148</f>
        <v>0</v>
      </c>
      <c r="S142" s="280"/>
      <c r="T142" s="273">
        <f>T143+T144+T145+T146+T147+T148</f>
        <v>0</v>
      </c>
      <c r="U142" s="273">
        <f>U143+U144+U145+U146+U147+U148</f>
        <v>0</v>
      </c>
      <c r="V142" s="280"/>
      <c r="W142" s="273">
        <f>W143+W144+W145+W146+W147+W148</f>
        <v>0</v>
      </c>
      <c r="X142" s="273">
        <f>X143+X144+X145+X146+X147+X148</f>
        <v>0</v>
      </c>
      <c r="Y142" s="280"/>
      <c r="Z142" s="273">
        <f t="shared" ref="Z142:AA142" si="322">Z143+Z144+Z145+Z146+Z147+Z148</f>
        <v>0</v>
      </c>
      <c r="AA142" s="273">
        <f t="shared" si="322"/>
        <v>0</v>
      </c>
      <c r="AB142" s="280"/>
      <c r="AC142" s="273">
        <f t="shared" ref="AC142:AD142" si="323">AC143+AC144+AC145+AC146+AC147+AC148</f>
        <v>0</v>
      </c>
      <c r="AD142" s="273">
        <f t="shared" si="323"/>
        <v>0</v>
      </c>
      <c r="AE142" s="280"/>
      <c r="AF142" s="273">
        <f t="shared" ref="AF142:AG142" si="324">AF143+AF144+AF145+AF146+AF147+AF148</f>
        <v>0</v>
      </c>
      <c r="AG142" s="273">
        <f t="shared" si="324"/>
        <v>0</v>
      </c>
      <c r="AH142" s="280"/>
      <c r="AI142" s="273">
        <f t="shared" ref="AI142:AJ142" si="325">AI143+AI144+AI145+AI146+AI147+AI148</f>
        <v>0</v>
      </c>
      <c r="AJ142" s="273">
        <f t="shared" si="325"/>
        <v>0</v>
      </c>
      <c r="AK142" s="280"/>
      <c r="AL142" s="273">
        <f t="shared" ref="AL142:AM142" si="326">AL143+AL144+AL145+AL146+AL147+AL148</f>
        <v>0</v>
      </c>
      <c r="AM142" s="273">
        <f t="shared" si="326"/>
        <v>0</v>
      </c>
      <c r="AN142" s="280"/>
      <c r="AO142" s="273">
        <f>AO143+AO144+AO145+AO146+AO147+AO148</f>
        <v>0</v>
      </c>
      <c r="AP142" s="273">
        <f>AP143+AP144+AP145+AP146+AP147+AP148</f>
        <v>0</v>
      </c>
      <c r="AQ142" s="290"/>
      <c r="AR142" s="258" t="s">
        <v>455</v>
      </c>
    </row>
    <row r="143" spans="1:44" ht="114.75" hidden="1" customHeight="1">
      <c r="A143" s="562"/>
      <c r="B143" s="524"/>
      <c r="C143" s="579"/>
      <c r="D143" s="268" t="s">
        <v>37</v>
      </c>
      <c r="E143" s="315">
        <f>H143+K143+N143+Q143+T143+W143+Z143+AC143+AF143+AI143+AL143+AO143</f>
        <v>0</v>
      </c>
      <c r="F143" s="315">
        <f>I143+L143+O143+R143+U143+X143+AA143+AD143+AG143+AJ143+AM143+AP143</f>
        <v>0</v>
      </c>
      <c r="G143" s="244" t="e">
        <f t="shared" ref="G143:G148" si="327">F143/E143</f>
        <v>#DIV/0!</v>
      </c>
      <c r="H143" s="269"/>
      <c r="I143" s="269"/>
      <c r="J143" s="270" t="e">
        <f t="shared" si="247"/>
        <v>#DIV/0!</v>
      </c>
      <c r="K143" s="315"/>
      <c r="L143" s="315"/>
      <c r="M143" s="212" t="e">
        <f t="shared" ref="M143" si="328">L143/K143*100</f>
        <v>#DIV/0!</v>
      </c>
      <c r="N143" s="269"/>
      <c r="O143" s="269"/>
      <c r="P143" s="267" t="e">
        <f t="shared" ref="P143:P148" si="329">O143/N143*100</f>
        <v>#DIV/0!</v>
      </c>
      <c r="Q143" s="269"/>
      <c r="R143" s="269"/>
      <c r="S143" s="267" t="e">
        <f t="shared" ref="S143:S148" si="330">R143/Q143*100</f>
        <v>#DIV/0!</v>
      </c>
      <c r="T143" s="269"/>
      <c r="U143" s="269"/>
      <c r="V143" s="267" t="e">
        <f t="shared" ref="V143:V148" si="331">U143/T143*100</f>
        <v>#DIV/0!</v>
      </c>
      <c r="W143" s="269"/>
      <c r="X143" s="269"/>
      <c r="Y143" s="267" t="e">
        <f t="shared" ref="Y143:Y148" si="332">X143/W143*100</f>
        <v>#DIV/0!</v>
      </c>
      <c r="Z143" s="269"/>
      <c r="AA143" s="269"/>
      <c r="AB143" s="267" t="e">
        <f t="shared" si="229"/>
        <v>#DIV/0!</v>
      </c>
      <c r="AC143" s="269"/>
      <c r="AD143" s="269"/>
      <c r="AE143" s="267" t="e">
        <f t="shared" si="254"/>
        <v>#DIV/0!</v>
      </c>
      <c r="AF143" s="269"/>
      <c r="AG143" s="269"/>
      <c r="AH143" s="267" t="e">
        <f t="shared" si="255"/>
        <v>#DIV/0!</v>
      </c>
      <c r="AI143" s="269"/>
      <c r="AJ143" s="269"/>
      <c r="AK143" s="267" t="e">
        <f t="shared" si="265"/>
        <v>#DIV/0!</v>
      </c>
      <c r="AL143" s="269"/>
      <c r="AM143" s="269"/>
      <c r="AN143" s="267" t="e">
        <f t="shared" ref="AN143:AN148" si="333">AM143/AL143*100</f>
        <v>#DIV/0!</v>
      </c>
      <c r="AO143" s="269"/>
      <c r="AP143" s="269"/>
      <c r="AQ143" s="270" t="e">
        <f t="shared" ref="AQ143:AQ148" si="334">AP143/AO143*100</f>
        <v>#DIV/0!</v>
      </c>
      <c r="AR143" s="199"/>
    </row>
    <row r="144" spans="1:44" ht="409.5" customHeight="1" thickBot="1">
      <c r="A144" s="562"/>
      <c r="B144" s="524"/>
      <c r="C144" s="579"/>
      <c r="D144" s="210" t="s">
        <v>2</v>
      </c>
      <c r="E144" s="315">
        <f t="shared" ref="E144:F148" si="335">H144+K144+N144+Q144+T144+W144+Z144+AC144+AF144+AI144+AL144+AO144</f>
        <v>635</v>
      </c>
      <c r="F144" s="315">
        <f t="shared" si="335"/>
        <v>635</v>
      </c>
      <c r="G144" s="238">
        <f t="shared" si="327"/>
        <v>1</v>
      </c>
      <c r="H144" s="269">
        <v>0</v>
      </c>
      <c r="I144" s="269"/>
      <c r="J144" s="270"/>
      <c r="K144" s="315">
        <v>635</v>
      </c>
      <c r="L144" s="315">
        <v>635</v>
      </c>
      <c r="M144" s="238">
        <f>L144/K144</f>
        <v>1</v>
      </c>
      <c r="N144" s="269">
        <v>0</v>
      </c>
      <c r="O144" s="269"/>
      <c r="P144" s="267"/>
      <c r="Q144" s="269">
        <v>0</v>
      </c>
      <c r="R144" s="269"/>
      <c r="S144" s="267"/>
      <c r="T144" s="269">
        <v>0</v>
      </c>
      <c r="U144" s="269"/>
      <c r="V144" s="267"/>
      <c r="W144" s="269">
        <v>0</v>
      </c>
      <c r="X144" s="269"/>
      <c r="Y144" s="267"/>
      <c r="Z144" s="269"/>
      <c r="AA144" s="269"/>
      <c r="AB144" s="267"/>
      <c r="AC144" s="269"/>
      <c r="AD144" s="269"/>
      <c r="AE144" s="267"/>
      <c r="AF144" s="269"/>
      <c r="AG144" s="269"/>
      <c r="AH144" s="267"/>
      <c r="AI144" s="269"/>
      <c r="AJ144" s="269"/>
      <c r="AK144" s="267"/>
      <c r="AL144" s="269"/>
      <c r="AM144" s="269"/>
      <c r="AN144" s="267"/>
      <c r="AO144" s="269"/>
      <c r="AP144" s="269"/>
      <c r="AQ144" s="270"/>
      <c r="AR144" s="200" t="s">
        <v>535</v>
      </c>
    </row>
    <row r="145" spans="1:44" ht="114.75" hidden="1" customHeight="1" thickBot="1">
      <c r="A145" s="562"/>
      <c r="B145" s="524"/>
      <c r="C145" s="579"/>
      <c r="D145" s="271" t="s">
        <v>284</v>
      </c>
      <c r="E145" s="269">
        <f t="shared" si="335"/>
        <v>0</v>
      </c>
      <c r="F145" s="269">
        <f t="shared" si="335"/>
        <v>0</v>
      </c>
      <c r="G145" s="267" t="e">
        <f t="shared" si="327"/>
        <v>#DIV/0!</v>
      </c>
      <c r="H145" s="269"/>
      <c r="I145" s="269"/>
      <c r="J145" s="270" t="e">
        <f t="shared" si="247"/>
        <v>#DIV/0!</v>
      </c>
      <c r="K145" s="269"/>
      <c r="L145" s="269"/>
      <c r="M145" s="270" t="e">
        <f t="shared" ref="M145:M148" si="336">L145/K145*100</f>
        <v>#DIV/0!</v>
      </c>
      <c r="N145" s="269">
        <v>0</v>
      </c>
      <c r="O145" s="269"/>
      <c r="P145" s="267" t="e">
        <f t="shared" si="329"/>
        <v>#DIV/0!</v>
      </c>
      <c r="Q145" s="269">
        <v>0</v>
      </c>
      <c r="R145" s="269"/>
      <c r="S145" s="267" t="e">
        <f t="shared" si="330"/>
        <v>#DIV/0!</v>
      </c>
      <c r="T145" s="269">
        <v>0</v>
      </c>
      <c r="U145" s="269"/>
      <c r="V145" s="267" t="e">
        <f t="shared" si="331"/>
        <v>#DIV/0!</v>
      </c>
      <c r="W145" s="269">
        <v>0</v>
      </c>
      <c r="X145" s="269"/>
      <c r="Y145" s="267" t="e">
        <f t="shared" si="332"/>
        <v>#DIV/0!</v>
      </c>
      <c r="Z145" s="269"/>
      <c r="AA145" s="269"/>
      <c r="AB145" s="267" t="e">
        <f t="shared" si="229"/>
        <v>#DIV/0!</v>
      </c>
      <c r="AC145" s="269"/>
      <c r="AD145" s="269"/>
      <c r="AE145" s="267" t="e">
        <f t="shared" si="254"/>
        <v>#DIV/0!</v>
      </c>
      <c r="AF145" s="269"/>
      <c r="AG145" s="269"/>
      <c r="AH145" s="267" t="e">
        <f t="shared" si="255"/>
        <v>#DIV/0!</v>
      </c>
      <c r="AI145" s="269"/>
      <c r="AJ145" s="269"/>
      <c r="AK145" s="267" t="e">
        <f t="shared" si="265"/>
        <v>#DIV/0!</v>
      </c>
      <c r="AL145" s="269"/>
      <c r="AM145" s="269"/>
      <c r="AN145" s="267" t="e">
        <f t="shared" si="333"/>
        <v>#DIV/0!</v>
      </c>
      <c r="AO145" s="269"/>
      <c r="AP145" s="269"/>
      <c r="AQ145" s="270" t="e">
        <f t="shared" si="334"/>
        <v>#DIV/0!</v>
      </c>
      <c r="AR145" s="199"/>
    </row>
    <row r="146" spans="1:44" ht="258.75" hidden="1" customHeight="1">
      <c r="A146" s="562"/>
      <c r="B146" s="524"/>
      <c r="C146" s="579"/>
      <c r="D146" s="271" t="s">
        <v>292</v>
      </c>
      <c r="E146" s="273">
        <f t="shared" si="335"/>
        <v>0</v>
      </c>
      <c r="F146" s="273">
        <f t="shared" si="335"/>
        <v>0</v>
      </c>
      <c r="G146" s="267" t="e">
        <f t="shared" si="327"/>
        <v>#DIV/0!</v>
      </c>
      <c r="H146" s="269"/>
      <c r="I146" s="269"/>
      <c r="J146" s="270" t="e">
        <f t="shared" si="247"/>
        <v>#DIV/0!</v>
      </c>
      <c r="K146" s="269"/>
      <c r="L146" s="269"/>
      <c r="M146" s="270" t="e">
        <f t="shared" si="336"/>
        <v>#DIV/0!</v>
      </c>
      <c r="N146" s="269"/>
      <c r="O146" s="269"/>
      <c r="P146" s="267" t="e">
        <f t="shared" si="329"/>
        <v>#DIV/0!</v>
      </c>
      <c r="Q146" s="269"/>
      <c r="R146" s="269"/>
      <c r="S146" s="267" t="e">
        <f t="shared" si="330"/>
        <v>#DIV/0!</v>
      </c>
      <c r="T146" s="269"/>
      <c r="U146" s="269"/>
      <c r="V146" s="267" t="e">
        <f t="shared" si="331"/>
        <v>#DIV/0!</v>
      </c>
      <c r="W146" s="269"/>
      <c r="X146" s="269"/>
      <c r="Y146" s="267" t="e">
        <f t="shared" si="332"/>
        <v>#DIV/0!</v>
      </c>
      <c r="Z146" s="269"/>
      <c r="AA146" s="269"/>
      <c r="AB146" s="267" t="e">
        <f t="shared" si="229"/>
        <v>#DIV/0!</v>
      </c>
      <c r="AC146" s="269"/>
      <c r="AD146" s="269"/>
      <c r="AE146" s="267" t="e">
        <f t="shared" si="254"/>
        <v>#DIV/0!</v>
      </c>
      <c r="AF146" s="269"/>
      <c r="AG146" s="269"/>
      <c r="AH146" s="267" t="e">
        <f t="shared" si="255"/>
        <v>#DIV/0!</v>
      </c>
      <c r="AI146" s="269"/>
      <c r="AJ146" s="269"/>
      <c r="AK146" s="267" t="e">
        <f t="shared" si="265"/>
        <v>#DIV/0!</v>
      </c>
      <c r="AL146" s="269"/>
      <c r="AM146" s="269"/>
      <c r="AN146" s="267" t="e">
        <f t="shared" si="333"/>
        <v>#DIV/0!</v>
      </c>
      <c r="AO146" s="269"/>
      <c r="AP146" s="269"/>
      <c r="AQ146" s="270" t="e">
        <f t="shared" si="334"/>
        <v>#DIV/0!</v>
      </c>
      <c r="AR146" s="199"/>
    </row>
    <row r="147" spans="1:44" ht="114.75" hidden="1" customHeight="1">
      <c r="A147" s="562"/>
      <c r="B147" s="524"/>
      <c r="C147" s="579"/>
      <c r="D147" s="271" t="s">
        <v>285</v>
      </c>
      <c r="E147" s="269">
        <f t="shared" si="335"/>
        <v>0</v>
      </c>
      <c r="F147" s="269">
        <f t="shared" si="335"/>
        <v>0</v>
      </c>
      <c r="G147" s="267" t="e">
        <f t="shared" si="327"/>
        <v>#DIV/0!</v>
      </c>
      <c r="H147" s="269"/>
      <c r="I147" s="269"/>
      <c r="J147" s="270" t="e">
        <f t="shared" si="247"/>
        <v>#DIV/0!</v>
      </c>
      <c r="K147" s="269"/>
      <c r="L147" s="269"/>
      <c r="M147" s="270" t="e">
        <f t="shared" si="336"/>
        <v>#DIV/0!</v>
      </c>
      <c r="N147" s="269"/>
      <c r="O147" s="269"/>
      <c r="P147" s="267" t="e">
        <f t="shared" si="329"/>
        <v>#DIV/0!</v>
      </c>
      <c r="Q147" s="269"/>
      <c r="R147" s="269"/>
      <c r="S147" s="267" t="e">
        <f t="shared" si="330"/>
        <v>#DIV/0!</v>
      </c>
      <c r="T147" s="269"/>
      <c r="U147" s="269"/>
      <c r="V147" s="267" t="e">
        <f t="shared" si="331"/>
        <v>#DIV/0!</v>
      </c>
      <c r="W147" s="269"/>
      <c r="X147" s="269"/>
      <c r="Y147" s="267" t="e">
        <f t="shared" si="332"/>
        <v>#DIV/0!</v>
      </c>
      <c r="Z147" s="269"/>
      <c r="AA147" s="269"/>
      <c r="AB147" s="267" t="e">
        <f t="shared" si="229"/>
        <v>#DIV/0!</v>
      </c>
      <c r="AC147" s="269"/>
      <c r="AD147" s="269"/>
      <c r="AE147" s="267" t="e">
        <f t="shared" si="254"/>
        <v>#DIV/0!</v>
      </c>
      <c r="AF147" s="269"/>
      <c r="AG147" s="269"/>
      <c r="AH147" s="267" t="e">
        <f t="shared" si="255"/>
        <v>#DIV/0!</v>
      </c>
      <c r="AI147" s="269"/>
      <c r="AJ147" s="269"/>
      <c r="AK147" s="267" t="e">
        <f t="shared" si="265"/>
        <v>#DIV/0!</v>
      </c>
      <c r="AL147" s="269"/>
      <c r="AM147" s="269"/>
      <c r="AN147" s="267" t="e">
        <f t="shared" si="333"/>
        <v>#DIV/0!</v>
      </c>
      <c r="AO147" s="269"/>
      <c r="AP147" s="269"/>
      <c r="AQ147" s="270" t="e">
        <f t="shared" si="334"/>
        <v>#DIV/0!</v>
      </c>
      <c r="AR147" s="199"/>
    </row>
    <row r="148" spans="1:44" ht="114.75" hidden="1" customHeight="1" thickBot="1">
      <c r="A148" s="563"/>
      <c r="B148" s="577"/>
      <c r="C148" s="580"/>
      <c r="D148" s="274" t="s">
        <v>43</v>
      </c>
      <c r="E148" s="275">
        <f t="shared" si="335"/>
        <v>0</v>
      </c>
      <c r="F148" s="275">
        <f t="shared" si="335"/>
        <v>0</v>
      </c>
      <c r="G148" s="276" t="e">
        <f t="shared" si="327"/>
        <v>#DIV/0!</v>
      </c>
      <c r="H148" s="275"/>
      <c r="I148" s="275"/>
      <c r="J148" s="277" t="e">
        <f t="shared" si="247"/>
        <v>#DIV/0!</v>
      </c>
      <c r="K148" s="275"/>
      <c r="L148" s="275"/>
      <c r="M148" s="277" t="e">
        <f t="shared" si="336"/>
        <v>#DIV/0!</v>
      </c>
      <c r="N148" s="275"/>
      <c r="O148" s="275"/>
      <c r="P148" s="276" t="e">
        <f t="shared" si="329"/>
        <v>#DIV/0!</v>
      </c>
      <c r="Q148" s="275"/>
      <c r="R148" s="275"/>
      <c r="S148" s="276" t="e">
        <f t="shared" si="330"/>
        <v>#DIV/0!</v>
      </c>
      <c r="T148" s="275"/>
      <c r="U148" s="275"/>
      <c r="V148" s="276" t="e">
        <f t="shared" si="331"/>
        <v>#DIV/0!</v>
      </c>
      <c r="W148" s="275"/>
      <c r="X148" s="275"/>
      <c r="Y148" s="276" t="e">
        <f t="shared" si="332"/>
        <v>#DIV/0!</v>
      </c>
      <c r="Z148" s="275"/>
      <c r="AA148" s="275"/>
      <c r="AB148" s="276" t="e">
        <f t="shared" si="229"/>
        <v>#DIV/0!</v>
      </c>
      <c r="AC148" s="275"/>
      <c r="AD148" s="275"/>
      <c r="AE148" s="276" t="e">
        <f t="shared" si="254"/>
        <v>#DIV/0!</v>
      </c>
      <c r="AF148" s="275"/>
      <c r="AG148" s="275"/>
      <c r="AH148" s="276" t="e">
        <f t="shared" si="255"/>
        <v>#DIV/0!</v>
      </c>
      <c r="AI148" s="275"/>
      <c r="AJ148" s="275"/>
      <c r="AK148" s="276" t="e">
        <f t="shared" si="265"/>
        <v>#DIV/0!</v>
      </c>
      <c r="AL148" s="275"/>
      <c r="AM148" s="275"/>
      <c r="AN148" s="276" t="e">
        <f t="shared" si="333"/>
        <v>#DIV/0!</v>
      </c>
      <c r="AO148" s="275"/>
      <c r="AP148" s="275"/>
      <c r="AQ148" s="277" t="e">
        <f t="shared" si="334"/>
        <v>#DIV/0!</v>
      </c>
      <c r="AR148" s="279"/>
    </row>
    <row r="149" spans="1:44" ht="162" customHeight="1" thickBot="1">
      <c r="A149" s="561" t="s">
        <v>444</v>
      </c>
      <c r="B149" s="576" t="s">
        <v>345</v>
      </c>
      <c r="C149" s="578"/>
      <c r="D149" s="222" t="s">
        <v>41</v>
      </c>
      <c r="E149" s="205">
        <f>H149+K149+N149+Q149+T149+W149+Z149+AC149+AF149+AI149+AL149+AO149</f>
        <v>8886.6</v>
      </c>
      <c r="F149" s="205">
        <f>F150+F151+F152+F152</f>
        <v>8886.6</v>
      </c>
      <c r="G149" s="253">
        <f>F149/E149</f>
        <v>1</v>
      </c>
      <c r="H149" s="273">
        <f>H150+H151+H152+H153+H154+H155</f>
        <v>0</v>
      </c>
      <c r="I149" s="273">
        <f>I150+I151+I152+I153+I154+I155</f>
        <v>0</v>
      </c>
      <c r="J149" s="290"/>
      <c r="K149" s="273">
        <f>K150+K151+K152+K153+K154+K155</f>
        <v>0</v>
      </c>
      <c r="L149" s="273">
        <f>L150+L151+L152+L153+L154+L155</f>
        <v>0</v>
      </c>
      <c r="M149" s="280"/>
      <c r="N149" s="273">
        <f>N150+N151+N152+N153+N154+N155</f>
        <v>0</v>
      </c>
      <c r="O149" s="273">
        <f>O150+O151+O152+O153+O154+O155</f>
        <v>0</v>
      </c>
      <c r="P149" s="280"/>
      <c r="Q149" s="205">
        <f>Q150+Q151+Q152+Q153+Q154+Q155</f>
        <v>6900</v>
      </c>
      <c r="R149" s="205">
        <f>R150+R151+R152+R153+R154+R155</f>
        <v>6900</v>
      </c>
      <c r="S149" s="253">
        <f>R149/Q149</f>
        <v>1</v>
      </c>
      <c r="T149" s="273">
        <f>T150+T151+T152+T153+T154+T155</f>
        <v>0</v>
      </c>
      <c r="U149" s="273">
        <f>U150+U151+U152+U153+U154+U155</f>
        <v>0</v>
      </c>
      <c r="V149" s="280"/>
      <c r="W149" s="273">
        <f>W150+W151+W152+W153+W154+W155</f>
        <v>0</v>
      </c>
      <c r="X149" s="273">
        <f>X150+X151+X152+X153+X154+X155</f>
        <v>0</v>
      </c>
      <c r="Y149" s="280"/>
      <c r="Z149" s="273">
        <f t="shared" ref="Z149:AA149" si="337">Z150+Z151+Z152+Z153+Z154+Z155</f>
        <v>0</v>
      </c>
      <c r="AA149" s="273">
        <f t="shared" si="337"/>
        <v>0</v>
      </c>
      <c r="AB149" s="280"/>
      <c r="AC149" s="273">
        <f t="shared" ref="AC149:AD149" si="338">AC150+AC151+AC152+AC153+AC154+AC155</f>
        <v>0</v>
      </c>
      <c r="AD149" s="273">
        <f t="shared" si="338"/>
        <v>0</v>
      </c>
      <c r="AE149" s="280"/>
      <c r="AF149" s="205">
        <f t="shared" ref="AF149:AG149" si="339">AF150+AF151+AF152+AF153+AF154+AF155</f>
        <v>1986.6</v>
      </c>
      <c r="AG149" s="205">
        <f t="shared" si="339"/>
        <v>1986.6</v>
      </c>
      <c r="AH149" s="238">
        <f t="shared" ref="AH149" si="340">AG149/AF149</f>
        <v>1</v>
      </c>
      <c r="AI149" s="273">
        <f t="shared" ref="AI149:AJ149" si="341">AI150+AI151+AI152+AI153+AI154+AI155</f>
        <v>0</v>
      </c>
      <c r="AJ149" s="273">
        <f t="shared" si="341"/>
        <v>0</v>
      </c>
      <c r="AK149" s="280"/>
      <c r="AL149" s="273">
        <f t="shared" ref="AL149:AM149" si="342">AL150+AL151+AL152+AL153+AL154+AL155</f>
        <v>0</v>
      </c>
      <c r="AM149" s="273">
        <f t="shared" si="342"/>
        <v>0</v>
      </c>
      <c r="AN149" s="280"/>
      <c r="AO149" s="273">
        <f>AO150+AO151+AO152+AO153+AO154+AO155</f>
        <v>0</v>
      </c>
      <c r="AP149" s="273">
        <f>AP150+AP151+AP152+AP153+AP154+AP155</f>
        <v>0</v>
      </c>
      <c r="AQ149" s="290"/>
      <c r="AR149" s="258" t="s">
        <v>484</v>
      </c>
    </row>
    <row r="150" spans="1:44" ht="114.75" hidden="1" customHeight="1" thickBot="1">
      <c r="A150" s="562"/>
      <c r="B150" s="524"/>
      <c r="C150" s="579"/>
      <c r="D150" s="268" t="s">
        <v>37</v>
      </c>
      <c r="E150" s="269">
        <f>H150+K150+N150+Q150+T150+W150+Z150+AC150+AF150+AI150+AL150+AO150</f>
        <v>0</v>
      </c>
      <c r="F150" s="269">
        <f>I150+L150+O150+R150+U150+X150+AA150+AD150+AG150+AJ150+AM150+AP150</f>
        <v>0</v>
      </c>
      <c r="G150" s="272" t="e">
        <f t="shared" ref="G150:G155" si="343">F150/E150</f>
        <v>#DIV/0!</v>
      </c>
      <c r="H150" s="269"/>
      <c r="I150" s="269"/>
      <c r="J150" s="270" t="e">
        <f t="shared" si="247"/>
        <v>#DIV/0!</v>
      </c>
      <c r="K150" s="269"/>
      <c r="L150" s="269"/>
      <c r="M150" s="270" t="e">
        <f t="shared" ref="M150" si="344">L150/K150*100</f>
        <v>#DIV/0!</v>
      </c>
      <c r="N150" s="269"/>
      <c r="O150" s="269"/>
      <c r="P150" s="267" t="e">
        <f t="shared" ref="P150:P155" si="345">O150/N150*100</f>
        <v>#DIV/0!</v>
      </c>
      <c r="Q150" s="269"/>
      <c r="R150" s="269"/>
      <c r="S150" s="267" t="e">
        <f t="shared" ref="S150" si="346">R150/Q150*100</f>
        <v>#DIV/0!</v>
      </c>
      <c r="T150" s="269"/>
      <c r="U150" s="269"/>
      <c r="V150" s="267" t="e">
        <f t="shared" ref="V150:V155" si="347">U150/T150*100</f>
        <v>#DIV/0!</v>
      </c>
      <c r="W150" s="269"/>
      <c r="X150" s="269"/>
      <c r="Y150" s="267" t="e">
        <f t="shared" ref="Y150:Y155" si="348">X150/W150*100</f>
        <v>#DIV/0!</v>
      </c>
      <c r="Z150" s="269"/>
      <c r="AA150" s="269"/>
      <c r="AB150" s="267" t="e">
        <f t="shared" si="229"/>
        <v>#DIV/0!</v>
      </c>
      <c r="AC150" s="269"/>
      <c r="AD150" s="269"/>
      <c r="AE150" s="267" t="e">
        <f t="shared" si="254"/>
        <v>#DIV/0!</v>
      </c>
      <c r="AF150" s="269"/>
      <c r="AG150" s="269"/>
      <c r="AH150" s="267" t="e">
        <f t="shared" si="255"/>
        <v>#DIV/0!</v>
      </c>
      <c r="AI150" s="269"/>
      <c r="AJ150" s="269"/>
      <c r="AK150" s="267" t="e">
        <f t="shared" si="265"/>
        <v>#DIV/0!</v>
      </c>
      <c r="AL150" s="269"/>
      <c r="AM150" s="269"/>
      <c r="AN150" s="267" t="e">
        <f t="shared" ref="AN150:AN155" si="349">AM150/AL150*100</f>
        <v>#DIV/0!</v>
      </c>
      <c r="AO150" s="269"/>
      <c r="AP150" s="269"/>
      <c r="AQ150" s="270" t="e">
        <f t="shared" ref="AQ150:AQ155" si="350">AP150/AO150*100</f>
        <v>#DIV/0!</v>
      </c>
      <c r="AR150" s="199"/>
    </row>
    <row r="151" spans="1:44" ht="409.5" customHeight="1" thickBot="1">
      <c r="A151" s="562"/>
      <c r="B151" s="524"/>
      <c r="C151" s="579"/>
      <c r="D151" s="210" t="s">
        <v>2</v>
      </c>
      <c r="E151" s="315">
        <f t="shared" ref="E151:F155" si="351">H151+K151+N151+Q151+T151+W151+Z151+AC151+AF151+AI151+AL151+AO151</f>
        <v>8886.6</v>
      </c>
      <c r="F151" s="315">
        <f>I151+L151+O151+R151+U151+X151+AA151+AD151+AG151+AJ151+AM151+AP151</f>
        <v>8886.6</v>
      </c>
      <c r="G151" s="238">
        <f t="shared" si="343"/>
        <v>1</v>
      </c>
      <c r="H151" s="269">
        <v>0</v>
      </c>
      <c r="I151" s="269"/>
      <c r="J151" s="270"/>
      <c r="K151" s="269">
        <v>0</v>
      </c>
      <c r="L151" s="269">
        <v>0</v>
      </c>
      <c r="M151" s="267"/>
      <c r="N151" s="269">
        <v>0</v>
      </c>
      <c r="O151" s="269"/>
      <c r="P151" s="267"/>
      <c r="Q151" s="315">
        <v>6900</v>
      </c>
      <c r="R151" s="315">
        <v>6900</v>
      </c>
      <c r="S151" s="253">
        <f>R151/Q151</f>
        <v>1</v>
      </c>
      <c r="T151" s="269"/>
      <c r="U151" s="269"/>
      <c r="V151" s="267"/>
      <c r="W151" s="269"/>
      <c r="X151" s="269"/>
      <c r="Y151" s="267"/>
      <c r="Z151" s="269"/>
      <c r="AA151" s="269"/>
      <c r="AB151" s="267"/>
      <c r="AC151" s="269"/>
      <c r="AD151" s="269"/>
      <c r="AE151" s="267"/>
      <c r="AF151" s="315">
        <v>1986.6</v>
      </c>
      <c r="AG151" s="315">
        <v>1986.6</v>
      </c>
      <c r="AH151" s="238">
        <f t="shared" ref="AH151" si="352">AG151/AF151</f>
        <v>1</v>
      </c>
      <c r="AI151" s="269"/>
      <c r="AJ151" s="269"/>
      <c r="AK151" s="267"/>
      <c r="AL151" s="269"/>
      <c r="AM151" s="269"/>
      <c r="AN151" s="267"/>
      <c r="AO151" s="269"/>
      <c r="AP151" s="269"/>
      <c r="AQ151" s="270"/>
      <c r="AR151" s="200" t="s">
        <v>534</v>
      </c>
    </row>
    <row r="152" spans="1:44" ht="71.25" hidden="1" customHeight="1" thickBot="1">
      <c r="A152" s="562"/>
      <c r="B152" s="524"/>
      <c r="C152" s="579"/>
      <c r="D152" s="271" t="s">
        <v>284</v>
      </c>
      <c r="E152" s="269">
        <f t="shared" si="351"/>
        <v>0</v>
      </c>
      <c r="F152" s="269">
        <f>I152+L152+O152+R152+U152+X152+AA152+AD152+AG152+AJ152+AM152+AP152</f>
        <v>0</v>
      </c>
      <c r="G152" s="267" t="e">
        <f t="shared" si="343"/>
        <v>#DIV/0!</v>
      </c>
      <c r="H152" s="269"/>
      <c r="I152" s="269"/>
      <c r="J152" s="270" t="e">
        <f t="shared" si="247"/>
        <v>#DIV/0!</v>
      </c>
      <c r="K152" s="269"/>
      <c r="L152" s="269"/>
      <c r="M152" s="270" t="e">
        <f t="shared" ref="M152:M155" si="353">L152/K152*100</f>
        <v>#DIV/0!</v>
      </c>
      <c r="N152" s="269">
        <v>0</v>
      </c>
      <c r="O152" s="269"/>
      <c r="P152" s="267" t="e">
        <f t="shared" si="345"/>
        <v>#DIV/0!</v>
      </c>
      <c r="Q152" s="269">
        <v>0</v>
      </c>
      <c r="R152" s="269"/>
      <c r="S152" s="267" t="e">
        <f t="shared" ref="S152:S155" si="354">R152/Q152*100</f>
        <v>#DIV/0!</v>
      </c>
      <c r="T152" s="269">
        <v>0</v>
      </c>
      <c r="U152" s="269"/>
      <c r="V152" s="267" t="e">
        <f t="shared" si="347"/>
        <v>#DIV/0!</v>
      </c>
      <c r="W152" s="269">
        <v>0</v>
      </c>
      <c r="X152" s="269"/>
      <c r="Y152" s="267" t="e">
        <f t="shared" si="348"/>
        <v>#DIV/0!</v>
      </c>
      <c r="Z152" s="269"/>
      <c r="AA152" s="269"/>
      <c r="AB152" s="267" t="e">
        <f t="shared" si="229"/>
        <v>#DIV/0!</v>
      </c>
      <c r="AC152" s="269"/>
      <c r="AD152" s="269"/>
      <c r="AE152" s="267" t="e">
        <f t="shared" si="254"/>
        <v>#DIV/0!</v>
      </c>
      <c r="AF152" s="269"/>
      <c r="AG152" s="269"/>
      <c r="AH152" s="267" t="e">
        <f t="shared" si="255"/>
        <v>#DIV/0!</v>
      </c>
      <c r="AI152" s="269"/>
      <c r="AJ152" s="269"/>
      <c r="AK152" s="267" t="e">
        <f t="shared" si="265"/>
        <v>#DIV/0!</v>
      </c>
      <c r="AL152" s="269"/>
      <c r="AM152" s="269"/>
      <c r="AN152" s="267" t="e">
        <f t="shared" si="349"/>
        <v>#DIV/0!</v>
      </c>
      <c r="AO152" s="269"/>
      <c r="AP152" s="269"/>
      <c r="AQ152" s="270" t="e">
        <f t="shared" si="350"/>
        <v>#DIV/0!</v>
      </c>
      <c r="AR152" s="199"/>
    </row>
    <row r="153" spans="1:44" ht="258.75" hidden="1" customHeight="1">
      <c r="A153" s="562"/>
      <c r="B153" s="524"/>
      <c r="C153" s="579"/>
      <c r="D153" s="271" t="s">
        <v>292</v>
      </c>
      <c r="E153" s="273">
        <f t="shared" si="351"/>
        <v>0</v>
      </c>
      <c r="F153" s="273">
        <f t="shared" si="351"/>
        <v>0</v>
      </c>
      <c r="G153" s="267" t="e">
        <f t="shared" si="343"/>
        <v>#DIV/0!</v>
      </c>
      <c r="H153" s="269"/>
      <c r="I153" s="269"/>
      <c r="J153" s="270" t="e">
        <f t="shared" si="247"/>
        <v>#DIV/0!</v>
      </c>
      <c r="K153" s="269"/>
      <c r="L153" s="269"/>
      <c r="M153" s="270" t="e">
        <f t="shared" si="353"/>
        <v>#DIV/0!</v>
      </c>
      <c r="N153" s="269"/>
      <c r="O153" s="269"/>
      <c r="P153" s="267" t="e">
        <f t="shared" si="345"/>
        <v>#DIV/0!</v>
      </c>
      <c r="Q153" s="269"/>
      <c r="R153" s="269"/>
      <c r="S153" s="267" t="e">
        <f t="shared" si="354"/>
        <v>#DIV/0!</v>
      </c>
      <c r="T153" s="269"/>
      <c r="U153" s="269"/>
      <c r="V153" s="267" t="e">
        <f t="shared" si="347"/>
        <v>#DIV/0!</v>
      </c>
      <c r="W153" s="269"/>
      <c r="X153" s="269"/>
      <c r="Y153" s="267" t="e">
        <f t="shared" si="348"/>
        <v>#DIV/0!</v>
      </c>
      <c r="Z153" s="269"/>
      <c r="AA153" s="269"/>
      <c r="AB153" s="267" t="e">
        <f t="shared" si="229"/>
        <v>#DIV/0!</v>
      </c>
      <c r="AC153" s="269"/>
      <c r="AD153" s="269"/>
      <c r="AE153" s="267" t="e">
        <f t="shared" si="254"/>
        <v>#DIV/0!</v>
      </c>
      <c r="AF153" s="269"/>
      <c r="AG153" s="269"/>
      <c r="AH153" s="267" t="e">
        <f t="shared" si="255"/>
        <v>#DIV/0!</v>
      </c>
      <c r="AI153" s="269"/>
      <c r="AJ153" s="269"/>
      <c r="AK153" s="267" t="e">
        <f t="shared" si="265"/>
        <v>#DIV/0!</v>
      </c>
      <c r="AL153" s="269"/>
      <c r="AM153" s="269"/>
      <c r="AN153" s="267" t="e">
        <f t="shared" si="349"/>
        <v>#DIV/0!</v>
      </c>
      <c r="AO153" s="269"/>
      <c r="AP153" s="269"/>
      <c r="AQ153" s="270" t="e">
        <f t="shared" si="350"/>
        <v>#DIV/0!</v>
      </c>
      <c r="AR153" s="199"/>
    </row>
    <row r="154" spans="1:44" ht="114.75" hidden="1" customHeight="1">
      <c r="A154" s="562"/>
      <c r="B154" s="524"/>
      <c r="C154" s="579"/>
      <c r="D154" s="271" t="s">
        <v>285</v>
      </c>
      <c r="E154" s="269">
        <f t="shared" si="351"/>
        <v>0</v>
      </c>
      <c r="F154" s="269">
        <f t="shared" si="351"/>
        <v>0</v>
      </c>
      <c r="G154" s="267" t="e">
        <f t="shared" si="343"/>
        <v>#DIV/0!</v>
      </c>
      <c r="H154" s="269"/>
      <c r="I154" s="269"/>
      <c r="J154" s="270" t="e">
        <f t="shared" si="247"/>
        <v>#DIV/0!</v>
      </c>
      <c r="K154" s="269"/>
      <c r="L154" s="269"/>
      <c r="M154" s="270" t="e">
        <f t="shared" si="353"/>
        <v>#DIV/0!</v>
      </c>
      <c r="N154" s="269"/>
      <c r="O154" s="269"/>
      <c r="P154" s="267" t="e">
        <f t="shared" si="345"/>
        <v>#DIV/0!</v>
      </c>
      <c r="Q154" s="269"/>
      <c r="R154" s="269"/>
      <c r="S154" s="267" t="e">
        <f t="shared" si="354"/>
        <v>#DIV/0!</v>
      </c>
      <c r="T154" s="269"/>
      <c r="U154" s="269"/>
      <c r="V154" s="267" t="e">
        <f t="shared" si="347"/>
        <v>#DIV/0!</v>
      </c>
      <c r="W154" s="269"/>
      <c r="X154" s="269"/>
      <c r="Y154" s="267" t="e">
        <f t="shared" si="348"/>
        <v>#DIV/0!</v>
      </c>
      <c r="Z154" s="269"/>
      <c r="AA154" s="269"/>
      <c r="AB154" s="267" t="e">
        <f t="shared" si="229"/>
        <v>#DIV/0!</v>
      </c>
      <c r="AC154" s="269"/>
      <c r="AD154" s="269"/>
      <c r="AE154" s="267" t="e">
        <f t="shared" si="254"/>
        <v>#DIV/0!</v>
      </c>
      <c r="AF154" s="269"/>
      <c r="AG154" s="269"/>
      <c r="AH154" s="267" t="e">
        <f t="shared" si="255"/>
        <v>#DIV/0!</v>
      </c>
      <c r="AI154" s="269"/>
      <c r="AJ154" s="269"/>
      <c r="AK154" s="267" t="e">
        <f t="shared" si="265"/>
        <v>#DIV/0!</v>
      </c>
      <c r="AL154" s="269"/>
      <c r="AM154" s="269"/>
      <c r="AN154" s="267" t="e">
        <f t="shared" si="349"/>
        <v>#DIV/0!</v>
      </c>
      <c r="AO154" s="269"/>
      <c r="AP154" s="269"/>
      <c r="AQ154" s="270" t="e">
        <f t="shared" si="350"/>
        <v>#DIV/0!</v>
      </c>
      <c r="AR154" s="199"/>
    </row>
    <row r="155" spans="1:44" ht="114.75" hidden="1" customHeight="1" thickBot="1">
      <c r="A155" s="563"/>
      <c r="B155" s="577"/>
      <c r="C155" s="580"/>
      <c r="D155" s="274" t="s">
        <v>43</v>
      </c>
      <c r="E155" s="275">
        <f t="shared" si="351"/>
        <v>0</v>
      </c>
      <c r="F155" s="275">
        <f t="shared" si="351"/>
        <v>0</v>
      </c>
      <c r="G155" s="276" t="e">
        <f t="shared" si="343"/>
        <v>#DIV/0!</v>
      </c>
      <c r="H155" s="275"/>
      <c r="I155" s="275"/>
      <c r="J155" s="277" t="e">
        <f t="shared" si="247"/>
        <v>#DIV/0!</v>
      </c>
      <c r="K155" s="275"/>
      <c r="L155" s="275"/>
      <c r="M155" s="277" t="e">
        <f t="shared" si="353"/>
        <v>#DIV/0!</v>
      </c>
      <c r="N155" s="275"/>
      <c r="O155" s="275"/>
      <c r="P155" s="276" t="e">
        <f t="shared" si="345"/>
        <v>#DIV/0!</v>
      </c>
      <c r="Q155" s="275"/>
      <c r="R155" s="275"/>
      <c r="S155" s="276" t="e">
        <f t="shared" si="354"/>
        <v>#DIV/0!</v>
      </c>
      <c r="T155" s="275"/>
      <c r="U155" s="275"/>
      <c r="V155" s="276" t="e">
        <f t="shared" si="347"/>
        <v>#DIV/0!</v>
      </c>
      <c r="W155" s="275"/>
      <c r="X155" s="275"/>
      <c r="Y155" s="276" t="e">
        <f t="shared" si="348"/>
        <v>#DIV/0!</v>
      </c>
      <c r="Z155" s="275"/>
      <c r="AA155" s="275"/>
      <c r="AB155" s="276" t="e">
        <f t="shared" si="229"/>
        <v>#DIV/0!</v>
      </c>
      <c r="AC155" s="275"/>
      <c r="AD155" s="275"/>
      <c r="AE155" s="276" t="e">
        <f t="shared" si="254"/>
        <v>#DIV/0!</v>
      </c>
      <c r="AF155" s="275"/>
      <c r="AG155" s="275"/>
      <c r="AH155" s="276" t="e">
        <f t="shared" si="255"/>
        <v>#DIV/0!</v>
      </c>
      <c r="AI155" s="275"/>
      <c r="AJ155" s="275"/>
      <c r="AK155" s="276" t="e">
        <f t="shared" si="265"/>
        <v>#DIV/0!</v>
      </c>
      <c r="AL155" s="275"/>
      <c r="AM155" s="275"/>
      <c r="AN155" s="276" t="e">
        <f t="shared" si="349"/>
        <v>#DIV/0!</v>
      </c>
      <c r="AO155" s="275"/>
      <c r="AP155" s="275"/>
      <c r="AQ155" s="277" t="e">
        <f t="shared" si="350"/>
        <v>#DIV/0!</v>
      </c>
      <c r="AR155" s="279"/>
    </row>
    <row r="156" spans="1:44" ht="161.25" customHeight="1" thickBot="1">
      <c r="A156" s="561" t="s">
        <v>456</v>
      </c>
      <c r="B156" s="576" t="s">
        <v>457</v>
      </c>
      <c r="C156" s="578"/>
      <c r="D156" s="222" t="s">
        <v>41</v>
      </c>
      <c r="E156" s="205">
        <f>H156+K156+N156+Q156+T156+W156+Z156+AC156+AF156+AI156+AL156+AO156</f>
        <v>600</v>
      </c>
      <c r="F156" s="205">
        <f>F157+F158+F159+F159</f>
        <v>600</v>
      </c>
      <c r="G156" s="253">
        <f>F156/E156</f>
        <v>1</v>
      </c>
      <c r="H156" s="273">
        <f>H157+H158+H159+H160+H161+H162</f>
        <v>0</v>
      </c>
      <c r="I156" s="273">
        <f>I157+I158+I159+I160+I161+I162</f>
        <v>0</v>
      </c>
      <c r="J156" s="290"/>
      <c r="K156" s="273">
        <f>K157+K158+K159+K160+K161+K162</f>
        <v>0</v>
      </c>
      <c r="L156" s="273">
        <f>L157+L158+L159+L160+L161+L162</f>
        <v>0</v>
      </c>
      <c r="M156" s="280"/>
      <c r="N156" s="273">
        <f>N157+N158+N159+N160+N161+N162</f>
        <v>0</v>
      </c>
      <c r="O156" s="273">
        <f>O157+O158+O159+O160+O161+O162</f>
        <v>0</v>
      </c>
      <c r="P156" s="280"/>
      <c r="Q156" s="273">
        <f>Q157+Q158+Q159+Q160+Q161+Q162</f>
        <v>0</v>
      </c>
      <c r="R156" s="273">
        <f>R157+R158+R159+R160+R161+R162</f>
        <v>0</v>
      </c>
      <c r="S156" s="280"/>
      <c r="T156" s="273">
        <f>T157+T158+T159+T160+T161+T162</f>
        <v>0</v>
      </c>
      <c r="U156" s="273">
        <f>U157+U158+U159+U160+U161+U162</f>
        <v>0</v>
      </c>
      <c r="V156" s="280"/>
      <c r="W156" s="273">
        <f>W157+W158+W159+W160+W161+W162</f>
        <v>0</v>
      </c>
      <c r="X156" s="273">
        <f>X157+X158+X159+X160+X161+X162</f>
        <v>0</v>
      </c>
      <c r="Y156" s="280"/>
      <c r="Z156" s="205">
        <f t="shared" ref="Z156:AA156" si="355">Z157+Z158+Z159+Z160+Z161+Z162</f>
        <v>600</v>
      </c>
      <c r="AA156" s="205">
        <f t="shared" si="355"/>
        <v>600</v>
      </c>
      <c r="AB156" s="238">
        <f t="shared" ref="AB156" si="356">AA156/Z156</f>
        <v>1</v>
      </c>
      <c r="AC156" s="273">
        <f t="shared" ref="AC156:AD156" si="357">AC157+AC158+AC159+AC160+AC161+AC162</f>
        <v>0</v>
      </c>
      <c r="AD156" s="273">
        <f t="shared" si="357"/>
        <v>0</v>
      </c>
      <c r="AE156" s="267"/>
      <c r="AF156" s="273">
        <f t="shared" ref="AF156:AG156" si="358">AF157+AF158+AF159+AF160+AF161+AF162</f>
        <v>0</v>
      </c>
      <c r="AG156" s="273">
        <f t="shared" si="358"/>
        <v>0</v>
      </c>
      <c r="AH156" s="267"/>
      <c r="AI156" s="273">
        <f t="shared" ref="AI156:AJ156" si="359">AI157+AI158+AI159+AI160+AI161+AI162</f>
        <v>0</v>
      </c>
      <c r="AJ156" s="273">
        <f t="shared" si="359"/>
        <v>0</v>
      </c>
      <c r="AK156" s="280"/>
      <c r="AL156" s="273">
        <f t="shared" ref="AL156:AM156" si="360">AL157+AL158+AL159+AL160+AL161+AL162</f>
        <v>0</v>
      </c>
      <c r="AM156" s="273">
        <f t="shared" si="360"/>
        <v>0</v>
      </c>
      <c r="AN156" s="280"/>
      <c r="AO156" s="273">
        <f>AO157+AO158+AO159+AO160+AO161+AO162</f>
        <v>0</v>
      </c>
      <c r="AP156" s="273">
        <f>AP157+AP158+AP159+AP160+AP161+AP162</f>
        <v>0</v>
      </c>
      <c r="AQ156" s="290"/>
      <c r="AR156" s="258" t="s">
        <v>485</v>
      </c>
    </row>
    <row r="157" spans="1:44" ht="114.75" hidden="1" customHeight="1" thickBot="1">
      <c r="A157" s="562"/>
      <c r="B157" s="524"/>
      <c r="C157" s="579"/>
      <c r="D157" s="268" t="s">
        <v>37</v>
      </c>
      <c r="E157" s="269">
        <f>H157+K157+N157+Q157+T157+W157+Z157+AC157+AF157+AI157+AL157+AO157</f>
        <v>0</v>
      </c>
      <c r="F157" s="269">
        <f>I157+L157+O157+R157+U157+X157+AA157+AD157+AG157+AJ157+AM157+AP157</f>
        <v>0</v>
      </c>
      <c r="G157" s="272" t="e">
        <f t="shared" ref="G157:G162" si="361">F157/E157</f>
        <v>#DIV/0!</v>
      </c>
      <c r="H157" s="269"/>
      <c r="I157" s="269"/>
      <c r="J157" s="270" t="e">
        <f t="shared" si="247"/>
        <v>#DIV/0!</v>
      </c>
      <c r="K157" s="269"/>
      <c r="L157" s="269"/>
      <c r="M157" s="270" t="e">
        <f t="shared" ref="M157:M162" si="362">L157/K157*100</f>
        <v>#DIV/0!</v>
      </c>
      <c r="N157" s="269"/>
      <c r="O157" s="269"/>
      <c r="P157" s="267" t="e">
        <f t="shared" ref="P157:P162" si="363">O157/N157*100</f>
        <v>#DIV/0!</v>
      </c>
      <c r="Q157" s="269"/>
      <c r="R157" s="269"/>
      <c r="S157" s="267" t="e">
        <f t="shared" ref="S157:S162" si="364">R157/Q157*100</f>
        <v>#DIV/0!</v>
      </c>
      <c r="T157" s="269"/>
      <c r="U157" s="269"/>
      <c r="V157" s="267" t="e">
        <f t="shared" ref="V157:V162" si="365">U157/T157*100</f>
        <v>#DIV/0!</v>
      </c>
      <c r="W157" s="269"/>
      <c r="X157" s="269"/>
      <c r="Y157" s="267" t="e">
        <f t="shared" ref="Y157:Y162" si="366">X157/W157*100</f>
        <v>#DIV/0!</v>
      </c>
      <c r="Z157" s="315"/>
      <c r="AA157" s="315"/>
      <c r="AB157" s="238" t="e">
        <f t="shared" ref="AB157:AB162" si="367">AA157/Z157*100</f>
        <v>#DIV/0!</v>
      </c>
      <c r="AC157" s="269"/>
      <c r="AD157" s="269"/>
      <c r="AE157" s="267" t="e">
        <f t="shared" ref="AE157:AE162" si="368">AD157/AC157*100</f>
        <v>#DIV/0!</v>
      </c>
      <c r="AF157" s="269"/>
      <c r="AG157" s="269"/>
      <c r="AH157" s="267" t="e">
        <f t="shared" ref="AH157:AH162" si="369">AG157/AF157*100</f>
        <v>#DIV/0!</v>
      </c>
      <c r="AI157" s="269"/>
      <c r="AJ157" s="269"/>
      <c r="AK157" s="267" t="e">
        <f t="shared" si="265"/>
        <v>#DIV/0!</v>
      </c>
      <c r="AL157" s="269"/>
      <c r="AM157" s="269"/>
      <c r="AN157" s="267" t="e">
        <f t="shared" ref="AN157:AN162" si="370">AM157/AL157*100</f>
        <v>#DIV/0!</v>
      </c>
      <c r="AO157" s="269"/>
      <c r="AP157" s="269"/>
      <c r="AQ157" s="270" t="e">
        <f t="shared" ref="AQ157:AQ162" si="371">AP157/AO157*100</f>
        <v>#DIV/0!</v>
      </c>
      <c r="AR157" s="199"/>
    </row>
    <row r="158" spans="1:44" ht="294.75" customHeight="1" thickBot="1">
      <c r="A158" s="562"/>
      <c r="B158" s="524"/>
      <c r="C158" s="579"/>
      <c r="D158" s="271" t="s">
        <v>2</v>
      </c>
      <c r="E158" s="315">
        <f t="shared" ref="E158:F162" si="372">H158+K158+N158+Q158+T158+W158+Z158+AC158+AF158+AI158+AL158+AO158</f>
        <v>600</v>
      </c>
      <c r="F158" s="315">
        <f>I158+L158+O158+R158+U158+X158+AA158+AD158+AG158+AJ158+AM158+AP158</f>
        <v>600</v>
      </c>
      <c r="G158" s="238">
        <f t="shared" si="361"/>
        <v>1</v>
      </c>
      <c r="H158" s="269">
        <v>0</v>
      </c>
      <c r="I158" s="269"/>
      <c r="J158" s="270"/>
      <c r="K158" s="269">
        <v>0</v>
      </c>
      <c r="L158" s="269">
        <v>0</v>
      </c>
      <c r="M158" s="267"/>
      <c r="N158" s="269">
        <v>0</v>
      </c>
      <c r="O158" s="269"/>
      <c r="P158" s="267"/>
      <c r="Q158" s="269">
        <v>0</v>
      </c>
      <c r="R158" s="269">
        <v>0</v>
      </c>
      <c r="S158" s="280"/>
      <c r="T158" s="269"/>
      <c r="U158" s="269"/>
      <c r="V158" s="267"/>
      <c r="W158" s="269"/>
      <c r="X158" s="269"/>
      <c r="Y158" s="267"/>
      <c r="Z158" s="315">
        <v>600</v>
      </c>
      <c r="AA158" s="315">
        <v>600</v>
      </c>
      <c r="AB158" s="238">
        <f t="shared" ref="AB158" si="373">AA158/Z158</f>
        <v>1</v>
      </c>
      <c r="AC158" s="269"/>
      <c r="AD158" s="269"/>
      <c r="AE158" s="267"/>
      <c r="AF158" s="269"/>
      <c r="AG158" s="269"/>
      <c r="AH158" s="267"/>
      <c r="AI158" s="269"/>
      <c r="AJ158" s="269"/>
      <c r="AK158" s="267"/>
      <c r="AL158" s="269"/>
      <c r="AM158" s="269"/>
      <c r="AN158" s="267"/>
      <c r="AO158" s="269"/>
      <c r="AP158" s="269"/>
      <c r="AQ158" s="270"/>
      <c r="AR158" s="200" t="s">
        <v>533</v>
      </c>
    </row>
    <row r="159" spans="1:44" ht="114.75" hidden="1" customHeight="1" thickBot="1">
      <c r="A159" s="562"/>
      <c r="B159" s="524"/>
      <c r="C159" s="579"/>
      <c r="D159" s="271" t="s">
        <v>284</v>
      </c>
      <c r="E159" s="269">
        <f t="shared" si="372"/>
        <v>0</v>
      </c>
      <c r="F159" s="269">
        <f>I159+L159+O159+R159+U159+X159+AA159+AD159+AG159+AJ159+AM159+AP159</f>
        <v>0</v>
      </c>
      <c r="G159" s="267" t="e">
        <f t="shared" si="361"/>
        <v>#DIV/0!</v>
      </c>
      <c r="H159" s="269"/>
      <c r="I159" s="269"/>
      <c r="J159" s="270" t="e">
        <f t="shared" si="247"/>
        <v>#DIV/0!</v>
      </c>
      <c r="K159" s="269"/>
      <c r="L159" s="269"/>
      <c r="M159" s="270" t="e">
        <f t="shared" si="362"/>
        <v>#DIV/0!</v>
      </c>
      <c r="N159" s="269">
        <v>0</v>
      </c>
      <c r="O159" s="269"/>
      <c r="P159" s="267" t="e">
        <f t="shared" si="363"/>
        <v>#DIV/0!</v>
      </c>
      <c r="Q159" s="269">
        <v>0</v>
      </c>
      <c r="R159" s="269"/>
      <c r="S159" s="267" t="e">
        <f t="shared" si="364"/>
        <v>#DIV/0!</v>
      </c>
      <c r="T159" s="269">
        <v>0</v>
      </c>
      <c r="U159" s="269"/>
      <c r="V159" s="267" t="e">
        <f t="shared" si="365"/>
        <v>#DIV/0!</v>
      </c>
      <c r="W159" s="269">
        <v>0</v>
      </c>
      <c r="X159" s="269"/>
      <c r="Y159" s="267" t="e">
        <f t="shared" si="366"/>
        <v>#DIV/0!</v>
      </c>
      <c r="Z159" s="269"/>
      <c r="AA159" s="269"/>
      <c r="AB159" s="267" t="e">
        <f t="shared" si="367"/>
        <v>#DIV/0!</v>
      </c>
      <c r="AC159" s="269"/>
      <c r="AD159" s="269"/>
      <c r="AE159" s="267" t="e">
        <f t="shared" si="368"/>
        <v>#DIV/0!</v>
      </c>
      <c r="AF159" s="269"/>
      <c r="AG159" s="269"/>
      <c r="AH159" s="267" t="e">
        <f t="shared" si="369"/>
        <v>#DIV/0!</v>
      </c>
      <c r="AI159" s="269"/>
      <c r="AJ159" s="269"/>
      <c r="AK159" s="267" t="e">
        <f t="shared" si="265"/>
        <v>#DIV/0!</v>
      </c>
      <c r="AL159" s="269"/>
      <c r="AM159" s="269"/>
      <c r="AN159" s="267" t="e">
        <f t="shared" si="370"/>
        <v>#DIV/0!</v>
      </c>
      <c r="AO159" s="269"/>
      <c r="AP159" s="269"/>
      <c r="AQ159" s="270" t="e">
        <f t="shared" si="371"/>
        <v>#DIV/0!</v>
      </c>
      <c r="AR159" s="199"/>
    </row>
    <row r="160" spans="1:44" ht="258.75" hidden="1" customHeight="1">
      <c r="A160" s="562"/>
      <c r="B160" s="524"/>
      <c r="C160" s="579"/>
      <c r="D160" s="271" t="s">
        <v>292</v>
      </c>
      <c r="E160" s="273">
        <f t="shared" si="372"/>
        <v>0</v>
      </c>
      <c r="F160" s="273">
        <f t="shared" si="372"/>
        <v>0</v>
      </c>
      <c r="G160" s="267" t="e">
        <f t="shared" si="361"/>
        <v>#DIV/0!</v>
      </c>
      <c r="H160" s="269"/>
      <c r="I160" s="269"/>
      <c r="J160" s="270" t="e">
        <f t="shared" si="247"/>
        <v>#DIV/0!</v>
      </c>
      <c r="K160" s="269"/>
      <c r="L160" s="269"/>
      <c r="M160" s="270" t="e">
        <f t="shared" si="362"/>
        <v>#DIV/0!</v>
      </c>
      <c r="N160" s="269"/>
      <c r="O160" s="269"/>
      <c r="P160" s="267" t="e">
        <f t="shared" si="363"/>
        <v>#DIV/0!</v>
      </c>
      <c r="Q160" s="269"/>
      <c r="R160" s="269"/>
      <c r="S160" s="267" t="e">
        <f t="shared" si="364"/>
        <v>#DIV/0!</v>
      </c>
      <c r="T160" s="269"/>
      <c r="U160" s="269"/>
      <c r="V160" s="267" t="e">
        <f t="shared" si="365"/>
        <v>#DIV/0!</v>
      </c>
      <c r="W160" s="269"/>
      <c r="X160" s="269"/>
      <c r="Y160" s="267" t="e">
        <f t="shared" si="366"/>
        <v>#DIV/0!</v>
      </c>
      <c r="Z160" s="269"/>
      <c r="AA160" s="269"/>
      <c r="AB160" s="267" t="e">
        <f t="shared" si="367"/>
        <v>#DIV/0!</v>
      </c>
      <c r="AC160" s="269"/>
      <c r="AD160" s="269"/>
      <c r="AE160" s="267" t="e">
        <f t="shared" si="368"/>
        <v>#DIV/0!</v>
      </c>
      <c r="AF160" s="269"/>
      <c r="AG160" s="269"/>
      <c r="AH160" s="267" t="e">
        <f t="shared" si="369"/>
        <v>#DIV/0!</v>
      </c>
      <c r="AI160" s="269"/>
      <c r="AJ160" s="269"/>
      <c r="AK160" s="267" t="e">
        <f t="shared" si="265"/>
        <v>#DIV/0!</v>
      </c>
      <c r="AL160" s="269"/>
      <c r="AM160" s="269"/>
      <c r="AN160" s="267" t="e">
        <f t="shared" si="370"/>
        <v>#DIV/0!</v>
      </c>
      <c r="AO160" s="269"/>
      <c r="AP160" s="269"/>
      <c r="AQ160" s="270" t="e">
        <f t="shared" si="371"/>
        <v>#DIV/0!</v>
      </c>
      <c r="AR160" s="199"/>
    </row>
    <row r="161" spans="1:44" ht="114.75" hidden="1" customHeight="1">
      <c r="A161" s="562"/>
      <c r="B161" s="524"/>
      <c r="C161" s="579"/>
      <c r="D161" s="271" t="s">
        <v>285</v>
      </c>
      <c r="E161" s="269">
        <f t="shared" si="372"/>
        <v>0</v>
      </c>
      <c r="F161" s="269">
        <f t="shared" si="372"/>
        <v>0</v>
      </c>
      <c r="G161" s="267" t="e">
        <f t="shared" si="361"/>
        <v>#DIV/0!</v>
      </c>
      <c r="H161" s="269"/>
      <c r="I161" s="269"/>
      <c r="J161" s="270" t="e">
        <f t="shared" si="247"/>
        <v>#DIV/0!</v>
      </c>
      <c r="K161" s="269"/>
      <c r="L161" s="269"/>
      <c r="M161" s="270" t="e">
        <f t="shared" si="362"/>
        <v>#DIV/0!</v>
      </c>
      <c r="N161" s="269"/>
      <c r="O161" s="269"/>
      <c r="P161" s="267" t="e">
        <f t="shared" si="363"/>
        <v>#DIV/0!</v>
      </c>
      <c r="Q161" s="269"/>
      <c r="R161" s="269"/>
      <c r="S161" s="267" t="e">
        <f t="shared" si="364"/>
        <v>#DIV/0!</v>
      </c>
      <c r="T161" s="269"/>
      <c r="U161" s="269"/>
      <c r="V161" s="267" t="e">
        <f t="shared" si="365"/>
        <v>#DIV/0!</v>
      </c>
      <c r="W161" s="269"/>
      <c r="X161" s="269"/>
      <c r="Y161" s="267" t="e">
        <f t="shared" si="366"/>
        <v>#DIV/0!</v>
      </c>
      <c r="Z161" s="269"/>
      <c r="AA161" s="269"/>
      <c r="AB161" s="267" t="e">
        <f t="shared" si="367"/>
        <v>#DIV/0!</v>
      </c>
      <c r="AC161" s="269"/>
      <c r="AD161" s="269"/>
      <c r="AE161" s="267" t="e">
        <f t="shared" si="368"/>
        <v>#DIV/0!</v>
      </c>
      <c r="AF161" s="269"/>
      <c r="AG161" s="269"/>
      <c r="AH161" s="267" t="e">
        <f t="shared" si="369"/>
        <v>#DIV/0!</v>
      </c>
      <c r="AI161" s="269"/>
      <c r="AJ161" s="269"/>
      <c r="AK161" s="267" t="e">
        <f t="shared" si="265"/>
        <v>#DIV/0!</v>
      </c>
      <c r="AL161" s="269"/>
      <c r="AM161" s="269"/>
      <c r="AN161" s="267" t="e">
        <f t="shared" si="370"/>
        <v>#DIV/0!</v>
      </c>
      <c r="AO161" s="269"/>
      <c r="AP161" s="269"/>
      <c r="AQ161" s="270" t="e">
        <f t="shared" si="371"/>
        <v>#DIV/0!</v>
      </c>
      <c r="AR161" s="199"/>
    </row>
    <row r="162" spans="1:44" ht="114.75" hidden="1" customHeight="1" thickBot="1">
      <c r="A162" s="563"/>
      <c r="B162" s="577"/>
      <c r="C162" s="580"/>
      <c r="D162" s="274" t="s">
        <v>43</v>
      </c>
      <c r="E162" s="275">
        <f t="shared" si="372"/>
        <v>0</v>
      </c>
      <c r="F162" s="275">
        <f t="shared" si="372"/>
        <v>0</v>
      </c>
      <c r="G162" s="276" t="e">
        <f t="shared" si="361"/>
        <v>#DIV/0!</v>
      </c>
      <c r="H162" s="275"/>
      <c r="I162" s="275"/>
      <c r="J162" s="277" t="e">
        <f t="shared" si="247"/>
        <v>#DIV/0!</v>
      </c>
      <c r="K162" s="275"/>
      <c r="L162" s="275"/>
      <c r="M162" s="277" t="e">
        <f t="shared" si="362"/>
        <v>#DIV/0!</v>
      </c>
      <c r="N162" s="275"/>
      <c r="O162" s="275"/>
      <c r="P162" s="276" t="e">
        <f t="shared" si="363"/>
        <v>#DIV/0!</v>
      </c>
      <c r="Q162" s="275"/>
      <c r="R162" s="275"/>
      <c r="S162" s="276" t="e">
        <f t="shared" si="364"/>
        <v>#DIV/0!</v>
      </c>
      <c r="T162" s="275"/>
      <c r="U162" s="275"/>
      <c r="V162" s="276" t="e">
        <f t="shared" si="365"/>
        <v>#DIV/0!</v>
      </c>
      <c r="W162" s="275"/>
      <c r="X162" s="275"/>
      <c r="Y162" s="276" t="e">
        <f t="shared" si="366"/>
        <v>#DIV/0!</v>
      </c>
      <c r="Z162" s="275"/>
      <c r="AA162" s="275"/>
      <c r="AB162" s="276" t="e">
        <f t="shared" si="367"/>
        <v>#DIV/0!</v>
      </c>
      <c r="AC162" s="275"/>
      <c r="AD162" s="275"/>
      <c r="AE162" s="276" t="e">
        <f t="shared" si="368"/>
        <v>#DIV/0!</v>
      </c>
      <c r="AF162" s="275"/>
      <c r="AG162" s="275"/>
      <c r="AH162" s="276" t="e">
        <f t="shared" si="369"/>
        <v>#DIV/0!</v>
      </c>
      <c r="AI162" s="275"/>
      <c r="AJ162" s="275"/>
      <c r="AK162" s="276" t="e">
        <f t="shared" si="265"/>
        <v>#DIV/0!</v>
      </c>
      <c r="AL162" s="275"/>
      <c r="AM162" s="275"/>
      <c r="AN162" s="276" t="e">
        <f t="shared" si="370"/>
        <v>#DIV/0!</v>
      </c>
      <c r="AO162" s="275"/>
      <c r="AP162" s="275"/>
      <c r="AQ162" s="277" t="e">
        <f t="shared" si="371"/>
        <v>#DIV/0!</v>
      </c>
      <c r="AR162" s="279"/>
    </row>
    <row r="163" spans="1:44" ht="131.25" customHeight="1" thickBot="1">
      <c r="A163" s="561" t="s">
        <v>461</v>
      </c>
      <c r="B163" s="576" t="s">
        <v>462</v>
      </c>
      <c r="C163" s="578"/>
      <c r="D163" s="291" t="s">
        <v>41</v>
      </c>
      <c r="E163" s="205">
        <f>H163+K163+N163+Q163+T163+W163+Z163+AC163+AF163+AI163+AL163+AO163</f>
        <v>4448</v>
      </c>
      <c r="F163" s="205">
        <f>F164+F165+F166+F166</f>
        <v>4448</v>
      </c>
      <c r="G163" s="253">
        <f>F163/E163</f>
        <v>1</v>
      </c>
      <c r="H163" s="273">
        <f>H164+H165+H166+H167+H168+H169</f>
        <v>0</v>
      </c>
      <c r="I163" s="273">
        <f>I164+I165+I166+I167+I168+I169</f>
        <v>0</v>
      </c>
      <c r="J163" s="290"/>
      <c r="K163" s="273">
        <f>K164+K165+K166+K167+K168+K169</f>
        <v>0</v>
      </c>
      <c r="L163" s="273">
        <f>L164+L165+L166+L167+L168+L169</f>
        <v>0</v>
      </c>
      <c r="M163" s="280"/>
      <c r="N163" s="273">
        <f>N164+N165+N166+N167+N168+N169</f>
        <v>0</v>
      </c>
      <c r="O163" s="273">
        <f>O164+O165+O166+O167+O168+O169</f>
        <v>0</v>
      </c>
      <c r="P163" s="280"/>
      <c r="Q163" s="273">
        <f>Q164+Q165+Q166+Q167+Q168+Q169</f>
        <v>0</v>
      </c>
      <c r="R163" s="273">
        <f>R164+R165+R166+R167+R168+R169</f>
        <v>0</v>
      </c>
      <c r="S163" s="280"/>
      <c r="T163" s="273">
        <f>T164+T165+T166+T167+T168+T169</f>
        <v>0</v>
      </c>
      <c r="U163" s="273">
        <f>U164+U165+U166+U167+U168+U169</f>
        <v>0</v>
      </c>
      <c r="V163" s="280"/>
      <c r="W163" s="273">
        <f>W164+W165+W166+W167+W168+W169</f>
        <v>0</v>
      </c>
      <c r="X163" s="273">
        <f>X164+X165+X166+X167+X168+X169</f>
        <v>0</v>
      </c>
      <c r="Y163" s="280"/>
      <c r="Z163" s="273">
        <f t="shared" ref="Z163:AA163" si="374">Z164+Z165+Z166+Z167+Z168+Z169</f>
        <v>0</v>
      </c>
      <c r="AA163" s="273">
        <f t="shared" si="374"/>
        <v>0</v>
      </c>
      <c r="AB163" s="267"/>
      <c r="AC163" s="273">
        <f t="shared" ref="AC163:AD163" si="375">AC164+AC165+AC166+AC167+AC168+AC169</f>
        <v>0</v>
      </c>
      <c r="AD163" s="273">
        <f t="shared" si="375"/>
        <v>0</v>
      </c>
      <c r="AE163" s="267"/>
      <c r="AF163" s="205">
        <f t="shared" ref="AF163:AG163" si="376">AF164+AF165+AF166+AF167+AF168+AF169</f>
        <v>4448</v>
      </c>
      <c r="AG163" s="205">
        <f t="shared" si="376"/>
        <v>4448</v>
      </c>
      <c r="AH163" s="238">
        <f t="shared" ref="AH163" si="377">AG163/AF163</f>
        <v>1</v>
      </c>
      <c r="AI163" s="273">
        <f t="shared" ref="AI163:AJ163" si="378">AI164+AI165+AI166+AI167+AI168+AI169</f>
        <v>0</v>
      </c>
      <c r="AJ163" s="273">
        <f t="shared" si="378"/>
        <v>0</v>
      </c>
      <c r="AK163" s="280"/>
      <c r="AL163" s="273">
        <f t="shared" ref="AL163:AM163" si="379">AL164+AL165+AL166+AL167+AL168+AL169</f>
        <v>0</v>
      </c>
      <c r="AM163" s="273">
        <f t="shared" si="379"/>
        <v>0</v>
      </c>
      <c r="AN163" s="280"/>
      <c r="AO163" s="273">
        <f>AO164+AO165+AO166+AO167+AO168+AO169</f>
        <v>0</v>
      </c>
      <c r="AP163" s="273">
        <f>AP164+AP165+AP166+AP167+AP168+AP169</f>
        <v>0</v>
      </c>
      <c r="AQ163" s="290"/>
      <c r="AR163" s="258" t="s">
        <v>492</v>
      </c>
    </row>
    <row r="164" spans="1:44" ht="114.75" hidden="1" customHeight="1" thickBot="1">
      <c r="A164" s="562"/>
      <c r="B164" s="524"/>
      <c r="C164" s="579"/>
      <c r="D164" s="268" t="s">
        <v>37</v>
      </c>
      <c r="E164" s="315">
        <f>H164+K164+N164+Q164+T164+W164+Z164+AC164+AF164+AI164+AL164+AO164</f>
        <v>0</v>
      </c>
      <c r="F164" s="315">
        <f>I164+L164+O164+R164+U164+X164+AA164+AD164+AG164+AJ164+AM164+AP164</f>
        <v>0</v>
      </c>
      <c r="G164" s="244" t="e">
        <f t="shared" ref="G164:G169" si="380">F164/E164</f>
        <v>#DIV/0!</v>
      </c>
      <c r="H164" s="269"/>
      <c r="I164" s="269"/>
      <c r="J164" s="270" t="e">
        <f t="shared" si="247"/>
        <v>#DIV/0!</v>
      </c>
      <c r="K164" s="269"/>
      <c r="L164" s="269"/>
      <c r="M164" s="270" t="e">
        <f t="shared" ref="M164" si="381">L164/K164*100</f>
        <v>#DIV/0!</v>
      </c>
      <c r="N164" s="269"/>
      <c r="O164" s="269"/>
      <c r="P164" s="267" t="e">
        <f t="shared" ref="P164:P169" si="382">O164/N164*100</f>
        <v>#DIV/0!</v>
      </c>
      <c r="Q164" s="269"/>
      <c r="R164" s="269"/>
      <c r="S164" s="267" t="e">
        <f t="shared" ref="S164" si="383">R164/Q164*100</f>
        <v>#DIV/0!</v>
      </c>
      <c r="T164" s="269"/>
      <c r="U164" s="269"/>
      <c r="V164" s="267" t="e">
        <f t="shared" ref="V164:V169" si="384">U164/T164*100</f>
        <v>#DIV/0!</v>
      </c>
      <c r="W164" s="269"/>
      <c r="X164" s="269"/>
      <c r="Y164" s="267" t="e">
        <f t="shared" ref="Y164:Y169" si="385">X164/W164*100</f>
        <v>#DIV/0!</v>
      </c>
      <c r="Z164" s="269"/>
      <c r="AA164" s="269"/>
      <c r="AB164" s="267" t="e">
        <f t="shared" ref="AB164" si="386">AA164/Z164*100</f>
        <v>#DIV/0!</v>
      </c>
      <c r="AC164" s="269"/>
      <c r="AD164" s="269"/>
      <c r="AE164" s="267" t="e">
        <f t="shared" ref="AE164" si="387">AD164/AC164*100</f>
        <v>#DIV/0!</v>
      </c>
      <c r="AF164" s="269"/>
      <c r="AG164" s="269"/>
      <c r="AH164" s="267" t="e">
        <f t="shared" ref="AH164" si="388">AG164/AF164*100</f>
        <v>#DIV/0!</v>
      </c>
      <c r="AI164" s="269"/>
      <c r="AJ164" s="269"/>
      <c r="AK164" s="267" t="e">
        <f t="shared" si="265"/>
        <v>#DIV/0!</v>
      </c>
      <c r="AL164" s="269"/>
      <c r="AM164" s="269"/>
      <c r="AN164" s="267" t="e">
        <f t="shared" ref="AN164:AN227" si="389">AM164/AL164*100</f>
        <v>#DIV/0!</v>
      </c>
      <c r="AO164" s="269"/>
      <c r="AP164" s="269"/>
      <c r="AQ164" s="270" t="e">
        <f t="shared" ref="AQ164:AQ169" si="390">AP164/AO164*100</f>
        <v>#DIV/0!</v>
      </c>
      <c r="AR164" s="199"/>
    </row>
    <row r="165" spans="1:44" ht="258" customHeight="1" thickBot="1">
      <c r="A165" s="562"/>
      <c r="B165" s="524"/>
      <c r="C165" s="579"/>
      <c r="D165" s="271" t="s">
        <v>2</v>
      </c>
      <c r="E165" s="315">
        <f t="shared" ref="E165:F169" si="391">H165+K165+N165+Q165+T165+W165+Z165+AC165+AF165+AI165+AL165+AO165</f>
        <v>4448</v>
      </c>
      <c r="F165" s="315">
        <f>I165+L165+O165+R165+U165+X165+AA165+AD165+AG165+AJ165+AM165+AP165</f>
        <v>4448</v>
      </c>
      <c r="G165" s="238">
        <f t="shared" si="380"/>
        <v>1</v>
      </c>
      <c r="H165" s="269">
        <v>0</v>
      </c>
      <c r="I165" s="269"/>
      <c r="J165" s="270"/>
      <c r="K165" s="269">
        <v>0</v>
      </c>
      <c r="L165" s="269">
        <v>0</v>
      </c>
      <c r="M165" s="267"/>
      <c r="N165" s="269">
        <v>0</v>
      </c>
      <c r="O165" s="269"/>
      <c r="P165" s="267"/>
      <c r="Q165" s="269">
        <v>0</v>
      </c>
      <c r="R165" s="269">
        <v>0</v>
      </c>
      <c r="S165" s="280"/>
      <c r="T165" s="269"/>
      <c r="U165" s="269"/>
      <c r="V165" s="267"/>
      <c r="W165" s="269"/>
      <c r="X165" s="269"/>
      <c r="Y165" s="267"/>
      <c r="Z165" s="269"/>
      <c r="AA165" s="269">
        <v>0</v>
      </c>
      <c r="AB165" s="267"/>
      <c r="AC165" s="269"/>
      <c r="AD165" s="269"/>
      <c r="AE165" s="267"/>
      <c r="AF165" s="315">
        <v>4448</v>
      </c>
      <c r="AG165" s="315">
        <v>4448</v>
      </c>
      <c r="AH165" s="238">
        <f t="shared" ref="AH165" si="392">AG165/AF165</f>
        <v>1</v>
      </c>
      <c r="AI165" s="269"/>
      <c r="AJ165" s="269"/>
      <c r="AK165" s="267"/>
      <c r="AL165" s="269"/>
      <c r="AM165" s="269"/>
      <c r="AN165" s="267"/>
      <c r="AO165" s="269"/>
      <c r="AP165" s="269"/>
      <c r="AQ165" s="270"/>
      <c r="AR165" s="200" t="s">
        <v>491</v>
      </c>
    </row>
    <row r="166" spans="1:44" ht="114.75" hidden="1" customHeight="1" thickBot="1">
      <c r="A166" s="562"/>
      <c r="B166" s="524"/>
      <c r="C166" s="579"/>
      <c r="D166" s="271" t="s">
        <v>284</v>
      </c>
      <c r="E166" s="269">
        <f t="shared" si="391"/>
        <v>0</v>
      </c>
      <c r="F166" s="269">
        <f>I166+L166+O166+R166+U166+X166+AA166+AD166+AG166+AJ166+AM166+AP166</f>
        <v>0</v>
      </c>
      <c r="G166" s="267" t="e">
        <f t="shared" si="380"/>
        <v>#DIV/0!</v>
      </c>
      <c r="H166" s="269"/>
      <c r="I166" s="269"/>
      <c r="J166" s="270" t="e">
        <f t="shared" si="247"/>
        <v>#DIV/0!</v>
      </c>
      <c r="K166" s="269"/>
      <c r="L166" s="269"/>
      <c r="M166" s="270" t="e">
        <f t="shared" ref="M166:M169" si="393">L166/K166*100</f>
        <v>#DIV/0!</v>
      </c>
      <c r="N166" s="269">
        <v>0</v>
      </c>
      <c r="O166" s="269"/>
      <c r="P166" s="267" t="e">
        <f t="shared" si="382"/>
        <v>#DIV/0!</v>
      </c>
      <c r="Q166" s="269">
        <v>0</v>
      </c>
      <c r="R166" s="269"/>
      <c r="S166" s="267" t="e">
        <f t="shared" ref="S166:S169" si="394">R166/Q166*100</f>
        <v>#DIV/0!</v>
      </c>
      <c r="T166" s="269">
        <v>0</v>
      </c>
      <c r="U166" s="269"/>
      <c r="V166" s="267" t="e">
        <f t="shared" si="384"/>
        <v>#DIV/0!</v>
      </c>
      <c r="W166" s="269">
        <v>0</v>
      </c>
      <c r="X166" s="269"/>
      <c r="Y166" s="267" t="e">
        <f t="shared" si="385"/>
        <v>#DIV/0!</v>
      </c>
      <c r="Z166" s="269"/>
      <c r="AA166" s="269"/>
      <c r="AB166" s="267" t="e">
        <f t="shared" ref="AB166:AB169" si="395">AA166/Z166*100</f>
        <v>#DIV/0!</v>
      </c>
      <c r="AC166" s="269"/>
      <c r="AD166" s="269"/>
      <c r="AE166" s="267" t="e">
        <f t="shared" ref="AE166:AE169" si="396">AD166/AC166*100</f>
        <v>#DIV/0!</v>
      </c>
      <c r="AF166" s="269"/>
      <c r="AG166" s="269"/>
      <c r="AH166" s="267" t="e">
        <f t="shared" ref="AH166:AH169" si="397">AG166/AF166*100</f>
        <v>#DIV/0!</v>
      </c>
      <c r="AI166" s="269"/>
      <c r="AJ166" s="269"/>
      <c r="AK166" s="267" t="e">
        <f t="shared" si="265"/>
        <v>#DIV/0!</v>
      </c>
      <c r="AL166" s="269"/>
      <c r="AM166" s="269"/>
      <c r="AN166" s="267" t="e">
        <f t="shared" si="389"/>
        <v>#DIV/0!</v>
      </c>
      <c r="AO166" s="269"/>
      <c r="AP166" s="269"/>
      <c r="AQ166" s="270" t="e">
        <f t="shared" si="390"/>
        <v>#DIV/0!</v>
      </c>
      <c r="AR166" s="199"/>
    </row>
    <row r="167" spans="1:44" ht="151.5" hidden="1" customHeight="1">
      <c r="A167" s="562"/>
      <c r="B167" s="524"/>
      <c r="C167" s="579"/>
      <c r="D167" s="271" t="s">
        <v>292</v>
      </c>
      <c r="E167" s="273">
        <f t="shared" si="391"/>
        <v>0</v>
      </c>
      <c r="F167" s="273">
        <f t="shared" si="391"/>
        <v>0</v>
      </c>
      <c r="G167" s="267" t="e">
        <f t="shared" si="380"/>
        <v>#DIV/0!</v>
      </c>
      <c r="H167" s="269"/>
      <c r="I167" s="269"/>
      <c r="J167" s="270" t="e">
        <f t="shared" si="247"/>
        <v>#DIV/0!</v>
      </c>
      <c r="K167" s="269"/>
      <c r="L167" s="269"/>
      <c r="M167" s="270" t="e">
        <f t="shared" si="393"/>
        <v>#DIV/0!</v>
      </c>
      <c r="N167" s="269"/>
      <c r="O167" s="269"/>
      <c r="P167" s="267" t="e">
        <f t="shared" si="382"/>
        <v>#DIV/0!</v>
      </c>
      <c r="Q167" s="269"/>
      <c r="R167" s="269"/>
      <c r="S167" s="267" t="e">
        <f t="shared" si="394"/>
        <v>#DIV/0!</v>
      </c>
      <c r="T167" s="269"/>
      <c r="U167" s="269"/>
      <c r="V167" s="267" t="e">
        <f t="shared" si="384"/>
        <v>#DIV/0!</v>
      </c>
      <c r="W167" s="269"/>
      <c r="X167" s="269"/>
      <c r="Y167" s="267" t="e">
        <f t="shared" si="385"/>
        <v>#DIV/0!</v>
      </c>
      <c r="Z167" s="269"/>
      <c r="AA167" s="269"/>
      <c r="AB167" s="267" t="e">
        <f t="shared" si="395"/>
        <v>#DIV/0!</v>
      </c>
      <c r="AC167" s="269"/>
      <c r="AD167" s="269"/>
      <c r="AE167" s="267" t="e">
        <f t="shared" si="396"/>
        <v>#DIV/0!</v>
      </c>
      <c r="AF167" s="269"/>
      <c r="AG167" s="269"/>
      <c r="AH167" s="267" t="e">
        <f t="shared" si="397"/>
        <v>#DIV/0!</v>
      </c>
      <c r="AI167" s="269"/>
      <c r="AJ167" s="269"/>
      <c r="AK167" s="267" t="e">
        <f t="shared" si="265"/>
        <v>#DIV/0!</v>
      </c>
      <c r="AL167" s="269"/>
      <c r="AM167" s="269"/>
      <c r="AN167" s="267" t="e">
        <f t="shared" si="389"/>
        <v>#DIV/0!</v>
      </c>
      <c r="AO167" s="269"/>
      <c r="AP167" s="269"/>
      <c r="AQ167" s="270" t="e">
        <f t="shared" si="390"/>
        <v>#DIV/0!</v>
      </c>
      <c r="AR167" s="199"/>
    </row>
    <row r="168" spans="1:44" ht="114.75" hidden="1" customHeight="1">
      <c r="A168" s="562"/>
      <c r="B168" s="524"/>
      <c r="C168" s="579"/>
      <c r="D168" s="271" t="s">
        <v>285</v>
      </c>
      <c r="E168" s="269">
        <f t="shared" si="391"/>
        <v>0</v>
      </c>
      <c r="F168" s="269">
        <f t="shared" si="391"/>
        <v>0</v>
      </c>
      <c r="G168" s="267" t="e">
        <f t="shared" si="380"/>
        <v>#DIV/0!</v>
      </c>
      <c r="H168" s="269"/>
      <c r="I168" s="269"/>
      <c r="J168" s="270" t="e">
        <f t="shared" si="247"/>
        <v>#DIV/0!</v>
      </c>
      <c r="K168" s="269"/>
      <c r="L168" s="269"/>
      <c r="M168" s="270" t="e">
        <f t="shared" si="393"/>
        <v>#DIV/0!</v>
      </c>
      <c r="N168" s="269"/>
      <c r="O168" s="269"/>
      <c r="P168" s="267" t="e">
        <f t="shared" si="382"/>
        <v>#DIV/0!</v>
      </c>
      <c r="Q168" s="269"/>
      <c r="R168" s="269"/>
      <c r="S168" s="267" t="e">
        <f t="shared" si="394"/>
        <v>#DIV/0!</v>
      </c>
      <c r="T168" s="269"/>
      <c r="U168" s="269"/>
      <c r="V168" s="267" t="e">
        <f t="shared" si="384"/>
        <v>#DIV/0!</v>
      </c>
      <c r="W168" s="269"/>
      <c r="X168" s="269"/>
      <c r="Y168" s="267" t="e">
        <f t="shared" si="385"/>
        <v>#DIV/0!</v>
      </c>
      <c r="Z168" s="269"/>
      <c r="AA168" s="269"/>
      <c r="AB168" s="267" t="e">
        <f t="shared" si="395"/>
        <v>#DIV/0!</v>
      </c>
      <c r="AC168" s="269"/>
      <c r="AD168" s="269"/>
      <c r="AE168" s="267" t="e">
        <f t="shared" si="396"/>
        <v>#DIV/0!</v>
      </c>
      <c r="AF168" s="269"/>
      <c r="AG168" s="269"/>
      <c r="AH168" s="267" t="e">
        <f t="shared" si="397"/>
        <v>#DIV/0!</v>
      </c>
      <c r="AI168" s="269"/>
      <c r="AJ168" s="269"/>
      <c r="AK168" s="267" t="e">
        <f t="shared" si="265"/>
        <v>#DIV/0!</v>
      </c>
      <c r="AL168" s="269"/>
      <c r="AM168" s="269"/>
      <c r="AN168" s="267" t="e">
        <f t="shared" si="389"/>
        <v>#DIV/0!</v>
      </c>
      <c r="AO168" s="269"/>
      <c r="AP168" s="269"/>
      <c r="AQ168" s="270" t="e">
        <f t="shared" si="390"/>
        <v>#DIV/0!</v>
      </c>
      <c r="AR168" s="199"/>
    </row>
    <row r="169" spans="1:44" ht="114.75" hidden="1" customHeight="1" thickBot="1">
      <c r="A169" s="563"/>
      <c r="B169" s="577"/>
      <c r="C169" s="580"/>
      <c r="D169" s="274" t="s">
        <v>43</v>
      </c>
      <c r="E169" s="275">
        <f t="shared" si="391"/>
        <v>0</v>
      </c>
      <c r="F169" s="275">
        <f t="shared" si="391"/>
        <v>0</v>
      </c>
      <c r="G169" s="292" t="e">
        <f t="shared" si="380"/>
        <v>#DIV/0!</v>
      </c>
      <c r="H169" s="286"/>
      <c r="I169" s="286"/>
      <c r="J169" s="288" t="e">
        <f t="shared" si="247"/>
        <v>#DIV/0!</v>
      </c>
      <c r="K169" s="286"/>
      <c r="L169" s="286"/>
      <c r="M169" s="288" t="e">
        <f t="shared" si="393"/>
        <v>#DIV/0!</v>
      </c>
      <c r="N169" s="286"/>
      <c r="O169" s="286"/>
      <c r="P169" s="292" t="e">
        <f t="shared" si="382"/>
        <v>#DIV/0!</v>
      </c>
      <c r="Q169" s="286"/>
      <c r="R169" s="286"/>
      <c r="S169" s="292" t="e">
        <f t="shared" si="394"/>
        <v>#DIV/0!</v>
      </c>
      <c r="T169" s="286"/>
      <c r="U169" s="286"/>
      <c r="V169" s="292" t="e">
        <f t="shared" si="384"/>
        <v>#DIV/0!</v>
      </c>
      <c r="W169" s="286"/>
      <c r="X169" s="286"/>
      <c r="Y169" s="292" t="e">
        <f t="shared" si="385"/>
        <v>#DIV/0!</v>
      </c>
      <c r="Z169" s="286"/>
      <c r="AA169" s="286"/>
      <c r="AB169" s="292" t="e">
        <f t="shared" si="395"/>
        <v>#DIV/0!</v>
      </c>
      <c r="AC169" s="286"/>
      <c r="AD169" s="286"/>
      <c r="AE169" s="292" t="e">
        <f t="shared" si="396"/>
        <v>#DIV/0!</v>
      </c>
      <c r="AF169" s="286"/>
      <c r="AG169" s="286"/>
      <c r="AH169" s="292" t="e">
        <f t="shared" si="397"/>
        <v>#DIV/0!</v>
      </c>
      <c r="AI169" s="286"/>
      <c r="AJ169" s="286"/>
      <c r="AK169" s="292" t="e">
        <f t="shared" si="265"/>
        <v>#DIV/0!</v>
      </c>
      <c r="AL169" s="286"/>
      <c r="AM169" s="286"/>
      <c r="AN169" s="292" t="e">
        <f t="shared" si="389"/>
        <v>#DIV/0!</v>
      </c>
      <c r="AO169" s="286"/>
      <c r="AP169" s="286"/>
      <c r="AQ169" s="288" t="e">
        <f t="shared" si="390"/>
        <v>#DIV/0!</v>
      </c>
      <c r="AR169" s="279"/>
    </row>
    <row r="170" spans="1:44" ht="409.5" customHeight="1" thickBot="1">
      <c r="A170" s="546" t="s">
        <v>454</v>
      </c>
      <c r="B170" s="540" t="s">
        <v>366</v>
      </c>
      <c r="C170" s="545"/>
      <c r="D170" s="222" t="s">
        <v>41</v>
      </c>
      <c r="E170" s="251">
        <f>H170+K170+N170+Q170+T170+W170+Z170+AC170+AF170+AI170+AL170+AO170</f>
        <v>7646.4</v>
      </c>
      <c r="F170" s="251">
        <f>I170+L170+O170+R170+U170+X170+AA170+AD170+AG170+AJ170+AM170+AP170</f>
        <v>1347.8</v>
      </c>
      <c r="G170" s="238">
        <f>F170/E170</f>
        <v>0.17626595522075747</v>
      </c>
      <c r="H170" s="211">
        <f>H171+H172+H173+H175</f>
        <v>0</v>
      </c>
      <c r="I170" s="211">
        <f>I171+I172+I173+I175</f>
        <v>0</v>
      </c>
      <c r="J170" s="212"/>
      <c r="K170" s="211">
        <f>K171+K172+K173+K174+K175+K176</f>
        <v>43.7</v>
      </c>
      <c r="L170" s="211">
        <f>L171+L172+L173+L174+L175+L176</f>
        <v>43.7</v>
      </c>
      <c r="M170" s="238">
        <f>L170/K170</f>
        <v>1</v>
      </c>
      <c r="N170" s="211">
        <f>N171+N172+N173+N174+N175+N176</f>
        <v>0</v>
      </c>
      <c r="O170" s="211">
        <f>O171+O172+O173+O174+O175+O176</f>
        <v>0</v>
      </c>
      <c r="P170" s="238"/>
      <c r="Q170" s="211">
        <f>Q171+Q172+Q173+Q174+Q175+Q176</f>
        <v>43.8</v>
      </c>
      <c r="R170" s="211">
        <f>R171+R172+R173+R174+R175+R176</f>
        <v>43.8</v>
      </c>
      <c r="S170" s="238">
        <f>R170/Q170</f>
        <v>1</v>
      </c>
      <c r="T170" s="211">
        <f>T171+T172+T173+T174+T175+T176</f>
        <v>0</v>
      </c>
      <c r="U170" s="211">
        <f>U171+U172+U173+U174+U175+U176</f>
        <v>0</v>
      </c>
      <c r="V170" s="238"/>
      <c r="W170" s="211">
        <f>W171+W172+W173+W174+W175+W176</f>
        <v>0</v>
      </c>
      <c r="X170" s="211">
        <f>X171+X172+X173+X174+X175+X176</f>
        <v>0</v>
      </c>
      <c r="Y170" s="238"/>
      <c r="Z170" s="211">
        <f>Z171+Z172+Z173+Z174+Z175+Z176</f>
        <v>43.8</v>
      </c>
      <c r="AA170" s="211">
        <f>AA171+AA172+AA173+AA174+AA175+AA176</f>
        <v>43.8</v>
      </c>
      <c r="AB170" s="238">
        <f>AA170/Z170</f>
        <v>1</v>
      </c>
      <c r="AC170" s="211">
        <f>AC171+AC172+AC173+AC174+AC175+AC176</f>
        <v>400</v>
      </c>
      <c r="AD170" s="211">
        <f>AD171+AD172+AD173+AD174+AD175+AD176</f>
        <v>400</v>
      </c>
      <c r="AE170" s="238">
        <f>AD170/AC170</f>
        <v>1</v>
      </c>
      <c r="AF170" s="211">
        <f>AF171+AF172+AF173+AF174+AF175+AF176</f>
        <v>772.8</v>
      </c>
      <c r="AG170" s="211">
        <f>AG171+AG172+AG173+AG174+AG175+AG176</f>
        <v>772.8</v>
      </c>
      <c r="AH170" s="238">
        <f t="shared" ref="AH170" si="398">AG170/AF170</f>
        <v>1</v>
      </c>
      <c r="AI170" s="211">
        <f>AI171+AI172+AI173+AI174+AI175+AI176</f>
        <v>43.7</v>
      </c>
      <c r="AJ170" s="211">
        <f>AJ171+AJ172+AJ173+AJ174+AJ175+AJ176</f>
        <v>43.7</v>
      </c>
      <c r="AK170" s="238">
        <f>AJ170/AI170</f>
        <v>1</v>
      </c>
      <c r="AL170" s="211">
        <f>AL171+AL172+AL173+AL174+AL175+AL176</f>
        <v>6298.5999999999995</v>
      </c>
      <c r="AM170" s="211">
        <f>AM171+AM172+AM173+AM174+AM175+AM176</f>
        <v>0</v>
      </c>
      <c r="AN170" s="238"/>
      <c r="AO170" s="211">
        <f>AO171+AO172+AO173+AO174+AO175+AO176</f>
        <v>0</v>
      </c>
      <c r="AP170" s="211">
        <f>AP171+AP172+AP173+AP174+AP175+AP176</f>
        <v>0</v>
      </c>
      <c r="AQ170" s="238"/>
      <c r="AR170" s="258" t="s">
        <v>486</v>
      </c>
    </row>
    <row r="171" spans="1:44" ht="114.75" hidden="1" customHeight="1">
      <c r="A171" s="547"/>
      <c r="B171" s="532"/>
      <c r="C171" s="532"/>
      <c r="D171" s="226" t="s">
        <v>37</v>
      </c>
      <c r="E171" s="211">
        <f>H171+K171+N171+Q171+T171+W171+Z171+AC171+AF171+AI171+AL171+AO171</f>
        <v>0</v>
      </c>
      <c r="F171" s="211">
        <f>I171+L171+O171+R171+U171+X171+AA171+AD171+AG171+AJ171+AM171+AP171</f>
        <v>0</v>
      </c>
      <c r="G171" s="238" t="e">
        <f t="shared" ref="G171:G176" si="399">F171/E171</f>
        <v>#DIV/0!</v>
      </c>
      <c r="H171" s="211">
        <f t="shared" ref="H171:I173" si="400">H227</f>
        <v>0</v>
      </c>
      <c r="I171" s="211">
        <f t="shared" si="400"/>
        <v>0</v>
      </c>
      <c r="J171" s="212" t="e">
        <f t="shared" ref="J171:J246" si="401">I171/H171*100</f>
        <v>#DIV/0!</v>
      </c>
      <c r="K171" s="211">
        <f t="shared" ref="K171:L173" si="402">K227</f>
        <v>0</v>
      </c>
      <c r="L171" s="211">
        <f t="shared" si="402"/>
        <v>0</v>
      </c>
      <c r="M171" s="212" t="e">
        <f t="shared" ref="M171:M176" si="403">L171/K171*100</f>
        <v>#DIV/0!</v>
      </c>
      <c r="N171" s="211">
        <f t="shared" ref="N171:O173" si="404">N227</f>
        <v>0</v>
      </c>
      <c r="O171" s="211">
        <f t="shared" si="404"/>
        <v>0</v>
      </c>
      <c r="P171" s="238" t="e">
        <f t="shared" ref="P171:P176" si="405">O171/N171*100</f>
        <v>#DIV/0!</v>
      </c>
      <c r="Q171" s="211">
        <f t="shared" ref="Q171:R173" si="406">Q227</f>
        <v>0</v>
      </c>
      <c r="R171" s="211">
        <f t="shared" si="406"/>
        <v>0</v>
      </c>
      <c r="S171" s="238" t="e">
        <f t="shared" ref="S171:S176" si="407">R171/Q171*100</f>
        <v>#DIV/0!</v>
      </c>
      <c r="T171" s="211">
        <f t="shared" ref="T171:U172" si="408">T227</f>
        <v>0</v>
      </c>
      <c r="U171" s="211">
        <f t="shared" si="408"/>
        <v>0</v>
      </c>
      <c r="V171" s="238" t="e">
        <f t="shared" ref="V171:V176" si="409">U171/T171*100</f>
        <v>#DIV/0!</v>
      </c>
      <c r="W171" s="211">
        <f t="shared" ref="W171:X173" si="410">W227</f>
        <v>0</v>
      </c>
      <c r="X171" s="211">
        <f t="shared" si="410"/>
        <v>0</v>
      </c>
      <c r="Y171" s="238" t="e">
        <f t="shared" ref="Y171:Y176" si="411">X171/W171*100</f>
        <v>#DIV/0!</v>
      </c>
      <c r="Z171" s="211">
        <f t="shared" ref="Z171:AA172" si="412">Z227</f>
        <v>0</v>
      </c>
      <c r="AA171" s="211">
        <f t="shared" si="412"/>
        <v>0</v>
      </c>
      <c r="AB171" s="238" t="e">
        <f t="shared" ref="AB171:AB232" si="413">AA171/Z171*100</f>
        <v>#DIV/0!</v>
      </c>
      <c r="AC171" s="211">
        <f t="shared" ref="AC171:AD172" si="414">AC227</f>
        <v>0</v>
      </c>
      <c r="AD171" s="211">
        <f t="shared" si="414"/>
        <v>0</v>
      </c>
      <c r="AE171" s="238" t="e">
        <f t="shared" ref="AE171:AE232" si="415">AD171/AC171*100</f>
        <v>#DIV/0!</v>
      </c>
      <c r="AF171" s="211">
        <f t="shared" ref="AF171:AG172" si="416">AF227</f>
        <v>0</v>
      </c>
      <c r="AG171" s="211">
        <f t="shared" si="416"/>
        <v>0</v>
      </c>
      <c r="AH171" s="238" t="e">
        <f t="shared" ref="AH171:AH232" si="417">AG171/AF171*100</f>
        <v>#DIV/0!</v>
      </c>
      <c r="AI171" s="211">
        <f t="shared" ref="AI171:AJ172" si="418">AI227</f>
        <v>0</v>
      </c>
      <c r="AJ171" s="211">
        <f t="shared" si="418"/>
        <v>0</v>
      </c>
      <c r="AK171" s="238" t="e">
        <f t="shared" ref="AK171:AK176" si="419">AJ171/AI171</f>
        <v>#DIV/0!</v>
      </c>
      <c r="AL171" s="211">
        <f t="shared" ref="AL171:AM172" si="420">AL227</f>
        <v>0</v>
      </c>
      <c r="AM171" s="211">
        <f t="shared" si="420"/>
        <v>0</v>
      </c>
      <c r="AN171" s="238" t="e">
        <f t="shared" si="389"/>
        <v>#DIV/0!</v>
      </c>
      <c r="AO171" s="211">
        <f t="shared" ref="AO171:AP172" si="421">AO227</f>
        <v>0</v>
      </c>
      <c r="AP171" s="211">
        <f t="shared" si="421"/>
        <v>0</v>
      </c>
      <c r="AQ171" s="212" t="e">
        <f t="shared" ref="AQ171:AQ172" si="422">AP171/AO171*100</f>
        <v>#DIV/0!</v>
      </c>
      <c r="AR171" s="200"/>
    </row>
    <row r="172" spans="1:44" ht="114.75" hidden="1" customHeight="1" thickBot="1">
      <c r="A172" s="547"/>
      <c r="B172" s="532"/>
      <c r="C172" s="532"/>
      <c r="D172" s="210" t="s">
        <v>2</v>
      </c>
      <c r="E172" s="211">
        <f t="shared" ref="E172:F176" si="423">H172+K172+N172+Q172+T172+W172+Z172+AC172+AF172+AI172+AL172+AO172</f>
        <v>0</v>
      </c>
      <c r="F172" s="211">
        <f t="shared" si="423"/>
        <v>0</v>
      </c>
      <c r="G172" s="238" t="e">
        <f t="shared" si="399"/>
        <v>#DIV/0!</v>
      </c>
      <c r="H172" s="211">
        <f t="shared" si="400"/>
        <v>0</v>
      </c>
      <c r="I172" s="211">
        <f t="shared" si="400"/>
        <v>0</v>
      </c>
      <c r="J172" s="212" t="e">
        <f t="shared" si="401"/>
        <v>#DIV/0!</v>
      </c>
      <c r="K172" s="211">
        <f t="shared" si="402"/>
        <v>0</v>
      </c>
      <c r="L172" s="211">
        <f t="shared" si="402"/>
        <v>0</v>
      </c>
      <c r="M172" s="212" t="e">
        <f t="shared" si="403"/>
        <v>#DIV/0!</v>
      </c>
      <c r="N172" s="211">
        <f t="shared" si="404"/>
        <v>0</v>
      </c>
      <c r="O172" s="211">
        <f t="shared" si="404"/>
        <v>0</v>
      </c>
      <c r="P172" s="238" t="e">
        <f t="shared" si="405"/>
        <v>#DIV/0!</v>
      </c>
      <c r="Q172" s="211">
        <f t="shared" si="406"/>
        <v>0</v>
      </c>
      <c r="R172" s="211">
        <f t="shared" si="406"/>
        <v>0</v>
      </c>
      <c r="S172" s="238" t="e">
        <f t="shared" si="407"/>
        <v>#DIV/0!</v>
      </c>
      <c r="T172" s="211">
        <f t="shared" si="408"/>
        <v>0</v>
      </c>
      <c r="U172" s="211">
        <f t="shared" si="408"/>
        <v>0</v>
      </c>
      <c r="V172" s="238" t="e">
        <f t="shared" si="409"/>
        <v>#DIV/0!</v>
      </c>
      <c r="W172" s="211">
        <f t="shared" si="410"/>
        <v>0</v>
      </c>
      <c r="X172" s="211">
        <f t="shared" si="410"/>
        <v>0</v>
      </c>
      <c r="Y172" s="238" t="e">
        <f t="shared" si="411"/>
        <v>#DIV/0!</v>
      </c>
      <c r="Z172" s="211">
        <f t="shared" si="412"/>
        <v>0</v>
      </c>
      <c r="AA172" s="211">
        <f t="shared" si="412"/>
        <v>0</v>
      </c>
      <c r="AB172" s="238" t="e">
        <f t="shared" si="413"/>
        <v>#DIV/0!</v>
      </c>
      <c r="AC172" s="211">
        <f t="shared" si="414"/>
        <v>0</v>
      </c>
      <c r="AD172" s="211">
        <f t="shared" si="414"/>
        <v>0</v>
      </c>
      <c r="AE172" s="238" t="e">
        <f t="shared" si="415"/>
        <v>#DIV/0!</v>
      </c>
      <c r="AF172" s="211">
        <f t="shared" si="416"/>
        <v>0</v>
      </c>
      <c r="AG172" s="211">
        <f t="shared" si="416"/>
        <v>0</v>
      </c>
      <c r="AH172" s="238" t="e">
        <f t="shared" si="417"/>
        <v>#DIV/0!</v>
      </c>
      <c r="AI172" s="211">
        <f t="shared" si="418"/>
        <v>0</v>
      </c>
      <c r="AJ172" s="211">
        <f t="shared" si="418"/>
        <v>0</v>
      </c>
      <c r="AK172" s="238" t="e">
        <f t="shared" si="419"/>
        <v>#DIV/0!</v>
      </c>
      <c r="AL172" s="211">
        <f t="shared" si="420"/>
        <v>0</v>
      </c>
      <c r="AM172" s="211">
        <f t="shared" si="420"/>
        <v>0</v>
      </c>
      <c r="AN172" s="238" t="e">
        <f t="shared" si="389"/>
        <v>#DIV/0!</v>
      </c>
      <c r="AO172" s="211">
        <f t="shared" si="421"/>
        <v>0</v>
      </c>
      <c r="AP172" s="211">
        <f t="shared" si="421"/>
        <v>0</v>
      </c>
      <c r="AQ172" s="212" t="e">
        <f t="shared" si="422"/>
        <v>#DIV/0!</v>
      </c>
      <c r="AR172" s="200"/>
    </row>
    <row r="173" spans="1:44" ht="409.6" customHeight="1" thickBot="1">
      <c r="A173" s="547"/>
      <c r="B173" s="532"/>
      <c r="C173" s="532"/>
      <c r="D173" s="293" t="s">
        <v>284</v>
      </c>
      <c r="E173" s="211">
        <f>H173+K173+N173+Q173+T173+W173+Z173+AC173+AF173+AI173+AL173+AO173</f>
        <v>7646.4</v>
      </c>
      <c r="F173" s="211">
        <f>I173+L173+O173+R173+U173+X173+AA173+AD173+AG173+AJ173+AM173+AP173</f>
        <v>1347.8</v>
      </c>
      <c r="G173" s="294">
        <f t="shared" si="399"/>
        <v>0.17626595522075747</v>
      </c>
      <c r="H173" s="211">
        <f t="shared" si="400"/>
        <v>0</v>
      </c>
      <c r="I173" s="211">
        <f t="shared" si="400"/>
        <v>0</v>
      </c>
      <c r="J173" s="212"/>
      <c r="K173" s="211">
        <f t="shared" si="402"/>
        <v>43.7</v>
      </c>
      <c r="L173" s="211">
        <f t="shared" si="402"/>
        <v>43.7</v>
      </c>
      <c r="M173" s="253">
        <f>L173/K173</f>
        <v>1</v>
      </c>
      <c r="N173" s="211">
        <f t="shared" si="404"/>
        <v>0</v>
      </c>
      <c r="O173" s="211">
        <f t="shared" si="404"/>
        <v>0</v>
      </c>
      <c r="P173" s="238"/>
      <c r="Q173" s="211">
        <f t="shared" si="406"/>
        <v>43.8</v>
      </c>
      <c r="R173" s="211">
        <f t="shared" si="406"/>
        <v>43.8</v>
      </c>
      <c r="S173" s="253">
        <f>R173/Q173</f>
        <v>1</v>
      </c>
      <c r="T173" s="211">
        <f>T229+T236+T243</f>
        <v>0</v>
      </c>
      <c r="U173" s="211">
        <f>U229+U236+U243</f>
        <v>0</v>
      </c>
      <c r="V173" s="238"/>
      <c r="W173" s="211">
        <f>W229+W236+W243</f>
        <v>0</v>
      </c>
      <c r="X173" s="211">
        <f t="shared" si="410"/>
        <v>0</v>
      </c>
      <c r="Y173" s="238"/>
      <c r="Z173" s="211">
        <f>Z229+Z236+Z243</f>
        <v>43.8</v>
      </c>
      <c r="AA173" s="211">
        <f>AA229+AA236+AA243</f>
        <v>43.8</v>
      </c>
      <c r="AB173" s="253">
        <f>AA173/Z173</f>
        <v>1</v>
      </c>
      <c r="AC173" s="211">
        <f>AC229+AC236+AC243</f>
        <v>400</v>
      </c>
      <c r="AD173" s="211">
        <f>AD229+AD236+AD243</f>
        <v>400</v>
      </c>
      <c r="AE173" s="253">
        <f>AD173/AC173</f>
        <v>1</v>
      </c>
      <c r="AF173" s="211">
        <f>AF229+AF236+AF243</f>
        <v>772.8</v>
      </c>
      <c r="AG173" s="211">
        <f>AG229+AG236+AG243</f>
        <v>772.8</v>
      </c>
      <c r="AH173" s="238">
        <f t="shared" ref="AH173" si="424">AG173/AF173</f>
        <v>1</v>
      </c>
      <c r="AI173" s="211">
        <f>AI229+AI236+AI243+AI250+AI257+AI264+AI271</f>
        <v>43.7</v>
      </c>
      <c r="AJ173" s="211">
        <f>AJ229+AJ236+AJ243+AJ250+AJ257+AJ264+AJ271</f>
        <v>43.7</v>
      </c>
      <c r="AK173" s="294">
        <f t="shared" si="419"/>
        <v>1</v>
      </c>
      <c r="AL173" s="211">
        <f>AL229+AL236+AL243+AL250+AL257+AL264+AL271</f>
        <v>6298.5999999999995</v>
      </c>
      <c r="AM173" s="211">
        <f>AM229+AM236+AM243+AM250+AM257+AM264+AM271</f>
        <v>0</v>
      </c>
      <c r="AN173" s="294"/>
      <c r="AO173" s="211">
        <f>AO229+AO236+AO243+AO250+AO257</f>
        <v>0</v>
      </c>
      <c r="AP173" s="211">
        <f>AP229+AP236+AP243+AP250+AP257</f>
        <v>0</v>
      </c>
      <c r="AQ173" s="238"/>
      <c r="AR173" s="450" t="s">
        <v>546</v>
      </c>
    </row>
    <row r="174" spans="1:44" ht="389.25" hidden="1" customHeight="1">
      <c r="A174" s="547"/>
      <c r="B174" s="532"/>
      <c r="C174" s="532"/>
      <c r="D174" s="210" t="s">
        <v>292</v>
      </c>
      <c r="E174" s="205">
        <f t="shared" si="423"/>
        <v>0</v>
      </c>
      <c r="F174" s="205">
        <f t="shared" si="423"/>
        <v>0</v>
      </c>
      <c r="G174" s="238" t="e">
        <f t="shared" si="399"/>
        <v>#DIV/0!</v>
      </c>
      <c r="H174" s="211">
        <f>H181+H188+H195+H202+H209+H216+H223+H230+H237+H244</f>
        <v>0</v>
      </c>
      <c r="I174" s="211">
        <f>I181+I188+I195+I202+I209+I216+I223+I230+I237+I244</f>
        <v>0</v>
      </c>
      <c r="J174" s="212" t="e">
        <f t="shared" si="401"/>
        <v>#DIV/0!</v>
      </c>
      <c r="K174" s="211">
        <f>K181+K188+K195+K202+K209+K216+K223+K230+K237+K244</f>
        <v>0</v>
      </c>
      <c r="L174" s="211"/>
      <c r="M174" s="212" t="e">
        <f t="shared" si="403"/>
        <v>#DIV/0!</v>
      </c>
      <c r="N174" s="211">
        <f>N181+N188+N195+N202+N209+N216+N223+N230+N237+N244</f>
        <v>0</v>
      </c>
      <c r="O174" s="211">
        <f>O181+O188+O195+O202+O209+O216+O223+O230+O237+O244</f>
        <v>0</v>
      </c>
      <c r="P174" s="238" t="e">
        <f t="shared" si="405"/>
        <v>#DIV/0!</v>
      </c>
      <c r="Q174" s="211">
        <f>Q181+Q188+Q195+Q202+Q209+Q216+Q223+Q230+Q237+Q244</f>
        <v>0</v>
      </c>
      <c r="R174" s="211">
        <f>R181+R188+R195+R202+R209+R216+R223+R230+R237+R244</f>
        <v>0</v>
      </c>
      <c r="S174" s="238" t="e">
        <f t="shared" si="407"/>
        <v>#DIV/0!</v>
      </c>
      <c r="T174" s="211">
        <f>T181+T188+T195+T202+T209+T216+T223+T230+T237+T244</f>
        <v>0</v>
      </c>
      <c r="U174" s="211">
        <f>U181+U188+U195+U202+U209+U216+U223+U230+U237+U244</f>
        <v>0</v>
      </c>
      <c r="V174" s="238" t="e">
        <f t="shared" si="409"/>
        <v>#DIV/0!</v>
      </c>
      <c r="W174" s="211">
        <f>W181+W188+W195+W202+W209+W216+W223+W230+W237+W244</f>
        <v>0</v>
      </c>
      <c r="X174" s="211">
        <f>X181+X188+X195+X202+X209+X216+X223+X230+X237+X244</f>
        <v>0</v>
      </c>
      <c r="Y174" s="238" t="e">
        <f t="shared" si="411"/>
        <v>#DIV/0!</v>
      </c>
      <c r="Z174" s="211">
        <f>Z181+Z188+Z195+Z202+Z209+Z216+Z223+Z230+Z237+Z244</f>
        <v>0</v>
      </c>
      <c r="AA174" s="211">
        <f>AA181+AA188+AA195+AA202+AA209+AA216+AA223+AA230+AA237+AA244</f>
        <v>0</v>
      </c>
      <c r="AB174" s="238" t="e">
        <f t="shared" si="413"/>
        <v>#DIV/0!</v>
      </c>
      <c r="AC174" s="211">
        <f>AC181+AC188+AC195+AC202+AC209+AC216+AC223+AC230+AC237+AC244</f>
        <v>0</v>
      </c>
      <c r="AD174" s="211">
        <f>AD181+AD188+AD195+AD202+AD209+AD216+AD223+AD230+AD237+AD244</f>
        <v>0</v>
      </c>
      <c r="AE174" s="238" t="e">
        <f t="shared" si="415"/>
        <v>#DIV/0!</v>
      </c>
      <c r="AF174" s="211">
        <f>AF181+AF188+AF195+AF202+AF209+AF216+AF223+AF230+AF237+AF244</f>
        <v>0</v>
      </c>
      <c r="AG174" s="211">
        <f>AG181+AG188+AG195+AG202+AG209+AG216+AG223+AG230+AG237+AG244</f>
        <v>0</v>
      </c>
      <c r="AH174" s="238" t="e">
        <f t="shared" si="417"/>
        <v>#DIV/0!</v>
      </c>
      <c r="AI174" s="211">
        <f>AI181+AI188+AI195+AI202+AI209+AI216+AI223+AI230+AI237+AI244</f>
        <v>0</v>
      </c>
      <c r="AJ174" s="211">
        <f>AJ181+AJ188+AJ195+AJ202+AJ209+AJ216+AJ223+AJ230+AJ237+AJ244</f>
        <v>0</v>
      </c>
      <c r="AK174" s="238" t="e">
        <f t="shared" si="419"/>
        <v>#DIV/0!</v>
      </c>
      <c r="AL174" s="211">
        <f>AL181+AL188+AL195+AL202+AL209+AL216+AL223+AL230+AL237+AL244</f>
        <v>0</v>
      </c>
      <c r="AM174" s="211">
        <f>AM181+AM188+AM195+AM202+AM209+AM216+AM223+AM230+AM237+AM244</f>
        <v>0</v>
      </c>
      <c r="AN174" s="238" t="e">
        <f t="shared" si="389"/>
        <v>#DIV/0!</v>
      </c>
      <c r="AO174" s="211">
        <f>AO181+AO188+AO195+AO202+AO209+AO216+AO223+AO230+AO237+AO244</f>
        <v>0</v>
      </c>
      <c r="AP174" s="211">
        <f>AP181+AP188+AP195+AP202+AP209+AP216+AP223+AP230+AP237+AP244</f>
        <v>0</v>
      </c>
      <c r="AQ174" s="212" t="e">
        <f t="shared" ref="AQ174:AQ176" si="425">AP174/AO174*100</f>
        <v>#DIV/0!</v>
      </c>
      <c r="AR174" s="200"/>
    </row>
    <row r="175" spans="1:44" ht="114.75" hidden="1" customHeight="1">
      <c r="A175" s="547"/>
      <c r="B175" s="532"/>
      <c r="C175" s="532"/>
      <c r="D175" s="210" t="s">
        <v>285</v>
      </c>
      <c r="E175" s="211">
        <f t="shared" si="423"/>
        <v>0</v>
      </c>
      <c r="F175" s="211">
        <f t="shared" si="423"/>
        <v>0</v>
      </c>
      <c r="G175" s="238" t="e">
        <f t="shared" si="399"/>
        <v>#DIV/0!</v>
      </c>
      <c r="H175" s="211">
        <f>H182+H189+H196+H203+H210+H217+H224+H231+H238+H245</f>
        <v>0</v>
      </c>
      <c r="I175" s="211">
        <f>I182+I189+I196+I203+I210+I217+I224+I231+I238+I245</f>
        <v>0</v>
      </c>
      <c r="J175" s="212" t="e">
        <f t="shared" si="401"/>
        <v>#DIV/0!</v>
      </c>
      <c r="K175" s="211">
        <f>K182+K189+K196+K203+K210+K217+K224+K231+K238+K245</f>
        <v>0</v>
      </c>
      <c r="L175" s="211">
        <f>L182+L189+L196+L203+L210+L217+L224+L231+L238+L245</f>
        <v>0</v>
      </c>
      <c r="M175" s="212" t="e">
        <f t="shared" si="403"/>
        <v>#DIV/0!</v>
      </c>
      <c r="N175" s="211">
        <f>N182+N189+N196+N203+N210+N217+N224+N231+N238+N245</f>
        <v>0</v>
      </c>
      <c r="O175" s="211">
        <f>O182+O189+O196+O203+O210+O217+O224+O231+O238+O245</f>
        <v>0</v>
      </c>
      <c r="P175" s="238" t="e">
        <f t="shared" si="405"/>
        <v>#DIV/0!</v>
      </c>
      <c r="Q175" s="211">
        <f>Q182+Q189+Q196+Q203+Q210+Q217+Q224+Q231+Q238+Q245</f>
        <v>0</v>
      </c>
      <c r="R175" s="211">
        <f>R182+R189+R196+R203+R210+R217+R224+R231+R238+R245</f>
        <v>0</v>
      </c>
      <c r="S175" s="238" t="e">
        <f t="shared" si="407"/>
        <v>#DIV/0!</v>
      </c>
      <c r="T175" s="211">
        <f>T182+T189+T196+T203+T210+T217+T224+T231+T238+T245</f>
        <v>0</v>
      </c>
      <c r="U175" s="211">
        <f>U182+U189+U196+U203+U210+U217+U224+U231+U238+U245</f>
        <v>0</v>
      </c>
      <c r="V175" s="238" t="e">
        <f t="shared" si="409"/>
        <v>#DIV/0!</v>
      </c>
      <c r="W175" s="211">
        <f>W182+W189+W196+W203+W210+W217+W224+W231+W238+W245</f>
        <v>0</v>
      </c>
      <c r="X175" s="211">
        <f>X182+X189+X196+X203+X210+X217+X224+X231+X238+X245</f>
        <v>0</v>
      </c>
      <c r="Y175" s="238" t="e">
        <f t="shared" si="411"/>
        <v>#DIV/0!</v>
      </c>
      <c r="Z175" s="211">
        <f>Z182+Z189+Z196+Z203+Z210+Z217+Z224+Z231+Z238+Z245</f>
        <v>0</v>
      </c>
      <c r="AA175" s="211">
        <f>AA182+AA189+AA196+AA203+AA210+AA217+AA224+AA231+AA238+AA245</f>
        <v>0</v>
      </c>
      <c r="AB175" s="238" t="e">
        <f t="shared" si="413"/>
        <v>#DIV/0!</v>
      </c>
      <c r="AC175" s="211">
        <f>AC182+AC189+AC196+AC203+AC210+AC217+AC224+AC231+AC238+AC245</f>
        <v>0</v>
      </c>
      <c r="AD175" s="211">
        <f>AD182+AD189+AD196+AD203+AD210+AD217+AD224+AD231+AD238+AD245</f>
        <v>0</v>
      </c>
      <c r="AE175" s="238" t="e">
        <f t="shared" si="415"/>
        <v>#DIV/0!</v>
      </c>
      <c r="AF175" s="211">
        <f>AF182+AF189+AF196+AF203+AF210+AF217+AF224+AF231+AF238+AF245</f>
        <v>0</v>
      </c>
      <c r="AG175" s="211">
        <f>AG182+AG189+AG196+AG203+AG210+AG217+AG224+AG231+AG238+AG245</f>
        <v>0</v>
      </c>
      <c r="AH175" s="238" t="e">
        <f t="shared" si="417"/>
        <v>#DIV/0!</v>
      </c>
      <c r="AI175" s="211">
        <f>AI182+AI189+AI196+AI203+AI210+AI217+AI224+AI231+AI238+AI245</f>
        <v>0</v>
      </c>
      <c r="AJ175" s="211">
        <f>AJ182+AJ189+AJ196+AJ203+AJ210+AJ217+AJ224+AJ231+AJ238+AJ245</f>
        <v>0</v>
      </c>
      <c r="AK175" s="238" t="e">
        <f t="shared" si="419"/>
        <v>#DIV/0!</v>
      </c>
      <c r="AL175" s="211">
        <f>AL182+AL189+AL196+AL203+AL210+AL217+AL224+AL231+AL238+AL245</f>
        <v>0</v>
      </c>
      <c r="AM175" s="211">
        <f>AM182+AM189+AM196+AM203+AM210+AM217+AM224+AM231+AM238+AM245</f>
        <v>0</v>
      </c>
      <c r="AN175" s="238" t="e">
        <f t="shared" si="389"/>
        <v>#DIV/0!</v>
      </c>
      <c r="AO175" s="211">
        <f>AO182+AO189+AO196+AO203+AO210+AO217+AO224+AO231+AO238+AO245</f>
        <v>0</v>
      </c>
      <c r="AP175" s="211">
        <f>AP182+AP189+AP196+AP203+AP210+AP217+AP224+AP231+AP238+AP245</f>
        <v>0</v>
      </c>
      <c r="AQ175" s="212" t="e">
        <f t="shared" si="425"/>
        <v>#DIV/0!</v>
      </c>
      <c r="AR175" s="200"/>
    </row>
    <row r="176" spans="1:44" ht="192.75" hidden="1" customHeight="1" thickBot="1">
      <c r="A176" s="548"/>
      <c r="B176" s="541"/>
      <c r="C176" s="541"/>
      <c r="D176" s="245" t="s">
        <v>43</v>
      </c>
      <c r="E176" s="218">
        <f>H176+K176+N176+Q176+T176+W176+Z176+AC176+AF176+AI176+AL176+AO176</f>
        <v>0</v>
      </c>
      <c r="F176" s="218">
        <f t="shared" si="423"/>
        <v>0</v>
      </c>
      <c r="G176" s="295" t="e">
        <f t="shared" si="399"/>
        <v>#DIV/0!</v>
      </c>
      <c r="H176" s="218">
        <f t="shared" ref="H176:I176" si="426">H183+H190+H197+H204+H211+H218+H225+H232+H239+H246</f>
        <v>0</v>
      </c>
      <c r="I176" s="218">
        <f t="shared" si="426"/>
        <v>0</v>
      </c>
      <c r="J176" s="241" t="e">
        <f t="shared" si="401"/>
        <v>#DIV/0!</v>
      </c>
      <c r="K176" s="218">
        <f t="shared" ref="K176:L176" si="427">K183+K190+K197+K204+K211+K218+K225+K232+K239+K246</f>
        <v>0</v>
      </c>
      <c r="L176" s="218">
        <f t="shared" si="427"/>
        <v>0</v>
      </c>
      <c r="M176" s="241" t="e">
        <f t="shared" si="403"/>
        <v>#DIV/0!</v>
      </c>
      <c r="N176" s="218">
        <f t="shared" ref="N176:O176" si="428">N183+N190+N197+N204+N211+N218+N225+N232+N239+N246</f>
        <v>0</v>
      </c>
      <c r="O176" s="218">
        <f t="shared" si="428"/>
        <v>0</v>
      </c>
      <c r="P176" s="295" t="e">
        <f t="shared" si="405"/>
        <v>#DIV/0!</v>
      </c>
      <c r="Q176" s="218">
        <f t="shared" ref="Q176:R176" si="429">Q183+Q190+Q197+Q204+Q211+Q218+Q225+Q232+Q239+Q246</f>
        <v>0</v>
      </c>
      <c r="R176" s="218">
        <f t="shared" si="429"/>
        <v>0</v>
      </c>
      <c r="S176" s="295" t="e">
        <f t="shared" si="407"/>
        <v>#DIV/0!</v>
      </c>
      <c r="T176" s="218">
        <f t="shared" ref="T176:U176" si="430">T183+T190+T197+T204+T211+T218+T225+T232+T239+T246</f>
        <v>0</v>
      </c>
      <c r="U176" s="218">
        <f t="shared" si="430"/>
        <v>0</v>
      </c>
      <c r="V176" s="295" t="e">
        <f t="shared" si="409"/>
        <v>#DIV/0!</v>
      </c>
      <c r="W176" s="218">
        <f t="shared" ref="W176:X176" si="431">W183+W190+W197+W204+W211+W218+W225+W232+W239+W246</f>
        <v>0</v>
      </c>
      <c r="X176" s="218">
        <f t="shared" si="431"/>
        <v>0</v>
      </c>
      <c r="Y176" s="295" t="e">
        <f t="shared" si="411"/>
        <v>#DIV/0!</v>
      </c>
      <c r="Z176" s="218">
        <f t="shared" ref="Z176:AA176" si="432">Z183+Z190+Z197+Z204+Z211+Z218+Z225+Z232+Z239+Z246</f>
        <v>0</v>
      </c>
      <c r="AA176" s="218">
        <f t="shared" si="432"/>
        <v>0</v>
      </c>
      <c r="AB176" s="295" t="e">
        <f t="shared" si="413"/>
        <v>#DIV/0!</v>
      </c>
      <c r="AC176" s="218">
        <f t="shared" ref="AC176:AD176" si="433">AC183+AC190+AC197+AC204+AC211+AC218+AC225+AC232+AC239+AC246</f>
        <v>0</v>
      </c>
      <c r="AD176" s="218">
        <f t="shared" si="433"/>
        <v>0</v>
      </c>
      <c r="AE176" s="295" t="e">
        <f t="shared" si="415"/>
        <v>#DIV/0!</v>
      </c>
      <c r="AF176" s="218">
        <f t="shared" ref="AF176:AG176" si="434">AF183+AF190+AF197+AF204+AF211+AF218+AF225+AF232+AF239+AF246</f>
        <v>0</v>
      </c>
      <c r="AG176" s="218">
        <f t="shared" si="434"/>
        <v>0</v>
      </c>
      <c r="AH176" s="295" t="e">
        <f t="shared" si="417"/>
        <v>#DIV/0!</v>
      </c>
      <c r="AI176" s="218">
        <f t="shared" ref="AI176:AJ176" si="435">AI183+AI190+AI197+AI204+AI211+AI218+AI225+AI232+AI239+AI246</f>
        <v>0</v>
      </c>
      <c r="AJ176" s="218">
        <f t="shared" si="435"/>
        <v>0</v>
      </c>
      <c r="AK176" s="295" t="e">
        <f t="shared" si="419"/>
        <v>#DIV/0!</v>
      </c>
      <c r="AL176" s="218">
        <f t="shared" ref="AL176:AM176" si="436">AL183+AL190+AL197+AL204+AL211+AL218+AL225+AL232+AL239+AL246</f>
        <v>0</v>
      </c>
      <c r="AM176" s="218">
        <f t="shared" si="436"/>
        <v>0</v>
      </c>
      <c r="AN176" s="295" t="e">
        <f t="shared" si="389"/>
        <v>#DIV/0!</v>
      </c>
      <c r="AO176" s="218">
        <f t="shared" ref="AO176:AP176" si="437">AO183+AO190+AO197+AO204+AO211+AO218+AO225+AO232+AO239+AO246</f>
        <v>0</v>
      </c>
      <c r="AP176" s="218">
        <f t="shared" si="437"/>
        <v>0</v>
      </c>
      <c r="AQ176" s="241" t="e">
        <f t="shared" si="425"/>
        <v>#DIV/0!</v>
      </c>
      <c r="AR176" s="221"/>
    </row>
    <row r="177" spans="1:44" ht="114.75" hidden="1" customHeight="1">
      <c r="A177" s="566" t="s">
        <v>310</v>
      </c>
      <c r="B177" s="569" t="s">
        <v>433</v>
      </c>
      <c r="C177" s="569"/>
      <c r="D177" s="250" t="s">
        <v>41</v>
      </c>
      <c r="E177" s="251" t="e">
        <f>H177+K177+N177+Q177+T177+W177+Z177+AC177+AF177+AI177+AL177+#REF!</f>
        <v>#REF!</v>
      </c>
      <c r="F177" s="251" t="e">
        <f>I177+L177+O177+R177+U177+-X177+AA177+AD177+AG177+AJ177+AM177+#REF!</f>
        <v>#REF!</v>
      </c>
      <c r="G177" s="252" t="e">
        <f>F177/E177</f>
        <v>#REF!</v>
      </c>
      <c r="H177" s="251">
        <f>H178+H179+H180+H181+H182+H183</f>
        <v>0</v>
      </c>
      <c r="I177" s="251">
        <f>I178+I179+I180+I181+I182+I183</f>
        <v>0</v>
      </c>
      <c r="J177" s="265" t="e">
        <f t="shared" si="401"/>
        <v>#DIV/0!</v>
      </c>
      <c r="K177" s="251">
        <f>K178+K179+K180+K181+K182+K183</f>
        <v>0</v>
      </c>
      <c r="L177" s="251">
        <f>L178+L179+L180+L181+L182+L183</f>
        <v>0</v>
      </c>
      <c r="M177" s="265" t="e">
        <f>L177/K177*100</f>
        <v>#DIV/0!</v>
      </c>
      <c r="N177" s="251">
        <f>N178+N179+N180+N181+N182+N183</f>
        <v>0</v>
      </c>
      <c r="O177" s="251">
        <f>O178+O179+O180+O181+O182+O183</f>
        <v>0</v>
      </c>
      <c r="P177" s="252" t="e">
        <f>O177/N177*100</f>
        <v>#DIV/0!</v>
      </c>
      <c r="Q177" s="251">
        <f>Q178+Q179+Q180+Q181+Q182+Q183</f>
        <v>0</v>
      </c>
      <c r="R177" s="251">
        <f>R178+R179+R180+R181+R182+R183</f>
        <v>0</v>
      </c>
      <c r="S177" s="252" t="e">
        <f>R177/Q177*100</f>
        <v>#DIV/0!</v>
      </c>
      <c r="T177" s="251">
        <f>T178+T179+T180+T181+T182+T183</f>
        <v>0</v>
      </c>
      <c r="U177" s="251">
        <f>U178+U179+U180+U181+U182+U183</f>
        <v>0</v>
      </c>
      <c r="V177" s="252" t="e">
        <f>U177/T177*100</f>
        <v>#DIV/0!</v>
      </c>
      <c r="W177" s="251">
        <f>W178+W179+W180+W181+W182+W183</f>
        <v>0</v>
      </c>
      <c r="X177" s="251">
        <f>X178+X179+X180+X181+X182+X183</f>
        <v>0</v>
      </c>
      <c r="Y177" s="252" t="e">
        <f>X177/W177*100</f>
        <v>#DIV/0!</v>
      </c>
      <c r="Z177" s="251">
        <f t="shared" ref="Z177:AA177" si="438">Z178+Z179+Z180+Z181+Z182+Z183</f>
        <v>0</v>
      </c>
      <c r="AA177" s="251">
        <f t="shared" si="438"/>
        <v>0</v>
      </c>
      <c r="AB177" s="252" t="e">
        <f t="shared" si="413"/>
        <v>#DIV/0!</v>
      </c>
      <c r="AC177" s="251">
        <f t="shared" ref="AC177:AD177" si="439">AC178+AC179+AC180+AC181+AC182+AC183</f>
        <v>0</v>
      </c>
      <c r="AD177" s="251">
        <f t="shared" si="439"/>
        <v>0</v>
      </c>
      <c r="AE177" s="252" t="e">
        <f t="shared" si="415"/>
        <v>#DIV/0!</v>
      </c>
      <c r="AF177" s="251">
        <f t="shared" ref="AF177:AG177" si="440">AF178+AF179+AF180+AF181+AF182+AF183</f>
        <v>0</v>
      </c>
      <c r="AG177" s="251">
        <f t="shared" si="440"/>
        <v>0</v>
      </c>
      <c r="AH177" s="252" t="e">
        <f t="shared" si="417"/>
        <v>#DIV/0!</v>
      </c>
      <c r="AI177" s="251">
        <f t="shared" ref="AI177:AJ177" si="441">AI178+AI179+AI180+AI181+AI182+AI183</f>
        <v>0</v>
      </c>
      <c r="AJ177" s="251">
        <f t="shared" si="441"/>
        <v>0</v>
      </c>
      <c r="AK177" s="252" t="e">
        <f>AJ177/AI177</f>
        <v>#DIV/0!</v>
      </c>
      <c r="AL177" s="251">
        <f t="shared" ref="AL177:AM177" si="442">AL178+AL179+AL180+AL181+AL182+AL183</f>
        <v>0</v>
      </c>
      <c r="AM177" s="251">
        <f t="shared" si="442"/>
        <v>0</v>
      </c>
      <c r="AN177" s="252" t="e">
        <f t="shared" si="389"/>
        <v>#DIV/0!</v>
      </c>
      <c r="AO177" s="251">
        <f>AO178+AO179+AO180+AO181+AO182+AO183</f>
        <v>0</v>
      </c>
      <c r="AP177" s="251">
        <f>AP178+AP179+AP180+AP181+AP182+AP183</f>
        <v>0</v>
      </c>
      <c r="AQ177" s="265" t="e">
        <f>AP177/AO177*100</f>
        <v>#DIV/0!</v>
      </c>
      <c r="AR177" s="284"/>
    </row>
    <row r="178" spans="1:44" ht="114.75" hidden="1" customHeight="1">
      <c r="A178" s="567"/>
      <c r="B178" s="570"/>
      <c r="C178" s="570"/>
      <c r="D178" s="268" t="s">
        <v>37</v>
      </c>
      <c r="E178" s="211" t="e">
        <f>H178+K178+N178+Q178+T178+W178+Z178+AC178+AF178+AI178+AL178+#REF!</f>
        <v>#REF!</v>
      </c>
      <c r="F178" s="211" t="e">
        <f>I178+L178+O178+R178+U178+-X178+AA178+AD178+AG178+AJ178+AM178+#REF!</f>
        <v>#REF!</v>
      </c>
      <c r="G178" s="238" t="e">
        <f t="shared" ref="G178:G183" si="443">F178/E178</f>
        <v>#REF!</v>
      </c>
      <c r="H178" s="269"/>
      <c r="I178" s="269"/>
      <c r="J178" s="212" t="e">
        <f t="shared" si="401"/>
        <v>#DIV/0!</v>
      </c>
      <c r="K178" s="269"/>
      <c r="L178" s="269"/>
      <c r="M178" s="212" t="e">
        <f t="shared" ref="M178:M183" si="444">L178/K178*100</f>
        <v>#DIV/0!</v>
      </c>
      <c r="N178" s="269"/>
      <c r="O178" s="269"/>
      <c r="P178" s="238" t="e">
        <f t="shared" ref="P178:P183" si="445">O178/N178*100</f>
        <v>#DIV/0!</v>
      </c>
      <c r="Q178" s="269"/>
      <c r="R178" s="269"/>
      <c r="S178" s="238" t="e">
        <f t="shared" ref="S178:S183" si="446">R178/Q178*100</f>
        <v>#DIV/0!</v>
      </c>
      <c r="T178" s="269"/>
      <c r="U178" s="269"/>
      <c r="V178" s="238" t="e">
        <f t="shared" ref="V178:V183" si="447">U178/T178*100</f>
        <v>#DIV/0!</v>
      </c>
      <c r="W178" s="269"/>
      <c r="X178" s="269"/>
      <c r="Y178" s="238" t="e">
        <f t="shared" ref="Y178:Y183" si="448">X178/W178*100</f>
        <v>#DIV/0!</v>
      </c>
      <c r="Z178" s="269"/>
      <c r="AA178" s="269"/>
      <c r="AB178" s="238" t="e">
        <f t="shared" si="413"/>
        <v>#DIV/0!</v>
      </c>
      <c r="AC178" s="269"/>
      <c r="AD178" s="269"/>
      <c r="AE178" s="238" t="e">
        <f t="shared" si="415"/>
        <v>#DIV/0!</v>
      </c>
      <c r="AF178" s="269"/>
      <c r="AG178" s="269"/>
      <c r="AH178" s="238" t="e">
        <f t="shared" si="417"/>
        <v>#DIV/0!</v>
      </c>
      <c r="AI178" s="269"/>
      <c r="AJ178" s="269"/>
      <c r="AK178" s="238" t="e">
        <f t="shared" ref="AK178:AK183" si="449">AJ178/AI178</f>
        <v>#DIV/0!</v>
      </c>
      <c r="AL178" s="269"/>
      <c r="AM178" s="269"/>
      <c r="AN178" s="238" t="e">
        <f t="shared" si="389"/>
        <v>#DIV/0!</v>
      </c>
      <c r="AO178" s="269"/>
      <c r="AP178" s="269"/>
      <c r="AQ178" s="212" t="e">
        <f t="shared" ref="AQ178:AQ183" si="450">AP178/AO178*100</f>
        <v>#DIV/0!</v>
      </c>
      <c r="AR178" s="199"/>
    </row>
    <row r="179" spans="1:44" ht="114.75" hidden="1" customHeight="1">
      <c r="A179" s="567"/>
      <c r="B179" s="570"/>
      <c r="C179" s="570"/>
      <c r="D179" s="271" t="s">
        <v>2</v>
      </c>
      <c r="E179" s="211" t="e">
        <f>H179+K179+N179+Q179+T179+W179+Z179+AC179+AF179+AI179+AL179+#REF!</f>
        <v>#REF!</v>
      </c>
      <c r="F179" s="211" t="e">
        <f>I179+L179+O179+R179+U179+-X179+AA179+AD179+AG179+AJ179+AM179+#REF!</f>
        <v>#REF!</v>
      </c>
      <c r="G179" s="238" t="e">
        <f t="shared" si="443"/>
        <v>#REF!</v>
      </c>
      <c r="H179" s="269"/>
      <c r="I179" s="269"/>
      <c r="J179" s="212" t="e">
        <f t="shared" si="401"/>
        <v>#DIV/0!</v>
      </c>
      <c r="K179" s="269"/>
      <c r="L179" s="269"/>
      <c r="M179" s="212" t="e">
        <f t="shared" si="444"/>
        <v>#DIV/0!</v>
      </c>
      <c r="N179" s="269"/>
      <c r="O179" s="269"/>
      <c r="P179" s="238" t="e">
        <f t="shared" si="445"/>
        <v>#DIV/0!</v>
      </c>
      <c r="Q179" s="269"/>
      <c r="R179" s="269"/>
      <c r="S179" s="238" t="e">
        <f t="shared" si="446"/>
        <v>#DIV/0!</v>
      </c>
      <c r="T179" s="269"/>
      <c r="U179" s="269"/>
      <c r="V179" s="238" t="e">
        <f t="shared" si="447"/>
        <v>#DIV/0!</v>
      </c>
      <c r="W179" s="269"/>
      <c r="X179" s="269"/>
      <c r="Y179" s="238" t="e">
        <f t="shared" si="448"/>
        <v>#DIV/0!</v>
      </c>
      <c r="Z179" s="269"/>
      <c r="AA179" s="269"/>
      <c r="AB179" s="238" t="e">
        <f t="shared" si="413"/>
        <v>#DIV/0!</v>
      </c>
      <c r="AC179" s="269"/>
      <c r="AD179" s="269"/>
      <c r="AE179" s="238" t="e">
        <f t="shared" si="415"/>
        <v>#DIV/0!</v>
      </c>
      <c r="AF179" s="269"/>
      <c r="AG179" s="269"/>
      <c r="AH179" s="238" t="e">
        <f t="shared" si="417"/>
        <v>#DIV/0!</v>
      </c>
      <c r="AI179" s="269"/>
      <c r="AJ179" s="269"/>
      <c r="AK179" s="238" t="e">
        <f t="shared" si="449"/>
        <v>#DIV/0!</v>
      </c>
      <c r="AL179" s="269"/>
      <c r="AM179" s="269"/>
      <c r="AN179" s="238" t="e">
        <f t="shared" si="389"/>
        <v>#DIV/0!</v>
      </c>
      <c r="AO179" s="269"/>
      <c r="AP179" s="269"/>
      <c r="AQ179" s="212" t="e">
        <f t="shared" si="450"/>
        <v>#DIV/0!</v>
      </c>
      <c r="AR179" s="199"/>
    </row>
    <row r="180" spans="1:44" ht="114.75" hidden="1" customHeight="1">
      <c r="A180" s="567"/>
      <c r="B180" s="570"/>
      <c r="C180" s="570"/>
      <c r="D180" s="271" t="s">
        <v>284</v>
      </c>
      <c r="E180" s="211" t="e">
        <f>H180+K180+N180+Q180+T180+W180+Z180+AC180+AF180+AI180+AL180+#REF!</f>
        <v>#REF!</v>
      </c>
      <c r="F180" s="211" t="e">
        <f>I180+L180+O180+R180+U180+-X180+AA180+AD180+AG180+AJ180+AM180+#REF!</f>
        <v>#REF!</v>
      </c>
      <c r="G180" s="238" t="e">
        <f t="shared" si="443"/>
        <v>#REF!</v>
      </c>
      <c r="H180" s="269"/>
      <c r="I180" s="269"/>
      <c r="J180" s="212" t="e">
        <f t="shared" si="401"/>
        <v>#DIV/0!</v>
      </c>
      <c r="K180" s="269"/>
      <c r="L180" s="269"/>
      <c r="M180" s="212" t="e">
        <f t="shared" si="444"/>
        <v>#DIV/0!</v>
      </c>
      <c r="N180" s="269"/>
      <c r="O180" s="269"/>
      <c r="P180" s="238" t="e">
        <f t="shared" si="445"/>
        <v>#DIV/0!</v>
      </c>
      <c r="Q180" s="269"/>
      <c r="R180" s="269"/>
      <c r="S180" s="238" t="e">
        <f t="shared" si="446"/>
        <v>#DIV/0!</v>
      </c>
      <c r="T180" s="269"/>
      <c r="U180" s="269"/>
      <c r="V180" s="238" t="e">
        <f t="shared" si="447"/>
        <v>#DIV/0!</v>
      </c>
      <c r="W180" s="269"/>
      <c r="X180" s="269"/>
      <c r="Y180" s="238" t="e">
        <f t="shared" si="448"/>
        <v>#DIV/0!</v>
      </c>
      <c r="Z180" s="269"/>
      <c r="AA180" s="269"/>
      <c r="AB180" s="238" t="e">
        <f t="shared" si="413"/>
        <v>#DIV/0!</v>
      </c>
      <c r="AC180" s="269"/>
      <c r="AD180" s="269"/>
      <c r="AE180" s="238" t="e">
        <f t="shared" si="415"/>
        <v>#DIV/0!</v>
      </c>
      <c r="AF180" s="269"/>
      <c r="AG180" s="269"/>
      <c r="AH180" s="238" t="e">
        <f t="shared" si="417"/>
        <v>#DIV/0!</v>
      </c>
      <c r="AI180" s="269">
        <v>0</v>
      </c>
      <c r="AJ180" s="269">
        <v>0</v>
      </c>
      <c r="AK180" s="238" t="e">
        <f t="shared" si="449"/>
        <v>#DIV/0!</v>
      </c>
      <c r="AL180" s="269"/>
      <c r="AM180" s="269"/>
      <c r="AN180" s="238" t="e">
        <f t="shared" si="389"/>
        <v>#DIV/0!</v>
      </c>
      <c r="AO180" s="269"/>
      <c r="AP180" s="269"/>
      <c r="AQ180" s="212" t="e">
        <f t="shared" si="450"/>
        <v>#DIV/0!</v>
      </c>
      <c r="AR180" s="199"/>
    </row>
    <row r="181" spans="1:44" ht="114.75" hidden="1" customHeight="1">
      <c r="A181" s="567"/>
      <c r="B181" s="570"/>
      <c r="C181" s="570"/>
      <c r="D181" s="271" t="s">
        <v>292</v>
      </c>
      <c r="E181" s="211" t="e">
        <f>H181+K181+N181+Q181+T181+W181+Z181+AC181+AF181+AI181+AL181+#REF!</f>
        <v>#REF!</v>
      </c>
      <c r="F181" s="211" t="e">
        <f>I181+L181+O181+R181+U181+-X181+AA181+AD181+AG181+AJ181+AM181+#REF!</f>
        <v>#REF!</v>
      </c>
      <c r="G181" s="238" t="e">
        <f t="shared" si="443"/>
        <v>#REF!</v>
      </c>
      <c r="H181" s="269"/>
      <c r="I181" s="269"/>
      <c r="J181" s="212" t="e">
        <f t="shared" si="401"/>
        <v>#DIV/0!</v>
      </c>
      <c r="K181" s="269"/>
      <c r="L181" s="269"/>
      <c r="M181" s="212" t="e">
        <f t="shared" si="444"/>
        <v>#DIV/0!</v>
      </c>
      <c r="N181" s="269"/>
      <c r="O181" s="269"/>
      <c r="P181" s="238" t="e">
        <f t="shared" si="445"/>
        <v>#DIV/0!</v>
      </c>
      <c r="Q181" s="269"/>
      <c r="R181" s="269"/>
      <c r="S181" s="238" t="e">
        <f t="shared" si="446"/>
        <v>#DIV/0!</v>
      </c>
      <c r="T181" s="269"/>
      <c r="U181" s="269"/>
      <c r="V181" s="238" t="e">
        <f t="shared" si="447"/>
        <v>#DIV/0!</v>
      </c>
      <c r="W181" s="269"/>
      <c r="X181" s="269"/>
      <c r="Y181" s="238" t="e">
        <f t="shared" si="448"/>
        <v>#DIV/0!</v>
      </c>
      <c r="Z181" s="269"/>
      <c r="AA181" s="269"/>
      <c r="AB181" s="238" t="e">
        <f t="shared" si="413"/>
        <v>#DIV/0!</v>
      </c>
      <c r="AC181" s="269"/>
      <c r="AD181" s="269"/>
      <c r="AE181" s="238" t="e">
        <f t="shared" si="415"/>
        <v>#DIV/0!</v>
      </c>
      <c r="AF181" s="269"/>
      <c r="AG181" s="269"/>
      <c r="AH181" s="238" t="e">
        <f t="shared" si="417"/>
        <v>#DIV/0!</v>
      </c>
      <c r="AI181" s="269"/>
      <c r="AJ181" s="269"/>
      <c r="AK181" s="238" t="e">
        <f t="shared" si="449"/>
        <v>#DIV/0!</v>
      </c>
      <c r="AL181" s="269"/>
      <c r="AM181" s="269"/>
      <c r="AN181" s="238" t="e">
        <f t="shared" si="389"/>
        <v>#DIV/0!</v>
      </c>
      <c r="AO181" s="269"/>
      <c r="AP181" s="269"/>
      <c r="AQ181" s="212" t="e">
        <f t="shared" si="450"/>
        <v>#DIV/0!</v>
      </c>
      <c r="AR181" s="199"/>
    </row>
    <row r="182" spans="1:44" ht="114.75" hidden="1" customHeight="1">
      <c r="A182" s="567"/>
      <c r="B182" s="570"/>
      <c r="C182" s="570"/>
      <c r="D182" s="271" t="s">
        <v>285</v>
      </c>
      <c r="E182" s="211" t="e">
        <f>H182+K182+N182+Q182+T182+W182+Z182+AC182+AF182+AI182+AL182+#REF!</f>
        <v>#REF!</v>
      </c>
      <c r="F182" s="211" t="e">
        <f>I182+L182+O182+R182+U182+-X182+AA182+AD182+AG182+AJ182+AM182+#REF!</f>
        <v>#REF!</v>
      </c>
      <c r="G182" s="238" t="e">
        <f t="shared" si="443"/>
        <v>#REF!</v>
      </c>
      <c r="H182" s="269"/>
      <c r="I182" s="269"/>
      <c r="J182" s="212" t="e">
        <f t="shared" si="401"/>
        <v>#DIV/0!</v>
      </c>
      <c r="K182" s="269"/>
      <c r="L182" s="269"/>
      <c r="M182" s="212" t="e">
        <f t="shared" si="444"/>
        <v>#DIV/0!</v>
      </c>
      <c r="N182" s="269"/>
      <c r="O182" s="269"/>
      <c r="P182" s="238" t="e">
        <f t="shared" si="445"/>
        <v>#DIV/0!</v>
      </c>
      <c r="Q182" s="269"/>
      <c r="R182" s="269"/>
      <c r="S182" s="238" t="e">
        <f t="shared" si="446"/>
        <v>#DIV/0!</v>
      </c>
      <c r="T182" s="269"/>
      <c r="U182" s="269"/>
      <c r="V182" s="238" t="e">
        <f t="shared" si="447"/>
        <v>#DIV/0!</v>
      </c>
      <c r="W182" s="269"/>
      <c r="X182" s="269"/>
      <c r="Y182" s="238" t="e">
        <f t="shared" si="448"/>
        <v>#DIV/0!</v>
      </c>
      <c r="Z182" s="269"/>
      <c r="AA182" s="269"/>
      <c r="AB182" s="238" t="e">
        <f t="shared" si="413"/>
        <v>#DIV/0!</v>
      </c>
      <c r="AC182" s="269"/>
      <c r="AD182" s="269"/>
      <c r="AE182" s="238" t="e">
        <f t="shared" si="415"/>
        <v>#DIV/0!</v>
      </c>
      <c r="AF182" s="269"/>
      <c r="AG182" s="269"/>
      <c r="AH182" s="238" t="e">
        <f t="shared" si="417"/>
        <v>#DIV/0!</v>
      </c>
      <c r="AI182" s="269"/>
      <c r="AJ182" s="269"/>
      <c r="AK182" s="238" t="e">
        <f t="shared" si="449"/>
        <v>#DIV/0!</v>
      </c>
      <c r="AL182" s="269"/>
      <c r="AM182" s="269"/>
      <c r="AN182" s="238" t="e">
        <f t="shared" si="389"/>
        <v>#DIV/0!</v>
      </c>
      <c r="AO182" s="269"/>
      <c r="AP182" s="269"/>
      <c r="AQ182" s="212" t="e">
        <f t="shared" si="450"/>
        <v>#DIV/0!</v>
      </c>
      <c r="AR182" s="199"/>
    </row>
    <row r="183" spans="1:44" ht="114.75" hidden="1" customHeight="1" thickBot="1">
      <c r="A183" s="568"/>
      <c r="B183" s="571"/>
      <c r="C183" s="571"/>
      <c r="D183" s="285" t="s">
        <v>43</v>
      </c>
      <c r="E183" s="259" t="e">
        <f>H183+K183+N183+Q183+T183+W183+Z183+AC183+AF183+AI183+AL183+#REF!</f>
        <v>#REF!</v>
      </c>
      <c r="F183" s="259" t="e">
        <f>I183+L183+O183+R183+U183+-X183+AA183+AD183+AG183+AJ183+AM183+#REF!</f>
        <v>#REF!</v>
      </c>
      <c r="G183" s="294" t="e">
        <f t="shared" si="443"/>
        <v>#REF!</v>
      </c>
      <c r="H183" s="286"/>
      <c r="I183" s="286"/>
      <c r="J183" s="261" t="e">
        <f t="shared" si="401"/>
        <v>#DIV/0!</v>
      </c>
      <c r="K183" s="286"/>
      <c r="L183" s="286"/>
      <c r="M183" s="261" t="e">
        <f t="shared" si="444"/>
        <v>#DIV/0!</v>
      </c>
      <c r="N183" s="286"/>
      <c r="O183" s="286"/>
      <c r="P183" s="294" t="e">
        <f t="shared" si="445"/>
        <v>#DIV/0!</v>
      </c>
      <c r="Q183" s="286"/>
      <c r="R183" s="286"/>
      <c r="S183" s="294" t="e">
        <f t="shared" si="446"/>
        <v>#DIV/0!</v>
      </c>
      <c r="T183" s="286"/>
      <c r="U183" s="286"/>
      <c r="V183" s="294" t="e">
        <f t="shared" si="447"/>
        <v>#DIV/0!</v>
      </c>
      <c r="W183" s="286"/>
      <c r="X183" s="286"/>
      <c r="Y183" s="294" t="e">
        <f t="shared" si="448"/>
        <v>#DIV/0!</v>
      </c>
      <c r="Z183" s="286"/>
      <c r="AA183" s="286"/>
      <c r="AB183" s="294" t="e">
        <f t="shared" si="413"/>
        <v>#DIV/0!</v>
      </c>
      <c r="AC183" s="286"/>
      <c r="AD183" s="286"/>
      <c r="AE183" s="294" t="e">
        <f t="shared" si="415"/>
        <v>#DIV/0!</v>
      </c>
      <c r="AF183" s="286"/>
      <c r="AG183" s="286"/>
      <c r="AH183" s="294" t="e">
        <f t="shared" si="417"/>
        <v>#DIV/0!</v>
      </c>
      <c r="AI183" s="286"/>
      <c r="AJ183" s="286"/>
      <c r="AK183" s="294" t="e">
        <f t="shared" si="449"/>
        <v>#DIV/0!</v>
      </c>
      <c r="AL183" s="286"/>
      <c r="AM183" s="286"/>
      <c r="AN183" s="294" t="e">
        <f t="shared" si="389"/>
        <v>#DIV/0!</v>
      </c>
      <c r="AO183" s="286"/>
      <c r="AP183" s="286"/>
      <c r="AQ183" s="261" t="e">
        <f t="shared" si="450"/>
        <v>#DIV/0!</v>
      </c>
      <c r="AR183" s="296"/>
    </row>
    <row r="184" spans="1:44" ht="114.75" hidden="1" customHeight="1">
      <c r="A184" s="566" t="s">
        <v>311</v>
      </c>
      <c r="B184" s="569" t="s">
        <v>423</v>
      </c>
      <c r="C184" s="569"/>
      <c r="D184" s="222" t="s">
        <v>41</v>
      </c>
      <c r="E184" s="205" t="e">
        <f>H184+K184+N184+Q184+T184+W184+Z184+AC184+AF184+AI184+AL184+#REF!</f>
        <v>#REF!</v>
      </c>
      <c r="F184" s="205" t="e">
        <f>I184+L184+O184+R184+U184+-X184+AA184+AD184+AG184+AJ184+AM184+#REF!</f>
        <v>#REF!</v>
      </c>
      <c r="G184" s="253" t="e">
        <f>F184/E184</f>
        <v>#REF!</v>
      </c>
      <c r="H184" s="205">
        <f>H185+H186+H187+H188+H189+H190</f>
        <v>0</v>
      </c>
      <c r="I184" s="205">
        <f>I185+I186+I187+I188+I189+I190</f>
        <v>0</v>
      </c>
      <c r="J184" s="257" t="e">
        <f t="shared" si="401"/>
        <v>#DIV/0!</v>
      </c>
      <c r="K184" s="205">
        <f>K185+K186+K187+K188+K189+K190</f>
        <v>0</v>
      </c>
      <c r="L184" s="205">
        <f>L185+L186+L187+L188+L189+L190</f>
        <v>0</v>
      </c>
      <c r="M184" s="257" t="e">
        <f>L184/K184*100</f>
        <v>#DIV/0!</v>
      </c>
      <c r="N184" s="205">
        <f>N185+N186+N187+N188+N189+N190</f>
        <v>0</v>
      </c>
      <c r="O184" s="205">
        <f>O185+O186+O187+O188+O189+O190</f>
        <v>0</v>
      </c>
      <c r="P184" s="253" t="e">
        <f>O184/N184*100</f>
        <v>#DIV/0!</v>
      </c>
      <c r="Q184" s="205">
        <f>Q185+Q186+Q187+Q188+Q189+Q190</f>
        <v>0</v>
      </c>
      <c r="R184" s="205">
        <f>R185+R186+R187+R188+R189+R190</f>
        <v>0</v>
      </c>
      <c r="S184" s="253" t="e">
        <f>R184/Q184*100</f>
        <v>#DIV/0!</v>
      </c>
      <c r="T184" s="205">
        <f>T185+T186+T187+T188+T189+T190</f>
        <v>0</v>
      </c>
      <c r="U184" s="205">
        <f>U185+U186+U187+U188+U189+U190</f>
        <v>0</v>
      </c>
      <c r="V184" s="253" t="e">
        <f>U184/T184*100</f>
        <v>#DIV/0!</v>
      </c>
      <c r="W184" s="205">
        <f>W185+W186+W187+W188+W189+W190</f>
        <v>0</v>
      </c>
      <c r="X184" s="205">
        <f>X185+X186+X187+X188+X189+X190</f>
        <v>0</v>
      </c>
      <c r="Y184" s="253" t="e">
        <f>X184/W184*100</f>
        <v>#DIV/0!</v>
      </c>
      <c r="Z184" s="205">
        <f t="shared" ref="Z184:AA184" si="451">Z185+Z186+Z187+Z188+Z189+Z190</f>
        <v>0</v>
      </c>
      <c r="AA184" s="205">
        <f t="shared" si="451"/>
        <v>0</v>
      </c>
      <c r="AB184" s="253" t="e">
        <f t="shared" si="413"/>
        <v>#DIV/0!</v>
      </c>
      <c r="AC184" s="205">
        <f t="shared" ref="AC184:AD184" si="452">AC185+AC186+AC187+AC188+AC189+AC190</f>
        <v>0</v>
      </c>
      <c r="AD184" s="205">
        <f t="shared" si="452"/>
        <v>0</v>
      </c>
      <c r="AE184" s="253" t="e">
        <f t="shared" si="415"/>
        <v>#DIV/0!</v>
      </c>
      <c r="AF184" s="205">
        <f t="shared" ref="AF184:AG184" si="453">AF185+AF186+AF187+AF188+AF189+AF190</f>
        <v>0</v>
      </c>
      <c r="AG184" s="205">
        <f t="shared" si="453"/>
        <v>0</v>
      </c>
      <c r="AH184" s="253" t="e">
        <f t="shared" si="417"/>
        <v>#DIV/0!</v>
      </c>
      <c r="AI184" s="205">
        <f t="shared" ref="AI184:AJ184" si="454">AI185+AI186+AI187+AI188+AI189+AI190</f>
        <v>0</v>
      </c>
      <c r="AJ184" s="205">
        <f t="shared" si="454"/>
        <v>0</v>
      </c>
      <c r="AK184" s="253" t="e">
        <f>AJ184/AI184</f>
        <v>#DIV/0!</v>
      </c>
      <c r="AL184" s="273"/>
      <c r="AM184" s="273"/>
      <c r="AN184" s="253" t="e">
        <f t="shared" si="389"/>
        <v>#DIV/0!</v>
      </c>
      <c r="AO184" s="273"/>
      <c r="AP184" s="273"/>
      <c r="AQ184" s="257" t="e">
        <f>AP184/AO184*100</f>
        <v>#DIV/0!</v>
      </c>
      <c r="AR184" s="297"/>
    </row>
    <row r="185" spans="1:44" ht="114.75" hidden="1" customHeight="1">
      <c r="A185" s="567"/>
      <c r="B185" s="570"/>
      <c r="C185" s="570"/>
      <c r="D185" s="268" t="s">
        <v>37</v>
      </c>
      <c r="E185" s="211" t="e">
        <f>H185+K185+N185+Q185+T185+W185+Z185+AC185+AF185+AI185+AL185+#REF!</f>
        <v>#REF!</v>
      </c>
      <c r="F185" s="211" t="e">
        <f>I185+L185+O185+R185+U185+-X185+AA185+AD185+AG185+AJ185+AM185+#REF!</f>
        <v>#REF!</v>
      </c>
      <c r="G185" s="238" t="e">
        <f t="shared" ref="G185:G190" si="455">F185/E185</f>
        <v>#REF!</v>
      </c>
      <c r="H185" s="269"/>
      <c r="I185" s="269"/>
      <c r="J185" s="212" t="e">
        <f t="shared" si="401"/>
        <v>#DIV/0!</v>
      </c>
      <c r="K185" s="269"/>
      <c r="L185" s="269"/>
      <c r="M185" s="212" t="e">
        <f t="shared" ref="M185:M190" si="456">L185/K185*100</f>
        <v>#DIV/0!</v>
      </c>
      <c r="N185" s="269"/>
      <c r="O185" s="269"/>
      <c r="P185" s="238" t="e">
        <f t="shared" ref="P185:P190" si="457">O185/N185*100</f>
        <v>#DIV/0!</v>
      </c>
      <c r="Q185" s="269"/>
      <c r="R185" s="269"/>
      <c r="S185" s="238" t="e">
        <f t="shared" ref="S185:S190" si="458">R185/Q185*100</f>
        <v>#DIV/0!</v>
      </c>
      <c r="T185" s="269"/>
      <c r="U185" s="269"/>
      <c r="V185" s="238" t="e">
        <f t="shared" ref="V185:V190" si="459">U185/T185*100</f>
        <v>#DIV/0!</v>
      </c>
      <c r="W185" s="269"/>
      <c r="X185" s="269"/>
      <c r="Y185" s="238" t="e">
        <f t="shared" ref="Y185:Y190" si="460">X185/W185*100</f>
        <v>#DIV/0!</v>
      </c>
      <c r="Z185" s="269"/>
      <c r="AA185" s="269"/>
      <c r="AB185" s="238" t="e">
        <f t="shared" si="413"/>
        <v>#DIV/0!</v>
      </c>
      <c r="AC185" s="269"/>
      <c r="AD185" s="269"/>
      <c r="AE185" s="238" t="e">
        <f t="shared" si="415"/>
        <v>#DIV/0!</v>
      </c>
      <c r="AF185" s="269"/>
      <c r="AG185" s="269"/>
      <c r="AH185" s="238" t="e">
        <f t="shared" si="417"/>
        <v>#DIV/0!</v>
      </c>
      <c r="AI185" s="269"/>
      <c r="AJ185" s="269"/>
      <c r="AK185" s="238" t="e">
        <f t="shared" ref="AK185:AK190" si="461">AJ185/AI185</f>
        <v>#DIV/0!</v>
      </c>
      <c r="AL185" s="269"/>
      <c r="AM185" s="269"/>
      <c r="AN185" s="238" t="e">
        <f t="shared" si="389"/>
        <v>#DIV/0!</v>
      </c>
      <c r="AO185" s="269"/>
      <c r="AP185" s="269"/>
      <c r="AQ185" s="212" t="e">
        <f t="shared" ref="AQ185:AQ190" si="462">AP185/AO185*100</f>
        <v>#DIV/0!</v>
      </c>
      <c r="AR185" s="199"/>
    </row>
    <row r="186" spans="1:44" ht="114.75" hidden="1" customHeight="1">
      <c r="A186" s="567"/>
      <c r="B186" s="570"/>
      <c r="C186" s="570"/>
      <c r="D186" s="271" t="s">
        <v>2</v>
      </c>
      <c r="E186" s="211" t="e">
        <f>H186+K186+N186+Q186+T186+W186+Z186+AC186+AF186+AI186+AL186+#REF!</f>
        <v>#REF!</v>
      </c>
      <c r="F186" s="211" t="e">
        <f>I186+L186+O186+R186+U186+-X186+AA186+AD186+AG186+AJ186+AM186+#REF!</f>
        <v>#REF!</v>
      </c>
      <c r="G186" s="238" t="e">
        <f t="shared" si="455"/>
        <v>#REF!</v>
      </c>
      <c r="H186" s="269"/>
      <c r="I186" s="269"/>
      <c r="J186" s="212" t="e">
        <f t="shared" si="401"/>
        <v>#DIV/0!</v>
      </c>
      <c r="K186" s="269"/>
      <c r="L186" s="269"/>
      <c r="M186" s="212" t="e">
        <f t="shared" si="456"/>
        <v>#DIV/0!</v>
      </c>
      <c r="N186" s="269"/>
      <c r="O186" s="269"/>
      <c r="P186" s="238" t="e">
        <f t="shared" si="457"/>
        <v>#DIV/0!</v>
      </c>
      <c r="Q186" s="269"/>
      <c r="R186" s="269"/>
      <c r="S186" s="238" t="e">
        <f t="shared" si="458"/>
        <v>#DIV/0!</v>
      </c>
      <c r="T186" s="269"/>
      <c r="U186" s="269"/>
      <c r="V186" s="238" t="e">
        <f t="shared" si="459"/>
        <v>#DIV/0!</v>
      </c>
      <c r="W186" s="269"/>
      <c r="X186" s="269"/>
      <c r="Y186" s="238" t="e">
        <f t="shared" si="460"/>
        <v>#DIV/0!</v>
      </c>
      <c r="Z186" s="269"/>
      <c r="AA186" s="269"/>
      <c r="AB186" s="238" t="e">
        <f t="shared" si="413"/>
        <v>#DIV/0!</v>
      </c>
      <c r="AC186" s="269"/>
      <c r="AD186" s="269"/>
      <c r="AE186" s="238" t="e">
        <f t="shared" si="415"/>
        <v>#DIV/0!</v>
      </c>
      <c r="AF186" s="269"/>
      <c r="AG186" s="269"/>
      <c r="AH186" s="238" t="e">
        <f t="shared" si="417"/>
        <v>#DIV/0!</v>
      </c>
      <c r="AI186" s="269"/>
      <c r="AJ186" s="269"/>
      <c r="AK186" s="238" t="e">
        <f t="shared" si="461"/>
        <v>#DIV/0!</v>
      </c>
      <c r="AL186" s="269"/>
      <c r="AM186" s="269"/>
      <c r="AN186" s="238" t="e">
        <f t="shared" si="389"/>
        <v>#DIV/0!</v>
      </c>
      <c r="AO186" s="269"/>
      <c r="AP186" s="269"/>
      <c r="AQ186" s="212" t="e">
        <f t="shared" si="462"/>
        <v>#DIV/0!</v>
      </c>
      <c r="AR186" s="199"/>
    </row>
    <row r="187" spans="1:44" ht="114.75" hidden="1" customHeight="1">
      <c r="A187" s="567"/>
      <c r="B187" s="570"/>
      <c r="C187" s="570"/>
      <c r="D187" s="271" t="s">
        <v>284</v>
      </c>
      <c r="E187" s="211" t="e">
        <f>H187+K187+N187+Q187+T187+W187+Z187+AC187+AF187+AI187+AL187+#REF!</f>
        <v>#REF!</v>
      </c>
      <c r="F187" s="211" t="e">
        <f>I187+L187+O187+R187+U187+-X187+AA187+AD187+AG187+AJ187+AM187+#REF!</f>
        <v>#REF!</v>
      </c>
      <c r="G187" s="238" t="e">
        <f t="shared" si="455"/>
        <v>#REF!</v>
      </c>
      <c r="H187" s="269"/>
      <c r="I187" s="269"/>
      <c r="J187" s="212" t="e">
        <f t="shared" si="401"/>
        <v>#DIV/0!</v>
      </c>
      <c r="K187" s="269"/>
      <c r="L187" s="269"/>
      <c r="M187" s="212" t="e">
        <f t="shared" si="456"/>
        <v>#DIV/0!</v>
      </c>
      <c r="N187" s="269"/>
      <c r="O187" s="269"/>
      <c r="P187" s="238" t="e">
        <f t="shared" si="457"/>
        <v>#DIV/0!</v>
      </c>
      <c r="Q187" s="269"/>
      <c r="R187" s="269"/>
      <c r="S187" s="238" t="e">
        <f t="shared" si="458"/>
        <v>#DIV/0!</v>
      </c>
      <c r="T187" s="269"/>
      <c r="U187" s="269"/>
      <c r="V187" s="238" t="e">
        <f t="shared" si="459"/>
        <v>#DIV/0!</v>
      </c>
      <c r="W187" s="269"/>
      <c r="X187" s="269"/>
      <c r="Y187" s="238" t="e">
        <f t="shared" si="460"/>
        <v>#DIV/0!</v>
      </c>
      <c r="Z187" s="269"/>
      <c r="AA187" s="269"/>
      <c r="AB187" s="238" t="e">
        <f t="shared" si="413"/>
        <v>#DIV/0!</v>
      </c>
      <c r="AC187" s="269"/>
      <c r="AD187" s="269"/>
      <c r="AE187" s="238" t="e">
        <f t="shared" si="415"/>
        <v>#DIV/0!</v>
      </c>
      <c r="AF187" s="269"/>
      <c r="AG187" s="269"/>
      <c r="AH187" s="238" t="e">
        <f t="shared" si="417"/>
        <v>#DIV/0!</v>
      </c>
      <c r="AI187" s="269">
        <v>0</v>
      </c>
      <c r="AJ187" s="269">
        <v>0</v>
      </c>
      <c r="AK187" s="238" t="e">
        <f t="shared" si="461"/>
        <v>#DIV/0!</v>
      </c>
      <c r="AL187" s="269"/>
      <c r="AM187" s="269"/>
      <c r="AN187" s="238" t="e">
        <f t="shared" si="389"/>
        <v>#DIV/0!</v>
      </c>
      <c r="AO187" s="269"/>
      <c r="AP187" s="269"/>
      <c r="AQ187" s="212" t="e">
        <f t="shared" si="462"/>
        <v>#DIV/0!</v>
      </c>
      <c r="AR187" s="199"/>
    </row>
    <row r="188" spans="1:44" ht="114.75" hidden="1" customHeight="1">
      <c r="A188" s="567"/>
      <c r="B188" s="570"/>
      <c r="C188" s="570"/>
      <c r="D188" s="271" t="s">
        <v>292</v>
      </c>
      <c r="E188" s="211" t="e">
        <f>H188+K188+N188+Q188+T188+W188+Z188+AC188+AF188+AI188+AL188+#REF!</f>
        <v>#REF!</v>
      </c>
      <c r="F188" s="211" t="e">
        <f>I188+L188+O188+R188+U188+-X188+AA188+AD188+AG188+AJ188+AM188+#REF!</f>
        <v>#REF!</v>
      </c>
      <c r="G188" s="238" t="e">
        <f t="shared" si="455"/>
        <v>#REF!</v>
      </c>
      <c r="H188" s="269"/>
      <c r="I188" s="269"/>
      <c r="J188" s="212" t="e">
        <f t="shared" si="401"/>
        <v>#DIV/0!</v>
      </c>
      <c r="K188" s="269"/>
      <c r="L188" s="269"/>
      <c r="M188" s="212" t="e">
        <f t="shared" si="456"/>
        <v>#DIV/0!</v>
      </c>
      <c r="N188" s="269"/>
      <c r="O188" s="269"/>
      <c r="P188" s="238" t="e">
        <f t="shared" si="457"/>
        <v>#DIV/0!</v>
      </c>
      <c r="Q188" s="269"/>
      <c r="R188" s="269"/>
      <c r="S188" s="238" t="e">
        <f t="shared" si="458"/>
        <v>#DIV/0!</v>
      </c>
      <c r="T188" s="269"/>
      <c r="U188" s="269"/>
      <c r="V188" s="238" t="e">
        <f t="shared" si="459"/>
        <v>#DIV/0!</v>
      </c>
      <c r="W188" s="269"/>
      <c r="X188" s="269"/>
      <c r="Y188" s="238" t="e">
        <f t="shared" si="460"/>
        <v>#DIV/0!</v>
      </c>
      <c r="Z188" s="269"/>
      <c r="AA188" s="269"/>
      <c r="AB188" s="238" t="e">
        <f t="shared" si="413"/>
        <v>#DIV/0!</v>
      </c>
      <c r="AC188" s="269"/>
      <c r="AD188" s="269"/>
      <c r="AE188" s="238" t="e">
        <f t="shared" si="415"/>
        <v>#DIV/0!</v>
      </c>
      <c r="AF188" s="269"/>
      <c r="AG188" s="269"/>
      <c r="AH188" s="238" t="e">
        <f t="shared" si="417"/>
        <v>#DIV/0!</v>
      </c>
      <c r="AI188" s="269"/>
      <c r="AJ188" s="269"/>
      <c r="AK188" s="238" t="e">
        <f t="shared" si="461"/>
        <v>#DIV/0!</v>
      </c>
      <c r="AL188" s="269"/>
      <c r="AM188" s="269"/>
      <c r="AN188" s="238" t="e">
        <f t="shared" si="389"/>
        <v>#DIV/0!</v>
      </c>
      <c r="AO188" s="269"/>
      <c r="AP188" s="269"/>
      <c r="AQ188" s="212" t="e">
        <f t="shared" si="462"/>
        <v>#DIV/0!</v>
      </c>
      <c r="AR188" s="199"/>
    </row>
    <row r="189" spans="1:44" ht="114.75" hidden="1" customHeight="1">
      <c r="A189" s="567"/>
      <c r="B189" s="570"/>
      <c r="C189" s="570"/>
      <c r="D189" s="271" t="s">
        <v>285</v>
      </c>
      <c r="E189" s="211" t="e">
        <f>H189+K189+N189+Q189+T189+W189+Z189+AC189+AF189+AI189+AL189+#REF!</f>
        <v>#REF!</v>
      </c>
      <c r="F189" s="211" t="e">
        <f>I189+L189+O189+R189+U189+-X189+AA189+AD189+AG189+AJ189+AM189+#REF!</f>
        <v>#REF!</v>
      </c>
      <c r="G189" s="238" t="e">
        <f t="shared" si="455"/>
        <v>#REF!</v>
      </c>
      <c r="H189" s="269"/>
      <c r="I189" s="269"/>
      <c r="J189" s="212" t="e">
        <f t="shared" si="401"/>
        <v>#DIV/0!</v>
      </c>
      <c r="K189" s="269"/>
      <c r="L189" s="269"/>
      <c r="M189" s="212" t="e">
        <f t="shared" si="456"/>
        <v>#DIV/0!</v>
      </c>
      <c r="N189" s="269"/>
      <c r="O189" s="269"/>
      <c r="P189" s="238" t="e">
        <f t="shared" si="457"/>
        <v>#DIV/0!</v>
      </c>
      <c r="Q189" s="269"/>
      <c r="R189" s="269"/>
      <c r="S189" s="238" t="e">
        <f t="shared" si="458"/>
        <v>#DIV/0!</v>
      </c>
      <c r="T189" s="269"/>
      <c r="U189" s="269"/>
      <c r="V189" s="238" t="e">
        <f t="shared" si="459"/>
        <v>#DIV/0!</v>
      </c>
      <c r="W189" s="269"/>
      <c r="X189" s="269"/>
      <c r="Y189" s="238" t="e">
        <f t="shared" si="460"/>
        <v>#DIV/0!</v>
      </c>
      <c r="Z189" s="269"/>
      <c r="AA189" s="269"/>
      <c r="AB189" s="238" t="e">
        <f t="shared" si="413"/>
        <v>#DIV/0!</v>
      </c>
      <c r="AC189" s="269"/>
      <c r="AD189" s="269"/>
      <c r="AE189" s="238" t="e">
        <f t="shared" si="415"/>
        <v>#DIV/0!</v>
      </c>
      <c r="AF189" s="269"/>
      <c r="AG189" s="269"/>
      <c r="AH189" s="238" t="e">
        <f t="shared" si="417"/>
        <v>#DIV/0!</v>
      </c>
      <c r="AI189" s="269"/>
      <c r="AJ189" s="269"/>
      <c r="AK189" s="238" t="e">
        <f t="shared" si="461"/>
        <v>#DIV/0!</v>
      </c>
      <c r="AL189" s="269"/>
      <c r="AM189" s="269"/>
      <c r="AN189" s="238" t="e">
        <f t="shared" si="389"/>
        <v>#DIV/0!</v>
      </c>
      <c r="AO189" s="269"/>
      <c r="AP189" s="269"/>
      <c r="AQ189" s="212" t="e">
        <f t="shared" si="462"/>
        <v>#DIV/0!</v>
      </c>
      <c r="AR189" s="199"/>
    </row>
    <row r="190" spans="1:44" ht="114.75" hidden="1" customHeight="1" thickBot="1">
      <c r="A190" s="568"/>
      <c r="B190" s="571"/>
      <c r="C190" s="571"/>
      <c r="D190" s="285" t="s">
        <v>43</v>
      </c>
      <c r="E190" s="259" t="e">
        <f>H190+K190+N190+Q190+T190+W190+Z190+AC190+AF190+AI190+AL190+#REF!</f>
        <v>#REF!</v>
      </c>
      <c r="F190" s="259" t="e">
        <f>I190+L190+O190+R190+U190+-X190+AA190+AD190+AG190+AJ190+AM190+#REF!</f>
        <v>#REF!</v>
      </c>
      <c r="G190" s="294" t="e">
        <f t="shared" si="455"/>
        <v>#REF!</v>
      </c>
      <c r="H190" s="286"/>
      <c r="I190" s="286"/>
      <c r="J190" s="261" t="e">
        <f t="shared" si="401"/>
        <v>#DIV/0!</v>
      </c>
      <c r="K190" s="286"/>
      <c r="L190" s="286"/>
      <c r="M190" s="261" t="e">
        <f t="shared" si="456"/>
        <v>#DIV/0!</v>
      </c>
      <c r="N190" s="286"/>
      <c r="O190" s="286"/>
      <c r="P190" s="294" t="e">
        <f t="shared" si="457"/>
        <v>#DIV/0!</v>
      </c>
      <c r="Q190" s="286"/>
      <c r="R190" s="286"/>
      <c r="S190" s="294" t="e">
        <f t="shared" si="458"/>
        <v>#DIV/0!</v>
      </c>
      <c r="T190" s="286"/>
      <c r="U190" s="286"/>
      <c r="V190" s="294" t="e">
        <f t="shared" si="459"/>
        <v>#DIV/0!</v>
      </c>
      <c r="W190" s="286"/>
      <c r="X190" s="286"/>
      <c r="Y190" s="294" t="e">
        <f t="shared" si="460"/>
        <v>#DIV/0!</v>
      </c>
      <c r="Z190" s="286"/>
      <c r="AA190" s="286"/>
      <c r="AB190" s="294" t="e">
        <f t="shared" si="413"/>
        <v>#DIV/0!</v>
      </c>
      <c r="AC190" s="286"/>
      <c r="AD190" s="286"/>
      <c r="AE190" s="294" t="e">
        <f t="shared" si="415"/>
        <v>#DIV/0!</v>
      </c>
      <c r="AF190" s="286"/>
      <c r="AG190" s="286"/>
      <c r="AH190" s="294" t="e">
        <f t="shared" si="417"/>
        <v>#DIV/0!</v>
      </c>
      <c r="AI190" s="286"/>
      <c r="AJ190" s="286"/>
      <c r="AK190" s="294" t="e">
        <f t="shared" si="461"/>
        <v>#DIV/0!</v>
      </c>
      <c r="AL190" s="286">
        <f t="shared" ref="AL190:AM190" si="463">AL477</f>
        <v>0</v>
      </c>
      <c r="AM190" s="286">
        <f t="shared" si="463"/>
        <v>0</v>
      </c>
      <c r="AN190" s="294" t="e">
        <f t="shared" si="389"/>
        <v>#DIV/0!</v>
      </c>
      <c r="AO190" s="286">
        <f t="shared" ref="AO190:AP190" si="464">AO477</f>
        <v>0</v>
      </c>
      <c r="AP190" s="286">
        <f t="shared" si="464"/>
        <v>0</v>
      </c>
      <c r="AQ190" s="261" t="e">
        <f t="shared" si="462"/>
        <v>#DIV/0!</v>
      </c>
      <c r="AR190" s="296"/>
    </row>
    <row r="191" spans="1:44" ht="114.75" hidden="1" customHeight="1">
      <c r="A191" s="566" t="s">
        <v>312</v>
      </c>
      <c r="B191" s="569" t="s">
        <v>432</v>
      </c>
      <c r="C191" s="569"/>
      <c r="D191" s="222" t="s">
        <v>41</v>
      </c>
      <c r="E191" s="205" t="e">
        <f>H191+K191+N191+Q191+T191+W191+Z191+AC191+AF191+AI191+AL191+#REF!</f>
        <v>#REF!</v>
      </c>
      <c r="F191" s="205" t="e">
        <f>I191+L191+O191+R191+U191+-X191+AA191+AD191+AG191+AJ191+AM191+#REF!</f>
        <v>#REF!</v>
      </c>
      <c r="G191" s="253" t="e">
        <f>F191/E191</f>
        <v>#REF!</v>
      </c>
      <c r="H191" s="205">
        <f>H192+H193+H194+H195+H196+H197</f>
        <v>0</v>
      </c>
      <c r="I191" s="205">
        <f>I192+I193+I194+I195+I196+I197</f>
        <v>0</v>
      </c>
      <c r="J191" s="257" t="e">
        <f t="shared" si="401"/>
        <v>#DIV/0!</v>
      </c>
      <c r="K191" s="205">
        <f>K192+K193+K194+K195+K196+K197</f>
        <v>0</v>
      </c>
      <c r="L191" s="205">
        <f>L192+L193+L194+L195+L196+L197</f>
        <v>0</v>
      </c>
      <c r="M191" s="257" t="e">
        <f>L191/K191*100</f>
        <v>#DIV/0!</v>
      </c>
      <c r="N191" s="205">
        <f>N192+N193+N194+N195+N196+N197</f>
        <v>0</v>
      </c>
      <c r="O191" s="205">
        <f>O192+O193+O194+O195+O196+O197</f>
        <v>0</v>
      </c>
      <c r="P191" s="253" t="e">
        <f>O191/N191*100</f>
        <v>#DIV/0!</v>
      </c>
      <c r="Q191" s="205">
        <f>Q192+Q193+Q194+Q195+Q196+Q197</f>
        <v>0</v>
      </c>
      <c r="R191" s="205">
        <f>R192+R193+R194+R195+R196+R197</f>
        <v>0</v>
      </c>
      <c r="S191" s="253" t="e">
        <f>R191/Q191*100</f>
        <v>#DIV/0!</v>
      </c>
      <c r="T191" s="205">
        <f>T192+T193+T194+T195+T196+T197</f>
        <v>0</v>
      </c>
      <c r="U191" s="205">
        <f>U192+U193+U194+U195+U196+U197</f>
        <v>0</v>
      </c>
      <c r="V191" s="253" t="e">
        <f>U191/T191*100</f>
        <v>#DIV/0!</v>
      </c>
      <c r="W191" s="205">
        <f>W192+W193+W194+W195+W196+W197</f>
        <v>0</v>
      </c>
      <c r="X191" s="205">
        <f>X192+X193+X194+X195+X196+X197</f>
        <v>0</v>
      </c>
      <c r="Y191" s="253" t="e">
        <f>X191/W191*100</f>
        <v>#DIV/0!</v>
      </c>
      <c r="Z191" s="205">
        <f t="shared" ref="Z191:AA191" si="465">Z192+Z193+Z194+Z195+Z196+Z197</f>
        <v>0</v>
      </c>
      <c r="AA191" s="205">
        <f t="shared" si="465"/>
        <v>0</v>
      </c>
      <c r="AB191" s="253" t="e">
        <f t="shared" si="413"/>
        <v>#DIV/0!</v>
      </c>
      <c r="AC191" s="205">
        <f t="shared" ref="AC191:AD191" si="466">AC192+AC193+AC194+AC195+AC196+AC197</f>
        <v>0</v>
      </c>
      <c r="AD191" s="205">
        <f t="shared" si="466"/>
        <v>0</v>
      </c>
      <c r="AE191" s="253" t="e">
        <f t="shared" si="415"/>
        <v>#DIV/0!</v>
      </c>
      <c r="AF191" s="205">
        <f t="shared" ref="AF191:AG191" si="467">AF192+AF193+AF194+AF195+AF196+AF197</f>
        <v>0</v>
      </c>
      <c r="AG191" s="205">
        <f t="shared" si="467"/>
        <v>0</v>
      </c>
      <c r="AH191" s="253" t="e">
        <f t="shared" si="417"/>
        <v>#DIV/0!</v>
      </c>
      <c r="AI191" s="205">
        <f t="shared" ref="AI191:AJ191" si="468">AI192+AI193+AI194+AI195+AI196+AI197</f>
        <v>0</v>
      </c>
      <c r="AJ191" s="205">
        <f t="shared" si="468"/>
        <v>0</v>
      </c>
      <c r="AK191" s="253" t="e">
        <f>AJ191/AI191</f>
        <v>#DIV/0!</v>
      </c>
      <c r="AL191" s="205">
        <f t="shared" ref="AL191:AM191" si="469">AL192+AL193+AL194+AL195+AL196+AL197</f>
        <v>0</v>
      </c>
      <c r="AM191" s="205">
        <f t="shared" si="469"/>
        <v>0</v>
      </c>
      <c r="AN191" s="253" t="e">
        <f t="shared" si="389"/>
        <v>#DIV/0!</v>
      </c>
      <c r="AO191" s="205">
        <f>AO192+AO193+AO194+AO195+AO196+AO197</f>
        <v>0</v>
      </c>
      <c r="AP191" s="205">
        <f>AP192+AP193+AP194+AP195+AP196+AP197</f>
        <v>0</v>
      </c>
      <c r="AQ191" s="257" t="e">
        <f>AP191/AO191*100</f>
        <v>#DIV/0!</v>
      </c>
      <c r="AR191" s="297"/>
    </row>
    <row r="192" spans="1:44" ht="114.75" hidden="1" customHeight="1">
      <c r="A192" s="567"/>
      <c r="B192" s="570"/>
      <c r="C192" s="570"/>
      <c r="D192" s="268" t="s">
        <v>37</v>
      </c>
      <c r="E192" s="211" t="e">
        <f>H192+K192+N192+Q192+T192+W192+Z192+AC192+AF192+AI192+AL192+#REF!</f>
        <v>#REF!</v>
      </c>
      <c r="F192" s="211" t="e">
        <f>I192+L192+O192+R192+U192+-X192+AA192+AD192+AG192+AJ192+AM192+#REF!</f>
        <v>#REF!</v>
      </c>
      <c r="G192" s="238" t="e">
        <f t="shared" ref="G192:G197" si="470">F192/E192</f>
        <v>#REF!</v>
      </c>
      <c r="H192" s="269"/>
      <c r="I192" s="269"/>
      <c r="J192" s="212" t="e">
        <f t="shared" si="401"/>
        <v>#DIV/0!</v>
      </c>
      <c r="K192" s="269"/>
      <c r="L192" s="269"/>
      <c r="M192" s="212" t="e">
        <f t="shared" ref="M192:M197" si="471">L192/K192*100</f>
        <v>#DIV/0!</v>
      </c>
      <c r="N192" s="269"/>
      <c r="O192" s="269"/>
      <c r="P192" s="238" t="e">
        <f t="shared" ref="P192:P197" si="472">O192/N192*100</f>
        <v>#DIV/0!</v>
      </c>
      <c r="Q192" s="269"/>
      <c r="R192" s="269"/>
      <c r="S192" s="238" t="e">
        <f t="shared" ref="S192:S197" si="473">R192/Q192*100</f>
        <v>#DIV/0!</v>
      </c>
      <c r="T192" s="269"/>
      <c r="U192" s="269"/>
      <c r="V192" s="238" t="e">
        <f t="shared" ref="V192:V197" si="474">U192/T192*100</f>
        <v>#DIV/0!</v>
      </c>
      <c r="W192" s="269"/>
      <c r="X192" s="269"/>
      <c r="Y192" s="238" t="e">
        <f t="shared" ref="Y192:Y197" si="475">X192/W192*100</f>
        <v>#DIV/0!</v>
      </c>
      <c r="Z192" s="269"/>
      <c r="AA192" s="269"/>
      <c r="AB192" s="238" t="e">
        <f t="shared" si="413"/>
        <v>#DIV/0!</v>
      </c>
      <c r="AC192" s="269"/>
      <c r="AD192" s="269"/>
      <c r="AE192" s="238" t="e">
        <f t="shared" si="415"/>
        <v>#DIV/0!</v>
      </c>
      <c r="AF192" s="269"/>
      <c r="AG192" s="269"/>
      <c r="AH192" s="238" t="e">
        <f t="shared" si="417"/>
        <v>#DIV/0!</v>
      </c>
      <c r="AI192" s="269"/>
      <c r="AJ192" s="269"/>
      <c r="AK192" s="238" t="e">
        <f t="shared" ref="AK192:AK197" si="476">AJ192/AI192</f>
        <v>#DIV/0!</v>
      </c>
      <c r="AL192" s="269"/>
      <c r="AM192" s="269"/>
      <c r="AN192" s="238" t="e">
        <f t="shared" si="389"/>
        <v>#DIV/0!</v>
      </c>
      <c r="AO192" s="269"/>
      <c r="AP192" s="269"/>
      <c r="AQ192" s="212" t="e">
        <f t="shared" ref="AQ192:AQ197" si="477">AP192/AO192*100</f>
        <v>#DIV/0!</v>
      </c>
      <c r="AR192" s="199"/>
    </row>
    <row r="193" spans="1:44" ht="114.75" hidden="1" customHeight="1">
      <c r="A193" s="567"/>
      <c r="B193" s="570"/>
      <c r="C193" s="570"/>
      <c r="D193" s="271" t="s">
        <v>2</v>
      </c>
      <c r="E193" s="211" t="e">
        <f>H193+K193+N193+Q193+T193+W193+Z193+AC193+AF193+AI193+AL193+#REF!</f>
        <v>#REF!</v>
      </c>
      <c r="F193" s="211" t="e">
        <f>I193+L193+O193+R193+U193+-X193+AA193+AD193+AG193+AJ193+AM193+#REF!</f>
        <v>#REF!</v>
      </c>
      <c r="G193" s="238" t="e">
        <f t="shared" si="470"/>
        <v>#REF!</v>
      </c>
      <c r="H193" s="269"/>
      <c r="I193" s="269"/>
      <c r="J193" s="212" t="e">
        <f t="shared" si="401"/>
        <v>#DIV/0!</v>
      </c>
      <c r="K193" s="269"/>
      <c r="L193" s="269"/>
      <c r="M193" s="212" t="e">
        <f t="shared" si="471"/>
        <v>#DIV/0!</v>
      </c>
      <c r="N193" s="269"/>
      <c r="O193" s="269"/>
      <c r="P193" s="238" t="e">
        <f t="shared" si="472"/>
        <v>#DIV/0!</v>
      </c>
      <c r="Q193" s="269"/>
      <c r="R193" s="269"/>
      <c r="S193" s="238" t="e">
        <f t="shared" si="473"/>
        <v>#DIV/0!</v>
      </c>
      <c r="T193" s="269"/>
      <c r="U193" s="269"/>
      <c r="V193" s="238" t="e">
        <f t="shared" si="474"/>
        <v>#DIV/0!</v>
      </c>
      <c r="W193" s="269"/>
      <c r="X193" s="269"/>
      <c r="Y193" s="238" t="e">
        <f t="shared" si="475"/>
        <v>#DIV/0!</v>
      </c>
      <c r="Z193" s="269"/>
      <c r="AA193" s="269"/>
      <c r="AB193" s="238" t="e">
        <f t="shared" si="413"/>
        <v>#DIV/0!</v>
      </c>
      <c r="AC193" s="269"/>
      <c r="AD193" s="269"/>
      <c r="AE193" s="238" t="e">
        <f t="shared" si="415"/>
        <v>#DIV/0!</v>
      </c>
      <c r="AF193" s="269"/>
      <c r="AG193" s="269"/>
      <c r="AH193" s="238" t="e">
        <f t="shared" si="417"/>
        <v>#DIV/0!</v>
      </c>
      <c r="AI193" s="269"/>
      <c r="AJ193" s="269"/>
      <c r="AK193" s="238" t="e">
        <f t="shared" si="476"/>
        <v>#DIV/0!</v>
      </c>
      <c r="AL193" s="269"/>
      <c r="AM193" s="269"/>
      <c r="AN193" s="238" t="e">
        <f t="shared" si="389"/>
        <v>#DIV/0!</v>
      </c>
      <c r="AO193" s="269"/>
      <c r="AP193" s="269"/>
      <c r="AQ193" s="212" t="e">
        <f t="shared" si="477"/>
        <v>#DIV/0!</v>
      </c>
      <c r="AR193" s="199"/>
    </row>
    <row r="194" spans="1:44" ht="114.75" hidden="1" customHeight="1">
      <c r="A194" s="567"/>
      <c r="B194" s="570"/>
      <c r="C194" s="570"/>
      <c r="D194" s="271" t="s">
        <v>284</v>
      </c>
      <c r="E194" s="211" t="e">
        <f>H194+K194+N194+Q194+T194+W194+Z194+AC194+AF194+AI194+AL194+#REF!</f>
        <v>#REF!</v>
      </c>
      <c r="F194" s="211" t="e">
        <f>I194+L194+O194+R194+U194+-X194+AA194+AD194+AG194+AJ194+AM194+#REF!</f>
        <v>#REF!</v>
      </c>
      <c r="G194" s="238" t="e">
        <f t="shared" si="470"/>
        <v>#REF!</v>
      </c>
      <c r="H194" s="269"/>
      <c r="I194" s="269"/>
      <c r="J194" s="212" t="e">
        <f t="shared" si="401"/>
        <v>#DIV/0!</v>
      </c>
      <c r="K194" s="269"/>
      <c r="L194" s="269"/>
      <c r="M194" s="212" t="e">
        <f t="shared" si="471"/>
        <v>#DIV/0!</v>
      </c>
      <c r="N194" s="269"/>
      <c r="O194" s="269"/>
      <c r="P194" s="238" t="e">
        <f t="shared" si="472"/>
        <v>#DIV/0!</v>
      </c>
      <c r="Q194" s="269"/>
      <c r="R194" s="269"/>
      <c r="S194" s="238" t="e">
        <f t="shared" si="473"/>
        <v>#DIV/0!</v>
      </c>
      <c r="T194" s="269"/>
      <c r="U194" s="269"/>
      <c r="V194" s="238" t="e">
        <f t="shared" si="474"/>
        <v>#DIV/0!</v>
      </c>
      <c r="W194" s="269"/>
      <c r="X194" s="269"/>
      <c r="Y194" s="238" t="e">
        <f t="shared" si="475"/>
        <v>#DIV/0!</v>
      </c>
      <c r="Z194" s="269"/>
      <c r="AA194" s="269"/>
      <c r="AB194" s="238" t="e">
        <f t="shared" si="413"/>
        <v>#DIV/0!</v>
      </c>
      <c r="AC194" s="269"/>
      <c r="AD194" s="269"/>
      <c r="AE194" s="238" t="e">
        <f t="shared" si="415"/>
        <v>#DIV/0!</v>
      </c>
      <c r="AF194" s="269"/>
      <c r="AG194" s="269"/>
      <c r="AH194" s="238" t="e">
        <f t="shared" si="417"/>
        <v>#DIV/0!</v>
      </c>
      <c r="AI194" s="269">
        <v>0</v>
      </c>
      <c r="AJ194" s="269">
        <v>0</v>
      </c>
      <c r="AK194" s="238" t="e">
        <f t="shared" si="476"/>
        <v>#DIV/0!</v>
      </c>
      <c r="AL194" s="269"/>
      <c r="AM194" s="269"/>
      <c r="AN194" s="238" t="e">
        <f t="shared" si="389"/>
        <v>#DIV/0!</v>
      </c>
      <c r="AO194" s="269"/>
      <c r="AP194" s="269"/>
      <c r="AQ194" s="212" t="e">
        <f t="shared" si="477"/>
        <v>#DIV/0!</v>
      </c>
      <c r="AR194" s="199"/>
    </row>
    <row r="195" spans="1:44" ht="114.75" hidden="1" customHeight="1">
      <c r="A195" s="567"/>
      <c r="B195" s="570"/>
      <c r="C195" s="570"/>
      <c r="D195" s="271" t="s">
        <v>292</v>
      </c>
      <c r="E195" s="211" t="e">
        <f>H195+K195+N195+Q195+T195+W195+Z195+AC195+AF195+AI195+AL195+#REF!</f>
        <v>#REF!</v>
      </c>
      <c r="F195" s="211" t="e">
        <f>I195+L195+O195+R195+U195+-X195+AA195+AD195+AG195+AJ195+AM195+#REF!</f>
        <v>#REF!</v>
      </c>
      <c r="G195" s="238" t="e">
        <f t="shared" si="470"/>
        <v>#REF!</v>
      </c>
      <c r="H195" s="269"/>
      <c r="I195" s="269"/>
      <c r="J195" s="212" t="e">
        <f t="shared" si="401"/>
        <v>#DIV/0!</v>
      </c>
      <c r="K195" s="269"/>
      <c r="L195" s="269"/>
      <c r="M195" s="212" t="e">
        <f t="shared" si="471"/>
        <v>#DIV/0!</v>
      </c>
      <c r="N195" s="269"/>
      <c r="O195" s="269"/>
      <c r="P195" s="238" t="e">
        <f t="shared" si="472"/>
        <v>#DIV/0!</v>
      </c>
      <c r="Q195" s="269"/>
      <c r="R195" s="269"/>
      <c r="S195" s="238" t="e">
        <f t="shared" si="473"/>
        <v>#DIV/0!</v>
      </c>
      <c r="T195" s="269"/>
      <c r="U195" s="269"/>
      <c r="V195" s="238" t="e">
        <f t="shared" si="474"/>
        <v>#DIV/0!</v>
      </c>
      <c r="W195" s="269"/>
      <c r="X195" s="269"/>
      <c r="Y195" s="238" t="e">
        <f t="shared" si="475"/>
        <v>#DIV/0!</v>
      </c>
      <c r="Z195" s="269"/>
      <c r="AA195" s="269"/>
      <c r="AB195" s="238" t="e">
        <f t="shared" si="413"/>
        <v>#DIV/0!</v>
      </c>
      <c r="AC195" s="269"/>
      <c r="AD195" s="269"/>
      <c r="AE195" s="238" t="e">
        <f t="shared" si="415"/>
        <v>#DIV/0!</v>
      </c>
      <c r="AF195" s="269"/>
      <c r="AG195" s="269"/>
      <c r="AH195" s="238" t="e">
        <f t="shared" si="417"/>
        <v>#DIV/0!</v>
      </c>
      <c r="AI195" s="269"/>
      <c r="AJ195" s="269"/>
      <c r="AK195" s="238" t="e">
        <f t="shared" si="476"/>
        <v>#DIV/0!</v>
      </c>
      <c r="AL195" s="269"/>
      <c r="AM195" s="269"/>
      <c r="AN195" s="238" t="e">
        <f t="shared" si="389"/>
        <v>#DIV/0!</v>
      </c>
      <c r="AO195" s="269"/>
      <c r="AP195" s="269"/>
      <c r="AQ195" s="212" t="e">
        <f t="shared" si="477"/>
        <v>#DIV/0!</v>
      </c>
      <c r="AR195" s="199"/>
    </row>
    <row r="196" spans="1:44" ht="114.75" hidden="1" customHeight="1">
      <c r="A196" s="567"/>
      <c r="B196" s="570"/>
      <c r="C196" s="570"/>
      <c r="D196" s="271" t="s">
        <v>285</v>
      </c>
      <c r="E196" s="211" t="e">
        <f>H196+K196+N196+Q196+T196+W196+Z196+AC196+AF196+AI196+AL196+#REF!</f>
        <v>#REF!</v>
      </c>
      <c r="F196" s="211" t="e">
        <f>I196+L196+O196+R196+U196+-X196+AA196+AD196+AG196+AJ196+AM196+#REF!</f>
        <v>#REF!</v>
      </c>
      <c r="G196" s="238" t="e">
        <f t="shared" si="470"/>
        <v>#REF!</v>
      </c>
      <c r="H196" s="269"/>
      <c r="I196" s="269"/>
      <c r="J196" s="212" t="e">
        <f t="shared" si="401"/>
        <v>#DIV/0!</v>
      </c>
      <c r="K196" s="269"/>
      <c r="L196" s="269"/>
      <c r="M196" s="212" t="e">
        <f t="shared" si="471"/>
        <v>#DIV/0!</v>
      </c>
      <c r="N196" s="269"/>
      <c r="O196" s="269"/>
      <c r="P196" s="238" t="e">
        <f t="shared" si="472"/>
        <v>#DIV/0!</v>
      </c>
      <c r="Q196" s="269"/>
      <c r="R196" s="269"/>
      <c r="S196" s="238" t="e">
        <f t="shared" si="473"/>
        <v>#DIV/0!</v>
      </c>
      <c r="T196" s="269"/>
      <c r="U196" s="269"/>
      <c r="V196" s="238" t="e">
        <f t="shared" si="474"/>
        <v>#DIV/0!</v>
      </c>
      <c r="W196" s="269"/>
      <c r="X196" s="269"/>
      <c r="Y196" s="238" t="e">
        <f t="shared" si="475"/>
        <v>#DIV/0!</v>
      </c>
      <c r="Z196" s="269"/>
      <c r="AA196" s="269"/>
      <c r="AB196" s="238" t="e">
        <f t="shared" si="413"/>
        <v>#DIV/0!</v>
      </c>
      <c r="AC196" s="269"/>
      <c r="AD196" s="269"/>
      <c r="AE196" s="238" t="e">
        <f t="shared" si="415"/>
        <v>#DIV/0!</v>
      </c>
      <c r="AF196" s="269"/>
      <c r="AG196" s="269"/>
      <c r="AH196" s="238" t="e">
        <f t="shared" si="417"/>
        <v>#DIV/0!</v>
      </c>
      <c r="AI196" s="269"/>
      <c r="AJ196" s="269"/>
      <c r="AK196" s="238" t="e">
        <f t="shared" si="476"/>
        <v>#DIV/0!</v>
      </c>
      <c r="AL196" s="269"/>
      <c r="AM196" s="269"/>
      <c r="AN196" s="238" t="e">
        <f t="shared" si="389"/>
        <v>#DIV/0!</v>
      </c>
      <c r="AO196" s="269"/>
      <c r="AP196" s="269"/>
      <c r="AQ196" s="212" t="e">
        <f t="shared" si="477"/>
        <v>#DIV/0!</v>
      </c>
      <c r="AR196" s="199"/>
    </row>
    <row r="197" spans="1:44" ht="114.75" hidden="1" customHeight="1" thickBot="1">
      <c r="A197" s="568"/>
      <c r="B197" s="571"/>
      <c r="C197" s="571"/>
      <c r="D197" s="285" t="s">
        <v>43</v>
      </c>
      <c r="E197" s="259" t="e">
        <f>H197+K197+N197+Q197+T197+W197+Z197+AC197+AF197+AI197+AL197+#REF!</f>
        <v>#REF!</v>
      </c>
      <c r="F197" s="259" t="e">
        <f>I197+L197+O197+R197+U197+-X197+AA197+AD197+AG197+AJ197+AM197+#REF!</f>
        <v>#REF!</v>
      </c>
      <c r="G197" s="294" t="e">
        <f t="shared" si="470"/>
        <v>#REF!</v>
      </c>
      <c r="H197" s="286"/>
      <c r="I197" s="286"/>
      <c r="J197" s="261" t="e">
        <f t="shared" si="401"/>
        <v>#DIV/0!</v>
      </c>
      <c r="K197" s="286"/>
      <c r="L197" s="286"/>
      <c r="M197" s="261" t="e">
        <f t="shared" si="471"/>
        <v>#DIV/0!</v>
      </c>
      <c r="N197" s="286"/>
      <c r="O197" s="286"/>
      <c r="P197" s="294" t="e">
        <f t="shared" si="472"/>
        <v>#DIV/0!</v>
      </c>
      <c r="Q197" s="286"/>
      <c r="R197" s="286"/>
      <c r="S197" s="294" t="e">
        <f t="shared" si="473"/>
        <v>#DIV/0!</v>
      </c>
      <c r="T197" s="286"/>
      <c r="U197" s="286"/>
      <c r="V197" s="294" t="e">
        <f t="shared" si="474"/>
        <v>#DIV/0!</v>
      </c>
      <c r="W197" s="286"/>
      <c r="X197" s="286"/>
      <c r="Y197" s="294" t="e">
        <f t="shared" si="475"/>
        <v>#DIV/0!</v>
      </c>
      <c r="Z197" s="286"/>
      <c r="AA197" s="286"/>
      <c r="AB197" s="294" t="e">
        <f t="shared" si="413"/>
        <v>#DIV/0!</v>
      </c>
      <c r="AC197" s="286"/>
      <c r="AD197" s="286"/>
      <c r="AE197" s="294" t="e">
        <f t="shared" si="415"/>
        <v>#DIV/0!</v>
      </c>
      <c r="AF197" s="286"/>
      <c r="AG197" s="286"/>
      <c r="AH197" s="294" t="e">
        <f t="shared" si="417"/>
        <v>#DIV/0!</v>
      </c>
      <c r="AI197" s="286"/>
      <c r="AJ197" s="286"/>
      <c r="AK197" s="294" t="e">
        <f t="shared" si="476"/>
        <v>#DIV/0!</v>
      </c>
      <c r="AL197" s="286"/>
      <c r="AM197" s="286"/>
      <c r="AN197" s="294" t="e">
        <f t="shared" si="389"/>
        <v>#DIV/0!</v>
      </c>
      <c r="AO197" s="286"/>
      <c r="AP197" s="286"/>
      <c r="AQ197" s="261" t="e">
        <f t="shared" si="477"/>
        <v>#DIV/0!</v>
      </c>
      <c r="AR197" s="296"/>
    </row>
    <row r="198" spans="1:44" ht="114.75" hidden="1" customHeight="1">
      <c r="A198" s="566" t="s">
        <v>314</v>
      </c>
      <c r="B198" s="569" t="s">
        <v>313</v>
      </c>
      <c r="C198" s="569"/>
      <c r="D198" s="222" t="s">
        <v>41</v>
      </c>
      <c r="E198" s="205" t="e">
        <f>H198+K198+N198+Q198+T198+W198+Z198+AC198+AF198+AI198+AL198+#REF!</f>
        <v>#REF!</v>
      </c>
      <c r="F198" s="205" t="e">
        <f>I198+L198+O198+R198+U198+-X198+AA198+AD198+AG198+AJ198+AM198+#REF!</f>
        <v>#REF!</v>
      </c>
      <c r="G198" s="253" t="e">
        <f>F198/E198</f>
        <v>#REF!</v>
      </c>
      <c r="H198" s="205">
        <f>H199+H200+H201+H202+H203+H204</f>
        <v>0</v>
      </c>
      <c r="I198" s="205">
        <f>I199+I200+I201+I202+I203+I204</f>
        <v>0</v>
      </c>
      <c r="J198" s="257" t="e">
        <f t="shared" si="401"/>
        <v>#DIV/0!</v>
      </c>
      <c r="K198" s="205">
        <f>K199+K200+K201+K202+K203+K204</f>
        <v>0</v>
      </c>
      <c r="L198" s="205">
        <f>L199+L200+L201+L202+L203+L204</f>
        <v>0</v>
      </c>
      <c r="M198" s="257" t="e">
        <f>L198/K198*100</f>
        <v>#DIV/0!</v>
      </c>
      <c r="N198" s="205">
        <f>N199+N200+N201+N202+N203+N204</f>
        <v>0</v>
      </c>
      <c r="O198" s="205">
        <f>O199+O200+O201+O202+O203+O204</f>
        <v>0</v>
      </c>
      <c r="P198" s="253" t="e">
        <f>O198/N198*100</f>
        <v>#DIV/0!</v>
      </c>
      <c r="Q198" s="205">
        <f>Q199+Q200+Q201+Q202+Q203+Q204</f>
        <v>0</v>
      </c>
      <c r="R198" s="205">
        <f>R199+R200+R201+R202+R203+R204</f>
        <v>0</v>
      </c>
      <c r="S198" s="253" t="e">
        <f>R198/Q198*100</f>
        <v>#DIV/0!</v>
      </c>
      <c r="T198" s="205">
        <f>T199+T200+T201+T202+T203+T204</f>
        <v>0</v>
      </c>
      <c r="U198" s="205">
        <f>U199+U200+U201+U202+U203+U204</f>
        <v>0</v>
      </c>
      <c r="V198" s="253" t="e">
        <f>U198/T198*100</f>
        <v>#DIV/0!</v>
      </c>
      <c r="W198" s="205">
        <f>W199+W200+W201+W202+W203+W204</f>
        <v>0</v>
      </c>
      <c r="X198" s="205">
        <f>X199+X200+X201+X202+X203+X204</f>
        <v>0</v>
      </c>
      <c r="Y198" s="253" t="e">
        <f>X198/W198*100</f>
        <v>#DIV/0!</v>
      </c>
      <c r="Z198" s="205">
        <f t="shared" ref="Z198:AA198" si="478">Z199+Z200+Z201+Z202+Z203+Z204</f>
        <v>0</v>
      </c>
      <c r="AA198" s="205">
        <f t="shared" si="478"/>
        <v>0</v>
      </c>
      <c r="AB198" s="253" t="e">
        <f t="shared" si="413"/>
        <v>#DIV/0!</v>
      </c>
      <c r="AC198" s="205">
        <f t="shared" ref="AC198:AD198" si="479">AC199+AC200+AC201+AC202+AC203+AC204</f>
        <v>0</v>
      </c>
      <c r="AD198" s="205">
        <f t="shared" si="479"/>
        <v>0</v>
      </c>
      <c r="AE198" s="253" t="e">
        <f t="shared" si="415"/>
        <v>#DIV/0!</v>
      </c>
      <c r="AF198" s="205">
        <f t="shared" ref="AF198:AG198" si="480">AF199+AF200+AF201+AF202+AF203+AF204</f>
        <v>0</v>
      </c>
      <c r="AG198" s="205">
        <f t="shared" si="480"/>
        <v>0</v>
      </c>
      <c r="AH198" s="253" t="e">
        <f t="shared" si="417"/>
        <v>#DIV/0!</v>
      </c>
      <c r="AI198" s="205">
        <f t="shared" ref="AI198:AJ198" si="481">AI199+AI200+AI201+AI202+AI203+AI204</f>
        <v>0</v>
      </c>
      <c r="AJ198" s="205">
        <f t="shared" si="481"/>
        <v>0</v>
      </c>
      <c r="AK198" s="253" t="e">
        <f>AJ198/AI198</f>
        <v>#DIV/0!</v>
      </c>
      <c r="AL198" s="205">
        <f t="shared" ref="AL198:AM198" si="482">AL199+AL200+AL201+AL202+AL203+AL204</f>
        <v>0</v>
      </c>
      <c r="AM198" s="205">
        <f t="shared" si="482"/>
        <v>0</v>
      </c>
      <c r="AN198" s="253" t="e">
        <f t="shared" si="389"/>
        <v>#DIV/0!</v>
      </c>
      <c r="AO198" s="205">
        <f>AO199+AO200+AO201+AO202+AO203+AO204</f>
        <v>0</v>
      </c>
      <c r="AP198" s="205">
        <f>AP199+AP200+AP201+AP202+AP203+AP204</f>
        <v>0</v>
      </c>
      <c r="AQ198" s="257" t="e">
        <f>AP198/AO198*100</f>
        <v>#DIV/0!</v>
      </c>
      <c r="AR198" s="297"/>
    </row>
    <row r="199" spans="1:44" ht="114.75" hidden="1" customHeight="1">
      <c r="A199" s="567"/>
      <c r="B199" s="570"/>
      <c r="C199" s="570"/>
      <c r="D199" s="268" t="s">
        <v>37</v>
      </c>
      <c r="E199" s="211" t="e">
        <f>H199+K199+N199+Q199+T199+W199+Z199+AC199+AF199+AI199+AL199+#REF!</f>
        <v>#REF!</v>
      </c>
      <c r="F199" s="211" t="e">
        <f>I199+L199+O199+R199+U199+-X199+AA199+AD199+AG199+AJ199+AM199+#REF!</f>
        <v>#REF!</v>
      </c>
      <c r="G199" s="238" t="e">
        <f t="shared" ref="G199:G204" si="483">F199/E199</f>
        <v>#REF!</v>
      </c>
      <c r="H199" s="269"/>
      <c r="I199" s="269"/>
      <c r="J199" s="212" t="e">
        <f t="shared" si="401"/>
        <v>#DIV/0!</v>
      </c>
      <c r="K199" s="269"/>
      <c r="L199" s="269"/>
      <c r="M199" s="212" t="e">
        <f t="shared" ref="M199:M204" si="484">L199/K199*100</f>
        <v>#DIV/0!</v>
      </c>
      <c r="N199" s="269"/>
      <c r="O199" s="269"/>
      <c r="P199" s="238" t="e">
        <f t="shared" ref="P199:P204" si="485">O199/N199*100</f>
        <v>#DIV/0!</v>
      </c>
      <c r="Q199" s="269"/>
      <c r="R199" s="269"/>
      <c r="S199" s="238" t="e">
        <f t="shared" ref="S199:S204" si="486">R199/Q199*100</f>
        <v>#DIV/0!</v>
      </c>
      <c r="T199" s="269"/>
      <c r="U199" s="269"/>
      <c r="V199" s="238" t="e">
        <f t="shared" ref="V199:V204" si="487">U199/T199*100</f>
        <v>#DIV/0!</v>
      </c>
      <c r="W199" s="269"/>
      <c r="X199" s="269"/>
      <c r="Y199" s="238" t="e">
        <f t="shared" ref="Y199:Y204" si="488">X199/W199*100</f>
        <v>#DIV/0!</v>
      </c>
      <c r="Z199" s="269"/>
      <c r="AA199" s="269"/>
      <c r="AB199" s="238" t="e">
        <f t="shared" si="413"/>
        <v>#DIV/0!</v>
      </c>
      <c r="AC199" s="269"/>
      <c r="AD199" s="269"/>
      <c r="AE199" s="238" t="e">
        <f t="shared" si="415"/>
        <v>#DIV/0!</v>
      </c>
      <c r="AF199" s="269"/>
      <c r="AG199" s="269"/>
      <c r="AH199" s="238" t="e">
        <f t="shared" si="417"/>
        <v>#DIV/0!</v>
      </c>
      <c r="AI199" s="269"/>
      <c r="AJ199" s="269"/>
      <c r="AK199" s="238" t="e">
        <f t="shared" ref="AK199:AK204" si="489">AJ199/AI199</f>
        <v>#DIV/0!</v>
      </c>
      <c r="AL199" s="269"/>
      <c r="AM199" s="269"/>
      <c r="AN199" s="238" t="e">
        <f t="shared" si="389"/>
        <v>#DIV/0!</v>
      </c>
      <c r="AO199" s="269"/>
      <c r="AP199" s="269"/>
      <c r="AQ199" s="212" t="e">
        <f t="shared" ref="AQ199:AQ204" si="490">AP199/AO199*100</f>
        <v>#DIV/0!</v>
      </c>
      <c r="AR199" s="199"/>
    </row>
    <row r="200" spans="1:44" ht="114.75" hidden="1" customHeight="1">
      <c r="A200" s="567"/>
      <c r="B200" s="570"/>
      <c r="C200" s="570"/>
      <c r="D200" s="271" t="s">
        <v>2</v>
      </c>
      <c r="E200" s="211" t="e">
        <f>H200+K200+N200+Q200+T200+W200+Z200+AC200+AF200+AI200+AL200+#REF!</f>
        <v>#REF!</v>
      </c>
      <c r="F200" s="211" t="e">
        <f>I200+L200+O200+R200+U200+-X200+AA200+AD200+AG200+AJ200+AM200+#REF!</f>
        <v>#REF!</v>
      </c>
      <c r="G200" s="238" t="e">
        <f t="shared" si="483"/>
        <v>#REF!</v>
      </c>
      <c r="H200" s="269"/>
      <c r="I200" s="269"/>
      <c r="J200" s="212" t="e">
        <f t="shared" si="401"/>
        <v>#DIV/0!</v>
      </c>
      <c r="K200" s="269"/>
      <c r="L200" s="269"/>
      <c r="M200" s="212" t="e">
        <f t="shared" si="484"/>
        <v>#DIV/0!</v>
      </c>
      <c r="N200" s="269"/>
      <c r="O200" s="269"/>
      <c r="P200" s="238" t="e">
        <f t="shared" si="485"/>
        <v>#DIV/0!</v>
      </c>
      <c r="Q200" s="269"/>
      <c r="R200" s="269"/>
      <c r="S200" s="238" t="e">
        <f t="shared" si="486"/>
        <v>#DIV/0!</v>
      </c>
      <c r="T200" s="269"/>
      <c r="U200" s="269"/>
      <c r="V200" s="238" t="e">
        <f t="shared" si="487"/>
        <v>#DIV/0!</v>
      </c>
      <c r="W200" s="269"/>
      <c r="X200" s="269"/>
      <c r="Y200" s="238" t="e">
        <f t="shared" si="488"/>
        <v>#DIV/0!</v>
      </c>
      <c r="Z200" s="269"/>
      <c r="AA200" s="269"/>
      <c r="AB200" s="238" t="e">
        <f t="shared" si="413"/>
        <v>#DIV/0!</v>
      </c>
      <c r="AC200" s="269"/>
      <c r="AD200" s="269"/>
      <c r="AE200" s="238" t="e">
        <f t="shared" si="415"/>
        <v>#DIV/0!</v>
      </c>
      <c r="AF200" s="269"/>
      <c r="AG200" s="269"/>
      <c r="AH200" s="238" t="e">
        <f t="shared" si="417"/>
        <v>#DIV/0!</v>
      </c>
      <c r="AI200" s="269"/>
      <c r="AJ200" s="269"/>
      <c r="AK200" s="238" t="e">
        <f t="shared" si="489"/>
        <v>#DIV/0!</v>
      </c>
      <c r="AL200" s="269"/>
      <c r="AM200" s="269"/>
      <c r="AN200" s="238" t="e">
        <f t="shared" si="389"/>
        <v>#DIV/0!</v>
      </c>
      <c r="AO200" s="269"/>
      <c r="AP200" s="269"/>
      <c r="AQ200" s="212" t="e">
        <f t="shared" si="490"/>
        <v>#DIV/0!</v>
      </c>
      <c r="AR200" s="199"/>
    </row>
    <row r="201" spans="1:44" ht="114.75" hidden="1" customHeight="1">
      <c r="A201" s="567"/>
      <c r="B201" s="570"/>
      <c r="C201" s="570"/>
      <c r="D201" s="271" t="s">
        <v>284</v>
      </c>
      <c r="E201" s="211" t="e">
        <f>H201+K201+N201+Q201+T201+W201+Z201+AC201+AF201+AI201+AL201+#REF!</f>
        <v>#REF!</v>
      </c>
      <c r="F201" s="211" t="e">
        <f>I201+L201+O201+R201+U201+-X201+AA201+AD201+AG201+AJ201+AM201+#REF!</f>
        <v>#REF!</v>
      </c>
      <c r="G201" s="238" t="e">
        <f t="shared" si="483"/>
        <v>#REF!</v>
      </c>
      <c r="H201" s="269"/>
      <c r="I201" s="269"/>
      <c r="J201" s="212" t="e">
        <f t="shared" si="401"/>
        <v>#DIV/0!</v>
      </c>
      <c r="K201" s="269"/>
      <c r="L201" s="269"/>
      <c r="M201" s="212" t="e">
        <f t="shared" si="484"/>
        <v>#DIV/0!</v>
      </c>
      <c r="N201" s="269"/>
      <c r="O201" s="269"/>
      <c r="P201" s="238" t="e">
        <f t="shared" si="485"/>
        <v>#DIV/0!</v>
      </c>
      <c r="Q201" s="269"/>
      <c r="R201" s="269"/>
      <c r="S201" s="238" t="e">
        <f t="shared" si="486"/>
        <v>#DIV/0!</v>
      </c>
      <c r="T201" s="269"/>
      <c r="U201" s="269"/>
      <c r="V201" s="238" t="e">
        <f t="shared" si="487"/>
        <v>#DIV/0!</v>
      </c>
      <c r="W201" s="269"/>
      <c r="X201" s="269"/>
      <c r="Y201" s="238" t="e">
        <f t="shared" si="488"/>
        <v>#DIV/0!</v>
      </c>
      <c r="Z201" s="269"/>
      <c r="AA201" s="269"/>
      <c r="AB201" s="238" t="e">
        <f t="shared" si="413"/>
        <v>#DIV/0!</v>
      </c>
      <c r="AC201" s="269"/>
      <c r="AD201" s="269"/>
      <c r="AE201" s="238" t="e">
        <f t="shared" si="415"/>
        <v>#DIV/0!</v>
      </c>
      <c r="AF201" s="269"/>
      <c r="AG201" s="269"/>
      <c r="AH201" s="238" t="e">
        <f t="shared" si="417"/>
        <v>#DIV/0!</v>
      </c>
      <c r="AI201" s="269">
        <v>0</v>
      </c>
      <c r="AJ201" s="269">
        <v>0</v>
      </c>
      <c r="AK201" s="238" t="e">
        <f t="shared" si="489"/>
        <v>#DIV/0!</v>
      </c>
      <c r="AL201" s="269"/>
      <c r="AM201" s="269"/>
      <c r="AN201" s="238" t="e">
        <f t="shared" si="389"/>
        <v>#DIV/0!</v>
      </c>
      <c r="AO201" s="269"/>
      <c r="AP201" s="269"/>
      <c r="AQ201" s="212" t="e">
        <f t="shared" si="490"/>
        <v>#DIV/0!</v>
      </c>
      <c r="AR201" s="199"/>
    </row>
    <row r="202" spans="1:44" ht="114.75" hidden="1" customHeight="1">
      <c r="A202" s="567"/>
      <c r="B202" s="570"/>
      <c r="C202" s="570"/>
      <c r="D202" s="271" t="s">
        <v>292</v>
      </c>
      <c r="E202" s="211" t="e">
        <f>H202+K202+N202+Q202+T202+W202+Z202+AC202+AF202+AI202+AL202+#REF!</f>
        <v>#REF!</v>
      </c>
      <c r="F202" s="211" t="e">
        <f>I202+L202+O202+R202+U202+-X202+AA202+AD202+AG202+AJ202+AM202+#REF!</f>
        <v>#REF!</v>
      </c>
      <c r="G202" s="238" t="e">
        <f t="shared" si="483"/>
        <v>#REF!</v>
      </c>
      <c r="H202" s="269"/>
      <c r="I202" s="269"/>
      <c r="J202" s="212" t="e">
        <f t="shared" si="401"/>
        <v>#DIV/0!</v>
      </c>
      <c r="K202" s="269"/>
      <c r="L202" s="269"/>
      <c r="M202" s="212" t="e">
        <f t="shared" si="484"/>
        <v>#DIV/0!</v>
      </c>
      <c r="N202" s="269"/>
      <c r="O202" s="269"/>
      <c r="P202" s="238" t="e">
        <f t="shared" si="485"/>
        <v>#DIV/0!</v>
      </c>
      <c r="Q202" s="269"/>
      <c r="R202" s="269"/>
      <c r="S202" s="238" t="e">
        <f t="shared" si="486"/>
        <v>#DIV/0!</v>
      </c>
      <c r="T202" s="269"/>
      <c r="U202" s="269"/>
      <c r="V202" s="238" t="e">
        <f t="shared" si="487"/>
        <v>#DIV/0!</v>
      </c>
      <c r="W202" s="269"/>
      <c r="X202" s="269"/>
      <c r="Y202" s="238" t="e">
        <f t="shared" si="488"/>
        <v>#DIV/0!</v>
      </c>
      <c r="Z202" s="269"/>
      <c r="AA202" s="269"/>
      <c r="AB202" s="238" t="e">
        <f t="shared" si="413"/>
        <v>#DIV/0!</v>
      </c>
      <c r="AC202" s="269"/>
      <c r="AD202" s="269"/>
      <c r="AE202" s="238" t="e">
        <f t="shared" si="415"/>
        <v>#DIV/0!</v>
      </c>
      <c r="AF202" s="269"/>
      <c r="AG202" s="269"/>
      <c r="AH202" s="238" t="e">
        <f t="shared" si="417"/>
        <v>#DIV/0!</v>
      </c>
      <c r="AI202" s="269"/>
      <c r="AJ202" s="269"/>
      <c r="AK202" s="238" t="e">
        <f t="shared" si="489"/>
        <v>#DIV/0!</v>
      </c>
      <c r="AL202" s="269"/>
      <c r="AM202" s="269"/>
      <c r="AN202" s="238" t="e">
        <f t="shared" si="389"/>
        <v>#DIV/0!</v>
      </c>
      <c r="AO202" s="269"/>
      <c r="AP202" s="269"/>
      <c r="AQ202" s="212" t="e">
        <f t="shared" si="490"/>
        <v>#DIV/0!</v>
      </c>
      <c r="AR202" s="199"/>
    </row>
    <row r="203" spans="1:44" ht="114.75" hidden="1" customHeight="1">
      <c r="A203" s="567"/>
      <c r="B203" s="570"/>
      <c r="C203" s="570"/>
      <c r="D203" s="271" t="s">
        <v>285</v>
      </c>
      <c r="E203" s="211" t="e">
        <f>H203+K203+N203+Q203+T203+W203+Z203+AC203+AF203+AI203+AL203+#REF!</f>
        <v>#REF!</v>
      </c>
      <c r="F203" s="211" t="e">
        <f>I203+L203+O203+R203+U203+-X203+AA203+AD203+AG203+AJ203+AM203+#REF!</f>
        <v>#REF!</v>
      </c>
      <c r="G203" s="238" t="e">
        <f t="shared" si="483"/>
        <v>#REF!</v>
      </c>
      <c r="H203" s="269"/>
      <c r="I203" s="269"/>
      <c r="J203" s="212" t="e">
        <f t="shared" si="401"/>
        <v>#DIV/0!</v>
      </c>
      <c r="K203" s="269"/>
      <c r="L203" s="269"/>
      <c r="M203" s="212" t="e">
        <f t="shared" si="484"/>
        <v>#DIV/0!</v>
      </c>
      <c r="N203" s="269"/>
      <c r="O203" s="269"/>
      <c r="P203" s="238" t="e">
        <f t="shared" si="485"/>
        <v>#DIV/0!</v>
      </c>
      <c r="Q203" s="269"/>
      <c r="R203" s="269"/>
      <c r="S203" s="238" t="e">
        <f t="shared" si="486"/>
        <v>#DIV/0!</v>
      </c>
      <c r="T203" s="269"/>
      <c r="U203" s="269"/>
      <c r="V203" s="238" t="e">
        <f t="shared" si="487"/>
        <v>#DIV/0!</v>
      </c>
      <c r="W203" s="269"/>
      <c r="X203" s="269"/>
      <c r="Y203" s="238" t="e">
        <f t="shared" si="488"/>
        <v>#DIV/0!</v>
      </c>
      <c r="Z203" s="269"/>
      <c r="AA203" s="269"/>
      <c r="AB203" s="238" t="e">
        <f t="shared" si="413"/>
        <v>#DIV/0!</v>
      </c>
      <c r="AC203" s="269"/>
      <c r="AD203" s="269"/>
      <c r="AE203" s="238" t="e">
        <f t="shared" si="415"/>
        <v>#DIV/0!</v>
      </c>
      <c r="AF203" s="269"/>
      <c r="AG203" s="269"/>
      <c r="AH203" s="238" t="e">
        <f t="shared" si="417"/>
        <v>#DIV/0!</v>
      </c>
      <c r="AI203" s="269"/>
      <c r="AJ203" s="269"/>
      <c r="AK203" s="238" t="e">
        <f t="shared" si="489"/>
        <v>#DIV/0!</v>
      </c>
      <c r="AL203" s="269"/>
      <c r="AM203" s="269"/>
      <c r="AN203" s="238" t="e">
        <f t="shared" si="389"/>
        <v>#DIV/0!</v>
      </c>
      <c r="AO203" s="269"/>
      <c r="AP203" s="269"/>
      <c r="AQ203" s="212" t="e">
        <f t="shared" si="490"/>
        <v>#DIV/0!</v>
      </c>
      <c r="AR203" s="199"/>
    </row>
    <row r="204" spans="1:44" ht="114.75" hidden="1" customHeight="1" thickBot="1">
      <c r="A204" s="568"/>
      <c r="B204" s="571"/>
      <c r="C204" s="571"/>
      <c r="D204" s="285" t="s">
        <v>43</v>
      </c>
      <c r="E204" s="259" t="e">
        <f>H204+K204+N204+Q204+T204+W204+Z204+AC204+AF204+AI204+AL204+#REF!</f>
        <v>#REF!</v>
      </c>
      <c r="F204" s="259" t="e">
        <f>I204+L204+O204+R204+U204+-X204+AA204+AD204+AG204+AJ204+AM204+#REF!</f>
        <v>#REF!</v>
      </c>
      <c r="G204" s="294" t="e">
        <f t="shared" si="483"/>
        <v>#REF!</v>
      </c>
      <c r="H204" s="286"/>
      <c r="I204" s="286"/>
      <c r="J204" s="261" t="e">
        <f t="shared" si="401"/>
        <v>#DIV/0!</v>
      </c>
      <c r="K204" s="286"/>
      <c r="L204" s="286"/>
      <c r="M204" s="261" t="e">
        <f t="shared" si="484"/>
        <v>#DIV/0!</v>
      </c>
      <c r="N204" s="286"/>
      <c r="O204" s="286"/>
      <c r="P204" s="294" t="e">
        <f t="shared" si="485"/>
        <v>#DIV/0!</v>
      </c>
      <c r="Q204" s="286"/>
      <c r="R204" s="286"/>
      <c r="S204" s="294" t="e">
        <f t="shared" si="486"/>
        <v>#DIV/0!</v>
      </c>
      <c r="T204" s="286"/>
      <c r="U204" s="286"/>
      <c r="V204" s="294" t="e">
        <f t="shared" si="487"/>
        <v>#DIV/0!</v>
      </c>
      <c r="W204" s="286"/>
      <c r="X204" s="286"/>
      <c r="Y204" s="294" t="e">
        <f t="shared" si="488"/>
        <v>#DIV/0!</v>
      </c>
      <c r="Z204" s="286"/>
      <c r="AA204" s="286"/>
      <c r="AB204" s="294" t="e">
        <f t="shared" si="413"/>
        <v>#DIV/0!</v>
      </c>
      <c r="AC204" s="286"/>
      <c r="AD204" s="286"/>
      <c r="AE204" s="294" t="e">
        <f t="shared" si="415"/>
        <v>#DIV/0!</v>
      </c>
      <c r="AF204" s="286"/>
      <c r="AG204" s="286"/>
      <c r="AH204" s="294" t="e">
        <f t="shared" si="417"/>
        <v>#DIV/0!</v>
      </c>
      <c r="AI204" s="286"/>
      <c r="AJ204" s="286"/>
      <c r="AK204" s="294" t="e">
        <f t="shared" si="489"/>
        <v>#DIV/0!</v>
      </c>
      <c r="AL204" s="286"/>
      <c r="AM204" s="286"/>
      <c r="AN204" s="294" t="e">
        <f t="shared" si="389"/>
        <v>#DIV/0!</v>
      </c>
      <c r="AO204" s="286"/>
      <c r="AP204" s="286"/>
      <c r="AQ204" s="261" t="e">
        <f t="shared" si="490"/>
        <v>#DIV/0!</v>
      </c>
      <c r="AR204" s="296"/>
    </row>
    <row r="205" spans="1:44" ht="114.75" hidden="1" customHeight="1">
      <c r="A205" s="566" t="s">
        <v>315</v>
      </c>
      <c r="B205" s="569" t="s">
        <v>424</v>
      </c>
      <c r="C205" s="569"/>
      <c r="D205" s="222" t="s">
        <v>41</v>
      </c>
      <c r="E205" s="205" t="e">
        <f>H205+K205+N205+Q205+T205+W205+Z205+AC205+AF205+AI205+AL205+#REF!</f>
        <v>#REF!</v>
      </c>
      <c r="F205" s="205" t="e">
        <f>I205+L205+O205+R205+U205+-X205+AA205+AD205+AG205+AJ205+AM205+#REF!</f>
        <v>#REF!</v>
      </c>
      <c r="G205" s="253" t="e">
        <f>F205/E205</f>
        <v>#REF!</v>
      </c>
      <c r="H205" s="205">
        <f>H206+H207+H208+H209+H210+H211</f>
        <v>0</v>
      </c>
      <c r="I205" s="205">
        <f>I206+I207+I208+I209+I210+I211</f>
        <v>0</v>
      </c>
      <c r="J205" s="257" t="e">
        <f t="shared" si="401"/>
        <v>#DIV/0!</v>
      </c>
      <c r="K205" s="205">
        <f>K206+K207+K208+K209+K210+K211</f>
        <v>0</v>
      </c>
      <c r="L205" s="205">
        <f>L206+L207+L208+L209+L210+L211</f>
        <v>0</v>
      </c>
      <c r="M205" s="257" t="e">
        <f>L205/K205*100</f>
        <v>#DIV/0!</v>
      </c>
      <c r="N205" s="205">
        <f>N206+N207+N208+N209+N210+N211</f>
        <v>0</v>
      </c>
      <c r="O205" s="205">
        <f>O206+O207+O208+O209+O210+O211</f>
        <v>0</v>
      </c>
      <c r="P205" s="253" t="e">
        <f>O205/N205*100</f>
        <v>#DIV/0!</v>
      </c>
      <c r="Q205" s="205">
        <f>Q206+Q207+Q208+Q209+Q210+Q211</f>
        <v>0</v>
      </c>
      <c r="R205" s="205">
        <f>R206+R207+R208+R209+R210+R211</f>
        <v>0</v>
      </c>
      <c r="S205" s="253" t="e">
        <f>R205/Q205*100</f>
        <v>#DIV/0!</v>
      </c>
      <c r="T205" s="205">
        <f>T206+T207+T208+T209+T210+T211</f>
        <v>0</v>
      </c>
      <c r="U205" s="205">
        <f>U206+U207+U208+U209+U210+U211</f>
        <v>0</v>
      </c>
      <c r="V205" s="253" t="e">
        <f>U205/T205*100</f>
        <v>#DIV/0!</v>
      </c>
      <c r="W205" s="205">
        <f>W206+W207+W208+W209+W210+W211</f>
        <v>0</v>
      </c>
      <c r="X205" s="205">
        <f>X206+X207+X208+X209+X210+X211</f>
        <v>0</v>
      </c>
      <c r="Y205" s="253" t="e">
        <f>X205/W205*100</f>
        <v>#DIV/0!</v>
      </c>
      <c r="Z205" s="205">
        <f t="shared" ref="Z205:AA205" si="491">Z206+Z207+Z208+Z209+Z210+Z211</f>
        <v>0</v>
      </c>
      <c r="AA205" s="205">
        <f t="shared" si="491"/>
        <v>0</v>
      </c>
      <c r="AB205" s="253" t="e">
        <f t="shared" si="413"/>
        <v>#DIV/0!</v>
      </c>
      <c r="AC205" s="205">
        <f t="shared" ref="AC205:AD205" si="492">AC206+AC207+AC208+AC209+AC210+AC211</f>
        <v>0</v>
      </c>
      <c r="AD205" s="205">
        <f t="shared" si="492"/>
        <v>0</v>
      </c>
      <c r="AE205" s="253" t="e">
        <f t="shared" si="415"/>
        <v>#DIV/0!</v>
      </c>
      <c r="AF205" s="205">
        <f t="shared" ref="AF205:AG205" si="493">AF206+AF207+AF208+AF209+AF210+AF211</f>
        <v>0</v>
      </c>
      <c r="AG205" s="205">
        <f t="shared" si="493"/>
        <v>0</v>
      </c>
      <c r="AH205" s="253" t="e">
        <f t="shared" si="417"/>
        <v>#DIV/0!</v>
      </c>
      <c r="AI205" s="205">
        <f t="shared" ref="AI205:AJ205" si="494">AI206+AI207+AI208+AI209+AI210+AI211</f>
        <v>0</v>
      </c>
      <c r="AJ205" s="205">
        <f t="shared" si="494"/>
        <v>0</v>
      </c>
      <c r="AK205" s="253" t="e">
        <f>AJ205/AI205</f>
        <v>#DIV/0!</v>
      </c>
      <c r="AL205" s="205">
        <f t="shared" ref="AL205:AM205" si="495">AL206+AL207+AL208+AL209+AL210+AL211</f>
        <v>0</v>
      </c>
      <c r="AM205" s="205">
        <f t="shared" si="495"/>
        <v>0</v>
      </c>
      <c r="AN205" s="253" t="e">
        <f t="shared" si="389"/>
        <v>#DIV/0!</v>
      </c>
      <c r="AO205" s="205">
        <f>AO206+AO207+AO208+AO209+AO210+AO211</f>
        <v>0</v>
      </c>
      <c r="AP205" s="205">
        <f>AP206+AP207+AP208+AP209+AP210+AP211</f>
        <v>0</v>
      </c>
      <c r="AQ205" s="257" t="e">
        <f>AP205/AO205*100</f>
        <v>#DIV/0!</v>
      </c>
      <c r="AR205" s="297"/>
    </row>
    <row r="206" spans="1:44" ht="114.75" hidden="1" customHeight="1">
      <c r="A206" s="567"/>
      <c r="B206" s="570"/>
      <c r="C206" s="570"/>
      <c r="D206" s="268" t="s">
        <v>37</v>
      </c>
      <c r="E206" s="211" t="e">
        <f>H206+K206+N206+Q206+T206+W206+Z206+AC206+AF206+AI206+AL206+#REF!</f>
        <v>#REF!</v>
      </c>
      <c r="F206" s="211" t="e">
        <f>I206+L206+O206+R206+U206+-X206+AA206+AD206+AG206+AJ206+AM206+#REF!</f>
        <v>#REF!</v>
      </c>
      <c r="G206" s="238" t="e">
        <f t="shared" ref="G206:G211" si="496">F206/E206</f>
        <v>#REF!</v>
      </c>
      <c r="H206" s="269"/>
      <c r="I206" s="269"/>
      <c r="J206" s="212" t="e">
        <f t="shared" si="401"/>
        <v>#DIV/0!</v>
      </c>
      <c r="K206" s="269"/>
      <c r="L206" s="269"/>
      <c r="M206" s="212" t="e">
        <f t="shared" ref="M206:M211" si="497">L206/K206*100</f>
        <v>#DIV/0!</v>
      </c>
      <c r="N206" s="269"/>
      <c r="O206" s="269"/>
      <c r="P206" s="238" t="e">
        <f t="shared" ref="P206:P211" si="498">O206/N206*100</f>
        <v>#DIV/0!</v>
      </c>
      <c r="Q206" s="269"/>
      <c r="R206" s="269"/>
      <c r="S206" s="238" t="e">
        <f t="shared" ref="S206:S211" si="499">R206/Q206*100</f>
        <v>#DIV/0!</v>
      </c>
      <c r="T206" s="269"/>
      <c r="U206" s="269"/>
      <c r="V206" s="238" t="e">
        <f t="shared" ref="V206:V211" si="500">U206/T206*100</f>
        <v>#DIV/0!</v>
      </c>
      <c r="W206" s="269"/>
      <c r="X206" s="269"/>
      <c r="Y206" s="238" t="e">
        <f t="shared" ref="Y206:Y211" si="501">X206/W206*100</f>
        <v>#DIV/0!</v>
      </c>
      <c r="Z206" s="269"/>
      <c r="AA206" s="269"/>
      <c r="AB206" s="238" t="e">
        <f t="shared" si="413"/>
        <v>#DIV/0!</v>
      </c>
      <c r="AC206" s="269"/>
      <c r="AD206" s="269"/>
      <c r="AE206" s="238" t="e">
        <f t="shared" si="415"/>
        <v>#DIV/0!</v>
      </c>
      <c r="AF206" s="269"/>
      <c r="AG206" s="269"/>
      <c r="AH206" s="238" t="e">
        <f t="shared" si="417"/>
        <v>#DIV/0!</v>
      </c>
      <c r="AI206" s="269"/>
      <c r="AJ206" s="269"/>
      <c r="AK206" s="238" t="e">
        <f t="shared" ref="AK206:AK211" si="502">AJ206/AI206</f>
        <v>#DIV/0!</v>
      </c>
      <c r="AL206" s="269"/>
      <c r="AM206" s="269"/>
      <c r="AN206" s="238" t="e">
        <f t="shared" si="389"/>
        <v>#DIV/0!</v>
      </c>
      <c r="AO206" s="269"/>
      <c r="AP206" s="269"/>
      <c r="AQ206" s="212" t="e">
        <f t="shared" ref="AQ206:AQ211" si="503">AP206/AO206*100</f>
        <v>#DIV/0!</v>
      </c>
      <c r="AR206" s="199"/>
    </row>
    <row r="207" spans="1:44" ht="114.75" hidden="1" customHeight="1">
      <c r="A207" s="567"/>
      <c r="B207" s="570"/>
      <c r="C207" s="570"/>
      <c r="D207" s="271" t="s">
        <v>2</v>
      </c>
      <c r="E207" s="211" t="e">
        <f>H207+K207+N207+Q207+T207+W207+Z207+AC207+AF207+AI207+AL207+#REF!</f>
        <v>#REF!</v>
      </c>
      <c r="F207" s="211" t="e">
        <f>I207+L207+O207+R207+U207+-X207+AA207+AD207+AG207+AJ207+AM207+#REF!</f>
        <v>#REF!</v>
      </c>
      <c r="G207" s="238" t="e">
        <f t="shared" si="496"/>
        <v>#REF!</v>
      </c>
      <c r="H207" s="269"/>
      <c r="I207" s="269"/>
      <c r="J207" s="212" t="e">
        <f t="shared" si="401"/>
        <v>#DIV/0!</v>
      </c>
      <c r="K207" s="269"/>
      <c r="L207" s="269"/>
      <c r="M207" s="212" t="e">
        <f t="shared" si="497"/>
        <v>#DIV/0!</v>
      </c>
      <c r="N207" s="269"/>
      <c r="O207" s="269"/>
      <c r="P207" s="238" t="e">
        <f t="shared" si="498"/>
        <v>#DIV/0!</v>
      </c>
      <c r="Q207" s="269"/>
      <c r="R207" s="269"/>
      <c r="S207" s="238" t="e">
        <f t="shared" si="499"/>
        <v>#DIV/0!</v>
      </c>
      <c r="T207" s="269"/>
      <c r="U207" s="269"/>
      <c r="V207" s="238" t="e">
        <f t="shared" si="500"/>
        <v>#DIV/0!</v>
      </c>
      <c r="W207" s="269"/>
      <c r="X207" s="269"/>
      <c r="Y207" s="238" t="e">
        <f t="shared" si="501"/>
        <v>#DIV/0!</v>
      </c>
      <c r="Z207" s="269"/>
      <c r="AA207" s="269"/>
      <c r="AB207" s="238" t="e">
        <f t="shared" si="413"/>
        <v>#DIV/0!</v>
      </c>
      <c r="AC207" s="269"/>
      <c r="AD207" s="269"/>
      <c r="AE207" s="238" t="e">
        <f t="shared" si="415"/>
        <v>#DIV/0!</v>
      </c>
      <c r="AF207" s="269"/>
      <c r="AG207" s="269"/>
      <c r="AH207" s="238" t="e">
        <f t="shared" si="417"/>
        <v>#DIV/0!</v>
      </c>
      <c r="AI207" s="269"/>
      <c r="AJ207" s="269"/>
      <c r="AK207" s="238" t="e">
        <f t="shared" si="502"/>
        <v>#DIV/0!</v>
      </c>
      <c r="AL207" s="269"/>
      <c r="AM207" s="269"/>
      <c r="AN207" s="238" t="e">
        <f t="shared" si="389"/>
        <v>#DIV/0!</v>
      </c>
      <c r="AO207" s="269"/>
      <c r="AP207" s="269"/>
      <c r="AQ207" s="212" t="e">
        <f t="shared" si="503"/>
        <v>#DIV/0!</v>
      </c>
      <c r="AR207" s="199"/>
    </row>
    <row r="208" spans="1:44" ht="114.75" hidden="1" customHeight="1">
      <c r="A208" s="567"/>
      <c r="B208" s="570"/>
      <c r="C208" s="570"/>
      <c r="D208" s="271" t="s">
        <v>284</v>
      </c>
      <c r="E208" s="211" t="e">
        <f>H208+K208+N208+Q208+T208+W208+Z208+AC208+AF208+AI208+AL208+#REF!</f>
        <v>#REF!</v>
      </c>
      <c r="F208" s="211" t="e">
        <f>I208+L208+O208+R208+U208+-X208+AA208+AD208+AG208+AJ208+AM208+#REF!</f>
        <v>#REF!</v>
      </c>
      <c r="G208" s="238" t="e">
        <f t="shared" si="496"/>
        <v>#REF!</v>
      </c>
      <c r="H208" s="269"/>
      <c r="I208" s="269"/>
      <c r="J208" s="212" t="e">
        <f t="shared" si="401"/>
        <v>#DIV/0!</v>
      </c>
      <c r="K208" s="269"/>
      <c r="L208" s="269"/>
      <c r="M208" s="212" t="e">
        <f t="shared" si="497"/>
        <v>#DIV/0!</v>
      </c>
      <c r="N208" s="269"/>
      <c r="O208" s="269"/>
      <c r="P208" s="238" t="e">
        <f t="shared" si="498"/>
        <v>#DIV/0!</v>
      </c>
      <c r="Q208" s="269"/>
      <c r="R208" s="269"/>
      <c r="S208" s="238" t="e">
        <f t="shared" si="499"/>
        <v>#DIV/0!</v>
      </c>
      <c r="T208" s="269"/>
      <c r="U208" s="269"/>
      <c r="V208" s="238" t="e">
        <f t="shared" si="500"/>
        <v>#DIV/0!</v>
      </c>
      <c r="W208" s="269"/>
      <c r="X208" s="269"/>
      <c r="Y208" s="238" t="e">
        <f t="shared" si="501"/>
        <v>#DIV/0!</v>
      </c>
      <c r="Z208" s="269"/>
      <c r="AA208" s="269"/>
      <c r="AB208" s="238" t="e">
        <f t="shared" si="413"/>
        <v>#DIV/0!</v>
      </c>
      <c r="AC208" s="269"/>
      <c r="AD208" s="269"/>
      <c r="AE208" s="238" t="e">
        <f t="shared" si="415"/>
        <v>#DIV/0!</v>
      </c>
      <c r="AF208" s="269"/>
      <c r="AG208" s="269"/>
      <c r="AH208" s="238" t="e">
        <f t="shared" si="417"/>
        <v>#DIV/0!</v>
      </c>
      <c r="AI208" s="269">
        <v>0</v>
      </c>
      <c r="AJ208" s="269">
        <v>0</v>
      </c>
      <c r="AK208" s="238" t="e">
        <f t="shared" si="502"/>
        <v>#DIV/0!</v>
      </c>
      <c r="AL208" s="269"/>
      <c r="AM208" s="269"/>
      <c r="AN208" s="238" t="e">
        <f t="shared" si="389"/>
        <v>#DIV/0!</v>
      </c>
      <c r="AO208" s="269"/>
      <c r="AP208" s="269"/>
      <c r="AQ208" s="212" t="e">
        <f t="shared" si="503"/>
        <v>#DIV/0!</v>
      </c>
      <c r="AR208" s="199"/>
    </row>
    <row r="209" spans="1:44" ht="114.75" hidden="1" customHeight="1">
      <c r="A209" s="567"/>
      <c r="B209" s="570"/>
      <c r="C209" s="570"/>
      <c r="D209" s="271" t="s">
        <v>292</v>
      </c>
      <c r="E209" s="211" t="e">
        <f>H209+K209+N209+Q209+T209+W209+Z209+AC209+AF209+AI209+AL209+#REF!</f>
        <v>#REF!</v>
      </c>
      <c r="F209" s="211" t="e">
        <f>I209+L209+O209+R209+U209+-X209+AA209+AD209+AG209+AJ209+AM209+#REF!</f>
        <v>#REF!</v>
      </c>
      <c r="G209" s="212" t="e">
        <f t="shared" si="496"/>
        <v>#REF!</v>
      </c>
      <c r="H209" s="269"/>
      <c r="I209" s="269"/>
      <c r="J209" s="212" t="e">
        <f t="shared" si="401"/>
        <v>#DIV/0!</v>
      </c>
      <c r="K209" s="269"/>
      <c r="L209" s="269"/>
      <c r="M209" s="212" t="e">
        <f t="shared" si="497"/>
        <v>#DIV/0!</v>
      </c>
      <c r="N209" s="269"/>
      <c r="O209" s="269"/>
      <c r="P209" s="238" t="e">
        <f t="shared" si="498"/>
        <v>#DIV/0!</v>
      </c>
      <c r="Q209" s="269"/>
      <c r="R209" s="269"/>
      <c r="S209" s="238" t="e">
        <f t="shared" si="499"/>
        <v>#DIV/0!</v>
      </c>
      <c r="T209" s="269"/>
      <c r="U209" s="269"/>
      <c r="V209" s="238" t="e">
        <f t="shared" si="500"/>
        <v>#DIV/0!</v>
      </c>
      <c r="W209" s="269"/>
      <c r="X209" s="269"/>
      <c r="Y209" s="238" t="e">
        <f t="shared" si="501"/>
        <v>#DIV/0!</v>
      </c>
      <c r="Z209" s="269"/>
      <c r="AA209" s="269"/>
      <c r="AB209" s="238" t="e">
        <f t="shared" si="413"/>
        <v>#DIV/0!</v>
      </c>
      <c r="AC209" s="269"/>
      <c r="AD209" s="269"/>
      <c r="AE209" s="238" t="e">
        <f t="shared" si="415"/>
        <v>#DIV/0!</v>
      </c>
      <c r="AF209" s="269"/>
      <c r="AG209" s="269"/>
      <c r="AH209" s="238" t="e">
        <f t="shared" si="417"/>
        <v>#DIV/0!</v>
      </c>
      <c r="AI209" s="269"/>
      <c r="AJ209" s="269"/>
      <c r="AK209" s="238" t="e">
        <f t="shared" si="502"/>
        <v>#DIV/0!</v>
      </c>
      <c r="AL209" s="269"/>
      <c r="AM209" s="269"/>
      <c r="AN209" s="238" t="e">
        <f t="shared" si="389"/>
        <v>#DIV/0!</v>
      </c>
      <c r="AO209" s="269"/>
      <c r="AP209" s="269"/>
      <c r="AQ209" s="212" t="e">
        <f t="shared" si="503"/>
        <v>#DIV/0!</v>
      </c>
      <c r="AR209" s="199"/>
    </row>
    <row r="210" spans="1:44" ht="114.75" hidden="1" customHeight="1">
      <c r="A210" s="567"/>
      <c r="B210" s="570"/>
      <c r="C210" s="570"/>
      <c r="D210" s="271" t="s">
        <v>285</v>
      </c>
      <c r="E210" s="211" t="e">
        <f>H210+K210+N210+Q210+T210+W210+Z210+AC210+AF210+AI210+AL210+#REF!</f>
        <v>#REF!</v>
      </c>
      <c r="F210" s="211" t="e">
        <f>I210+L210+O210+R210+U210+-X210+AA210+AD210+AG210+AJ210+AM210+#REF!</f>
        <v>#REF!</v>
      </c>
      <c r="G210" s="212" t="e">
        <f t="shared" si="496"/>
        <v>#REF!</v>
      </c>
      <c r="H210" s="269"/>
      <c r="I210" s="269"/>
      <c r="J210" s="212" t="e">
        <f t="shared" si="401"/>
        <v>#DIV/0!</v>
      </c>
      <c r="K210" s="269"/>
      <c r="L210" s="269"/>
      <c r="M210" s="212" t="e">
        <f t="shared" si="497"/>
        <v>#DIV/0!</v>
      </c>
      <c r="N210" s="269"/>
      <c r="O210" s="269"/>
      <c r="P210" s="238" t="e">
        <f t="shared" si="498"/>
        <v>#DIV/0!</v>
      </c>
      <c r="Q210" s="269"/>
      <c r="R210" s="269"/>
      <c r="S210" s="238" t="e">
        <f t="shared" si="499"/>
        <v>#DIV/0!</v>
      </c>
      <c r="T210" s="269"/>
      <c r="U210" s="269"/>
      <c r="V210" s="238" t="e">
        <f t="shared" si="500"/>
        <v>#DIV/0!</v>
      </c>
      <c r="W210" s="269"/>
      <c r="X210" s="269"/>
      <c r="Y210" s="238" t="e">
        <f t="shared" si="501"/>
        <v>#DIV/0!</v>
      </c>
      <c r="Z210" s="269"/>
      <c r="AA210" s="269"/>
      <c r="AB210" s="238" t="e">
        <f t="shared" si="413"/>
        <v>#DIV/0!</v>
      </c>
      <c r="AC210" s="269"/>
      <c r="AD210" s="269"/>
      <c r="AE210" s="238" t="e">
        <f t="shared" si="415"/>
        <v>#DIV/0!</v>
      </c>
      <c r="AF210" s="269"/>
      <c r="AG210" s="269"/>
      <c r="AH210" s="238" t="e">
        <f t="shared" si="417"/>
        <v>#DIV/0!</v>
      </c>
      <c r="AI210" s="269"/>
      <c r="AJ210" s="269"/>
      <c r="AK210" s="238" t="e">
        <f t="shared" si="502"/>
        <v>#DIV/0!</v>
      </c>
      <c r="AL210" s="269"/>
      <c r="AM210" s="269"/>
      <c r="AN210" s="238" t="e">
        <f t="shared" si="389"/>
        <v>#DIV/0!</v>
      </c>
      <c r="AO210" s="269"/>
      <c r="AP210" s="269"/>
      <c r="AQ210" s="212" t="e">
        <f t="shared" si="503"/>
        <v>#DIV/0!</v>
      </c>
      <c r="AR210" s="199"/>
    </row>
    <row r="211" spans="1:44" ht="114.75" hidden="1" customHeight="1" thickBot="1">
      <c r="A211" s="568"/>
      <c r="B211" s="571"/>
      <c r="C211" s="571"/>
      <c r="D211" s="285" t="s">
        <v>43</v>
      </c>
      <c r="E211" s="259" t="e">
        <f>H211+K211+N211+Q211+T211+W211+Z211+AC211+AF211+AI211+AL211+#REF!</f>
        <v>#REF!</v>
      </c>
      <c r="F211" s="259" t="e">
        <f>I211+L211+O211+R211+U211+-X211+AA211+AD211+AG211+AJ211+AM211+#REF!</f>
        <v>#REF!</v>
      </c>
      <c r="G211" s="261" t="e">
        <f t="shared" si="496"/>
        <v>#REF!</v>
      </c>
      <c r="H211" s="286"/>
      <c r="I211" s="286"/>
      <c r="J211" s="261" t="e">
        <f t="shared" si="401"/>
        <v>#DIV/0!</v>
      </c>
      <c r="K211" s="286"/>
      <c r="L211" s="286"/>
      <c r="M211" s="261" t="e">
        <f t="shared" si="497"/>
        <v>#DIV/0!</v>
      </c>
      <c r="N211" s="286"/>
      <c r="O211" s="286"/>
      <c r="P211" s="294" t="e">
        <f t="shared" si="498"/>
        <v>#DIV/0!</v>
      </c>
      <c r="Q211" s="286"/>
      <c r="R211" s="286"/>
      <c r="S211" s="294" t="e">
        <f t="shared" si="499"/>
        <v>#DIV/0!</v>
      </c>
      <c r="T211" s="286"/>
      <c r="U211" s="286"/>
      <c r="V211" s="294" t="e">
        <f t="shared" si="500"/>
        <v>#DIV/0!</v>
      </c>
      <c r="W211" s="286"/>
      <c r="X211" s="286"/>
      <c r="Y211" s="294" t="e">
        <f t="shared" si="501"/>
        <v>#DIV/0!</v>
      </c>
      <c r="Z211" s="286"/>
      <c r="AA211" s="286"/>
      <c r="AB211" s="294" t="e">
        <f t="shared" si="413"/>
        <v>#DIV/0!</v>
      </c>
      <c r="AC211" s="286"/>
      <c r="AD211" s="286"/>
      <c r="AE211" s="294" t="e">
        <f t="shared" si="415"/>
        <v>#DIV/0!</v>
      </c>
      <c r="AF211" s="286"/>
      <c r="AG211" s="286"/>
      <c r="AH211" s="294" t="e">
        <f t="shared" si="417"/>
        <v>#DIV/0!</v>
      </c>
      <c r="AI211" s="286"/>
      <c r="AJ211" s="286"/>
      <c r="AK211" s="294" t="e">
        <f t="shared" si="502"/>
        <v>#DIV/0!</v>
      </c>
      <c r="AL211" s="286"/>
      <c r="AM211" s="286"/>
      <c r="AN211" s="294" t="e">
        <f t="shared" si="389"/>
        <v>#DIV/0!</v>
      </c>
      <c r="AO211" s="286"/>
      <c r="AP211" s="286"/>
      <c r="AQ211" s="261" t="e">
        <f t="shared" si="503"/>
        <v>#DIV/0!</v>
      </c>
      <c r="AR211" s="296"/>
    </row>
    <row r="212" spans="1:44" ht="114.75" hidden="1" customHeight="1">
      <c r="A212" s="566" t="s">
        <v>316</v>
      </c>
      <c r="B212" s="569" t="s">
        <v>425</v>
      </c>
      <c r="C212" s="569"/>
      <c r="D212" s="222" t="s">
        <v>41</v>
      </c>
      <c r="E212" s="205" t="e">
        <f>H212+K212+N212+Q212+T212+W212+Z212+AC212+AF212+AI212+AL212+#REF!</f>
        <v>#REF!</v>
      </c>
      <c r="F212" s="205" t="e">
        <f>I212+L212+O212+R212+U212+-X212+AA212+AD212+AG212+AJ212+AM212+#REF!</f>
        <v>#REF!</v>
      </c>
      <c r="G212" s="253" t="e">
        <f>F212/E212</f>
        <v>#REF!</v>
      </c>
      <c r="H212" s="205">
        <f>H213+H214+H215+H216+H217+H218</f>
        <v>0</v>
      </c>
      <c r="I212" s="205">
        <f>I213+I214+I215+I216+I217+I218</f>
        <v>0</v>
      </c>
      <c r="J212" s="257" t="e">
        <f t="shared" si="401"/>
        <v>#DIV/0!</v>
      </c>
      <c r="K212" s="205">
        <f>K213+K214+K215+K216+K217+K218</f>
        <v>0</v>
      </c>
      <c r="L212" s="205">
        <f>L213+L214+L215+L216+L217+L218</f>
        <v>0</v>
      </c>
      <c r="M212" s="257" t="e">
        <f>L212/K212*100</f>
        <v>#DIV/0!</v>
      </c>
      <c r="N212" s="205">
        <f>N213+N214+N215+N216+N217+N218</f>
        <v>0</v>
      </c>
      <c r="O212" s="205">
        <f>O213+O214+O215+O216+O217+O218</f>
        <v>0</v>
      </c>
      <c r="P212" s="253" t="e">
        <f>O212/N212*100</f>
        <v>#DIV/0!</v>
      </c>
      <c r="Q212" s="205">
        <f>Q213+Q214+Q215+Q216+Q217+Q218</f>
        <v>0</v>
      </c>
      <c r="R212" s="205">
        <f>R213+R214+R215+R216+R217+R218</f>
        <v>0</v>
      </c>
      <c r="S212" s="253" t="e">
        <f>R212/Q212*100</f>
        <v>#DIV/0!</v>
      </c>
      <c r="T212" s="205">
        <f>T213+T214+T215+T216+T217+T218</f>
        <v>0</v>
      </c>
      <c r="U212" s="205">
        <f>U213+U214+U215+U216+U217+U218</f>
        <v>0</v>
      </c>
      <c r="V212" s="253" t="e">
        <f>U212/T212*100</f>
        <v>#DIV/0!</v>
      </c>
      <c r="W212" s="205">
        <f>W213+W214+W215+W216+W217+W218</f>
        <v>0</v>
      </c>
      <c r="X212" s="205">
        <f>X213+X214+X215+X216+X217+X218</f>
        <v>0</v>
      </c>
      <c r="Y212" s="253" t="e">
        <f>X212/W212*100</f>
        <v>#DIV/0!</v>
      </c>
      <c r="Z212" s="205">
        <f t="shared" ref="Z212:AA212" si="504">Z213+Z214+Z215+Z216+Z217+Z218</f>
        <v>0</v>
      </c>
      <c r="AA212" s="205">
        <f t="shared" si="504"/>
        <v>0</v>
      </c>
      <c r="AB212" s="253" t="e">
        <f t="shared" si="413"/>
        <v>#DIV/0!</v>
      </c>
      <c r="AC212" s="205">
        <f t="shared" ref="AC212:AD212" si="505">AC213+AC214+AC215+AC216+AC217+AC218</f>
        <v>0</v>
      </c>
      <c r="AD212" s="205">
        <f t="shared" si="505"/>
        <v>0</v>
      </c>
      <c r="AE212" s="253" t="e">
        <f t="shared" si="415"/>
        <v>#DIV/0!</v>
      </c>
      <c r="AF212" s="205">
        <f t="shared" ref="AF212:AG212" si="506">AF213+AF214+AF215+AF216+AF217+AF218</f>
        <v>0</v>
      </c>
      <c r="AG212" s="205">
        <f t="shared" si="506"/>
        <v>0</v>
      </c>
      <c r="AH212" s="253" t="e">
        <f t="shared" si="417"/>
        <v>#DIV/0!</v>
      </c>
      <c r="AI212" s="205">
        <f t="shared" ref="AI212:AJ212" si="507">AI213+AI214+AI215+AI216+AI217+AI218</f>
        <v>0</v>
      </c>
      <c r="AJ212" s="205">
        <f t="shared" si="507"/>
        <v>0</v>
      </c>
      <c r="AK212" s="253" t="e">
        <f>AJ212/AI212</f>
        <v>#DIV/0!</v>
      </c>
      <c r="AL212" s="205">
        <f t="shared" ref="AL212:AM212" si="508">AL213+AL214+AL215+AL216+AL217+AL218</f>
        <v>0</v>
      </c>
      <c r="AM212" s="205">
        <f t="shared" si="508"/>
        <v>0</v>
      </c>
      <c r="AN212" s="253" t="e">
        <f t="shared" si="389"/>
        <v>#DIV/0!</v>
      </c>
      <c r="AO212" s="205">
        <f>AO213+AO214+AO215+AO216+AO217+AO218</f>
        <v>0</v>
      </c>
      <c r="AP212" s="205">
        <f>AP213+AP214+AP215+AP216+AP217+AP218</f>
        <v>0</v>
      </c>
      <c r="AQ212" s="257" t="e">
        <f>AP212/AO212*100</f>
        <v>#DIV/0!</v>
      </c>
      <c r="AR212" s="297"/>
    </row>
    <row r="213" spans="1:44" ht="114.75" hidden="1" customHeight="1">
      <c r="A213" s="567"/>
      <c r="B213" s="570"/>
      <c r="C213" s="570"/>
      <c r="D213" s="268" t="s">
        <v>37</v>
      </c>
      <c r="E213" s="211" t="e">
        <f>H213+K213+N213+Q213+T213+W213+Z213+AC213+AF213+AI213+AL213+#REF!</f>
        <v>#REF!</v>
      </c>
      <c r="F213" s="211" t="e">
        <f>I213+L213+O213+R213+U213+-X213+AA213+AD213+AG213+AJ213+AM213+#REF!</f>
        <v>#REF!</v>
      </c>
      <c r="G213" s="238" t="e">
        <f t="shared" ref="G213:G218" si="509">F213/E213</f>
        <v>#REF!</v>
      </c>
      <c r="H213" s="269"/>
      <c r="I213" s="269"/>
      <c r="J213" s="212" t="e">
        <f t="shared" si="401"/>
        <v>#DIV/0!</v>
      </c>
      <c r="K213" s="269"/>
      <c r="L213" s="269"/>
      <c r="M213" s="212" t="e">
        <f t="shared" ref="M213:M218" si="510">L213/K213*100</f>
        <v>#DIV/0!</v>
      </c>
      <c r="N213" s="269"/>
      <c r="O213" s="269"/>
      <c r="P213" s="238" t="e">
        <f t="shared" ref="P213:P218" si="511">O213/N213*100</f>
        <v>#DIV/0!</v>
      </c>
      <c r="Q213" s="269"/>
      <c r="R213" s="269"/>
      <c r="S213" s="238" t="e">
        <f t="shared" ref="S213:S218" si="512">R213/Q213*100</f>
        <v>#DIV/0!</v>
      </c>
      <c r="T213" s="269"/>
      <c r="U213" s="269"/>
      <c r="V213" s="238" t="e">
        <f t="shared" ref="V213:V218" si="513">U213/T213*100</f>
        <v>#DIV/0!</v>
      </c>
      <c r="W213" s="269"/>
      <c r="X213" s="269"/>
      <c r="Y213" s="238" t="e">
        <f t="shared" ref="Y213:Y218" si="514">X213/W213*100</f>
        <v>#DIV/0!</v>
      </c>
      <c r="Z213" s="269"/>
      <c r="AA213" s="269"/>
      <c r="AB213" s="238" t="e">
        <f t="shared" si="413"/>
        <v>#DIV/0!</v>
      </c>
      <c r="AC213" s="269"/>
      <c r="AD213" s="269"/>
      <c r="AE213" s="238" t="e">
        <f t="shared" si="415"/>
        <v>#DIV/0!</v>
      </c>
      <c r="AF213" s="269"/>
      <c r="AG213" s="269"/>
      <c r="AH213" s="238" t="e">
        <f t="shared" si="417"/>
        <v>#DIV/0!</v>
      </c>
      <c r="AI213" s="269"/>
      <c r="AJ213" s="269"/>
      <c r="AK213" s="238" t="e">
        <f t="shared" ref="AK213:AK218" si="515">AJ213/AI213</f>
        <v>#DIV/0!</v>
      </c>
      <c r="AL213" s="269"/>
      <c r="AM213" s="269"/>
      <c r="AN213" s="238" t="e">
        <f t="shared" si="389"/>
        <v>#DIV/0!</v>
      </c>
      <c r="AO213" s="269"/>
      <c r="AP213" s="269"/>
      <c r="AQ213" s="212" t="e">
        <f t="shared" ref="AQ213:AQ218" si="516">AP213/AO213*100</f>
        <v>#DIV/0!</v>
      </c>
      <c r="AR213" s="199"/>
    </row>
    <row r="214" spans="1:44" ht="114.75" hidden="1" customHeight="1">
      <c r="A214" s="567"/>
      <c r="B214" s="570"/>
      <c r="C214" s="570"/>
      <c r="D214" s="271" t="s">
        <v>2</v>
      </c>
      <c r="E214" s="211" t="e">
        <f>H214+K214+N214+Q214+T214+W214+Z214+AC214+AF214+AI214+AL214+#REF!</f>
        <v>#REF!</v>
      </c>
      <c r="F214" s="211" t="e">
        <f>I214+L214+O214+R214+U214+-X214+AA214+AD214+AG214+AJ214+AM214+#REF!</f>
        <v>#REF!</v>
      </c>
      <c r="G214" s="238" t="e">
        <f t="shared" si="509"/>
        <v>#REF!</v>
      </c>
      <c r="H214" s="269"/>
      <c r="I214" s="269"/>
      <c r="J214" s="212" t="e">
        <f t="shared" si="401"/>
        <v>#DIV/0!</v>
      </c>
      <c r="K214" s="269"/>
      <c r="L214" s="269"/>
      <c r="M214" s="212" t="e">
        <f t="shared" si="510"/>
        <v>#DIV/0!</v>
      </c>
      <c r="N214" s="269"/>
      <c r="O214" s="269"/>
      <c r="P214" s="238" t="e">
        <f t="shared" si="511"/>
        <v>#DIV/0!</v>
      </c>
      <c r="Q214" s="269"/>
      <c r="R214" s="269"/>
      <c r="S214" s="238" t="e">
        <f t="shared" si="512"/>
        <v>#DIV/0!</v>
      </c>
      <c r="T214" s="269"/>
      <c r="U214" s="269"/>
      <c r="V214" s="238" t="e">
        <f t="shared" si="513"/>
        <v>#DIV/0!</v>
      </c>
      <c r="W214" s="269"/>
      <c r="X214" s="269"/>
      <c r="Y214" s="238" t="e">
        <f t="shared" si="514"/>
        <v>#DIV/0!</v>
      </c>
      <c r="Z214" s="269"/>
      <c r="AA214" s="269"/>
      <c r="AB214" s="238" t="e">
        <f t="shared" si="413"/>
        <v>#DIV/0!</v>
      </c>
      <c r="AC214" s="269"/>
      <c r="AD214" s="269"/>
      <c r="AE214" s="238" t="e">
        <f t="shared" si="415"/>
        <v>#DIV/0!</v>
      </c>
      <c r="AF214" s="269"/>
      <c r="AG214" s="269"/>
      <c r="AH214" s="238" t="e">
        <f t="shared" si="417"/>
        <v>#DIV/0!</v>
      </c>
      <c r="AI214" s="269"/>
      <c r="AJ214" s="269"/>
      <c r="AK214" s="238" t="e">
        <f t="shared" si="515"/>
        <v>#DIV/0!</v>
      </c>
      <c r="AL214" s="269"/>
      <c r="AM214" s="269"/>
      <c r="AN214" s="238" t="e">
        <f t="shared" si="389"/>
        <v>#DIV/0!</v>
      </c>
      <c r="AO214" s="269"/>
      <c r="AP214" s="269"/>
      <c r="AQ214" s="212" t="e">
        <f t="shared" si="516"/>
        <v>#DIV/0!</v>
      </c>
      <c r="AR214" s="199"/>
    </row>
    <row r="215" spans="1:44" ht="114.75" hidden="1" customHeight="1">
      <c r="A215" s="567"/>
      <c r="B215" s="570"/>
      <c r="C215" s="570"/>
      <c r="D215" s="271" t="s">
        <v>284</v>
      </c>
      <c r="E215" s="211" t="e">
        <f>H215+K215+N215+Q215+T215+W215+Z215+AC215+AF215+AI215+AL215+#REF!</f>
        <v>#REF!</v>
      </c>
      <c r="F215" s="211" t="e">
        <f>I215+L215+O215+R215+U215+-X215+AA215+AD215+AG215+AJ215+AM215+#REF!</f>
        <v>#REF!</v>
      </c>
      <c r="G215" s="238" t="e">
        <f t="shared" si="509"/>
        <v>#REF!</v>
      </c>
      <c r="H215" s="269"/>
      <c r="I215" s="269"/>
      <c r="J215" s="212" t="e">
        <f t="shared" si="401"/>
        <v>#DIV/0!</v>
      </c>
      <c r="K215" s="269"/>
      <c r="L215" s="269"/>
      <c r="M215" s="212" t="e">
        <f t="shared" si="510"/>
        <v>#DIV/0!</v>
      </c>
      <c r="N215" s="269"/>
      <c r="O215" s="269"/>
      <c r="P215" s="238" t="e">
        <f t="shared" si="511"/>
        <v>#DIV/0!</v>
      </c>
      <c r="Q215" s="269"/>
      <c r="R215" s="269"/>
      <c r="S215" s="238" t="e">
        <f t="shared" si="512"/>
        <v>#DIV/0!</v>
      </c>
      <c r="T215" s="269"/>
      <c r="U215" s="269"/>
      <c r="V215" s="238" t="e">
        <f t="shared" si="513"/>
        <v>#DIV/0!</v>
      </c>
      <c r="W215" s="269"/>
      <c r="X215" s="269"/>
      <c r="Y215" s="238" t="e">
        <f t="shared" si="514"/>
        <v>#DIV/0!</v>
      </c>
      <c r="Z215" s="269"/>
      <c r="AA215" s="269"/>
      <c r="AB215" s="238" t="e">
        <f t="shared" si="413"/>
        <v>#DIV/0!</v>
      </c>
      <c r="AC215" s="269"/>
      <c r="AD215" s="269"/>
      <c r="AE215" s="238" t="e">
        <f t="shared" si="415"/>
        <v>#DIV/0!</v>
      </c>
      <c r="AF215" s="269"/>
      <c r="AG215" s="269"/>
      <c r="AH215" s="238" t="e">
        <f t="shared" si="417"/>
        <v>#DIV/0!</v>
      </c>
      <c r="AI215" s="269">
        <v>0</v>
      </c>
      <c r="AJ215" s="269">
        <v>0</v>
      </c>
      <c r="AK215" s="238" t="e">
        <f t="shared" si="515"/>
        <v>#DIV/0!</v>
      </c>
      <c r="AL215" s="269"/>
      <c r="AM215" s="269"/>
      <c r="AN215" s="238" t="e">
        <f t="shared" si="389"/>
        <v>#DIV/0!</v>
      </c>
      <c r="AO215" s="269"/>
      <c r="AP215" s="269"/>
      <c r="AQ215" s="212" t="e">
        <f t="shared" si="516"/>
        <v>#DIV/0!</v>
      </c>
      <c r="AR215" s="199"/>
    </row>
    <row r="216" spans="1:44" ht="114.75" hidden="1" customHeight="1">
      <c r="A216" s="567"/>
      <c r="B216" s="570"/>
      <c r="C216" s="570"/>
      <c r="D216" s="271" t="s">
        <v>292</v>
      </c>
      <c r="E216" s="211" t="e">
        <f>H216+K216+N216+Q216+T216+W216+Z216+AC216+AF216+AI216+AL216+#REF!</f>
        <v>#REF!</v>
      </c>
      <c r="F216" s="211" t="e">
        <f>I216+L216+O216+R216+U216+-X216+AA216+AD216+AG216+AJ216+AM216+#REF!</f>
        <v>#REF!</v>
      </c>
      <c r="G216" s="212" t="e">
        <f t="shared" si="509"/>
        <v>#REF!</v>
      </c>
      <c r="H216" s="269"/>
      <c r="I216" s="269"/>
      <c r="J216" s="212" t="e">
        <f t="shared" si="401"/>
        <v>#DIV/0!</v>
      </c>
      <c r="K216" s="269"/>
      <c r="L216" s="269"/>
      <c r="M216" s="212" t="e">
        <f t="shared" si="510"/>
        <v>#DIV/0!</v>
      </c>
      <c r="N216" s="269"/>
      <c r="O216" s="269"/>
      <c r="P216" s="238" t="e">
        <f t="shared" si="511"/>
        <v>#DIV/0!</v>
      </c>
      <c r="Q216" s="269"/>
      <c r="R216" s="269"/>
      <c r="S216" s="238" t="e">
        <f t="shared" si="512"/>
        <v>#DIV/0!</v>
      </c>
      <c r="T216" s="269"/>
      <c r="U216" s="269"/>
      <c r="V216" s="238" t="e">
        <f t="shared" si="513"/>
        <v>#DIV/0!</v>
      </c>
      <c r="W216" s="269"/>
      <c r="X216" s="269"/>
      <c r="Y216" s="238" t="e">
        <f t="shared" si="514"/>
        <v>#DIV/0!</v>
      </c>
      <c r="Z216" s="269"/>
      <c r="AA216" s="269"/>
      <c r="AB216" s="238" t="e">
        <f t="shared" si="413"/>
        <v>#DIV/0!</v>
      </c>
      <c r="AC216" s="269"/>
      <c r="AD216" s="269"/>
      <c r="AE216" s="238" t="e">
        <f t="shared" si="415"/>
        <v>#DIV/0!</v>
      </c>
      <c r="AF216" s="269"/>
      <c r="AG216" s="269"/>
      <c r="AH216" s="238" t="e">
        <f t="shared" si="417"/>
        <v>#DIV/0!</v>
      </c>
      <c r="AI216" s="269"/>
      <c r="AJ216" s="269"/>
      <c r="AK216" s="238" t="e">
        <f t="shared" si="515"/>
        <v>#DIV/0!</v>
      </c>
      <c r="AL216" s="269"/>
      <c r="AM216" s="269"/>
      <c r="AN216" s="238" t="e">
        <f t="shared" si="389"/>
        <v>#DIV/0!</v>
      </c>
      <c r="AO216" s="269"/>
      <c r="AP216" s="269"/>
      <c r="AQ216" s="212" t="e">
        <f t="shared" si="516"/>
        <v>#DIV/0!</v>
      </c>
      <c r="AR216" s="199"/>
    </row>
    <row r="217" spans="1:44" ht="114.75" hidden="1" customHeight="1">
      <c r="A217" s="567"/>
      <c r="B217" s="570"/>
      <c r="C217" s="570"/>
      <c r="D217" s="271" t="s">
        <v>285</v>
      </c>
      <c r="E217" s="211" t="e">
        <f>H217+K217+N217+Q217+T217+W217+Z217+AC217+AF217+AI217+AL217+#REF!</f>
        <v>#REF!</v>
      </c>
      <c r="F217" s="211" t="e">
        <f>I217+L217+O217+R217+U217+-X217+AA217+AD217+AG217+AJ217+AM217+#REF!</f>
        <v>#REF!</v>
      </c>
      <c r="G217" s="212" t="e">
        <f t="shared" si="509"/>
        <v>#REF!</v>
      </c>
      <c r="H217" s="269"/>
      <c r="I217" s="269"/>
      <c r="J217" s="212" t="e">
        <f t="shared" si="401"/>
        <v>#DIV/0!</v>
      </c>
      <c r="K217" s="269"/>
      <c r="L217" s="269"/>
      <c r="M217" s="212" t="e">
        <f t="shared" si="510"/>
        <v>#DIV/0!</v>
      </c>
      <c r="N217" s="269"/>
      <c r="O217" s="269"/>
      <c r="P217" s="238" t="e">
        <f t="shared" si="511"/>
        <v>#DIV/0!</v>
      </c>
      <c r="Q217" s="269"/>
      <c r="R217" s="269"/>
      <c r="S217" s="238" t="e">
        <f t="shared" si="512"/>
        <v>#DIV/0!</v>
      </c>
      <c r="T217" s="269"/>
      <c r="U217" s="269"/>
      <c r="V217" s="238" t="e">
        <f t="shared" si="513"/>
        <v>#DIV/0!</v>
      </c>
      <c r="W217" s="269"/>
      <c r="X217" s="269"/>
      <c r="Y217" s="238" t="e">
        <f t="shared" si="514"/>
        <v>#DIV/0!</v>
      </c>
      <c r="Z217" s="269"/>
      <c r="AA217" s="269"/>
      <c r="AB217" s="238" t="e">
        <f t="shared" si="413"/>
        <v>#DIV/0!</v>
      </c>
      <c r="AC217" s="269"/>
      <c r="AD217" s="269"/>
      <c r="AE217" s="238" t="e">
        <f t="shared" si="415"/>
        <v>#DIV/0!</v>
      </c>
      <c r="AF217" s="269"/>
      <c r="AG217" s="269"/>
      <c r="AH217" s="238" t="e">
        <f t="shared" si="417"/>
        <v>#DIV/0!</v>
      </c>
      <c r="AI217" s="269"/>
      <c r="AJ217" s="269"/>
      <c r="AK217" s="238" t="e">
        <f t="shared" si="515"/>
        <v>#DIV/0!</v>
      </c>
      <c r="AL217" s="269"/>
      <c r="AM217" s="269"/>
      <c r="AN217" s="238" t="e">
        <f t="shared" si="389"/>
        <v>#DIV/0!</v>
      </c>
      <c r="AO217" s="269"/>
      <c r="AP217" s="269"/>
      <c r="AQ217" s="212" t="e">
        <f t="shared" si="516"/>
        <v>#DIV/0!</v>
      </c>
      <c r="AR217" s="199"/>
    </row>
    <row r="218" spans="1:44" ht="114.75" hidden="1" customHeight="1" thickBot="1">
      <c r="A218" s="568"/>
      <c r="B218" s="571"/>
      <c r="C218" s="571"/>
      <c r="D218" s="285" t="s">
        <v>43</v>
      </c>
      <c r="E218" s="259" t="e">
        <f>H218+K218+N218+Q218+T218+W218+Z218+AC218+AF218+AI218+AL218+#REF!</f>
        <v>#REF!</v>
      </c>
      <c r="F218" s="259" t="e">
        <f>I218+L218+O218+R218+U218+-X218+AA218+AD218+AG218+AJ218+AM218+#REF!</f>
        <v>#REF!</v>
      </c>
      <c r="G218" s="261" t="e">
        <f t="shared" si="509"/>
        <v>#REF!</v>
      </c>
      <c r="H218" s="286"/>
      <c r="I218" s="286"/>
      <c r="J218" s="261" t="e">
        <f t="shared" si="401"/>
        <v>#DIV/0!</v>
      </c>
      <c r="K218" s="286"/>
      <c r="L218" s="286"/>
      <c r="M218" s="261" t="e">
        <f t="shared" si="510"/>
        <v>#DIV/0!</v>
      </c>
      <c r="N218" s="286"/>
      <c r="O218" s="286"/>
      <c r="P218" s="294" t="e">
        <f t="shared" si="511"/>
        <v>#DIV/0!</v>
      </c>
      <c r="Q218" s="286"/>
      <c r="R218" s="286"/>
      <c r="S218" s="294" t="e">
        <f t="shared" si="512"/>
        <v>#DIV/0!</v>
      </c>
      <c r="T218" s="286"/>
      <c r="U218" s="286"/>
      <c r="V218" s="294" t="e">
        <f t="shared" si="513"/>
        <v>#DIV/0!</v>
      </c>
      <c r="W218" s="286"/>
      <c r="X218" s="286"/>
      <c r="Y218" s="294" t="e">
        <f t="shared" si="514"/>
        <v>#DIV/0!</v>
      </c>
      <c r="Z218" s="286"/>
      <c r="AA218" s="286"/>
      <c r="AB218" s="294" t="e">
        <f t="shared" si="413"/>
        <v>#DIV/0!</v>
      </c>
      <c r="AC218" s="286"/>
      <c r="AD218" s="286"/>
      <c r="AE218" s="294" t="e">
        <f t="shared" si="415"/>
        <v>#DIV/0!</v>
      </c>
      <c r="AF218" s="286"/>
      <c r="AG218" s="286"/>
      <c r="AH218" s="294" t="e">
        <f t="shared" si="417"/>
        <v>#DIV/0!</v>
      </c>
      <c r="AI218" s="286"/>
      <c r="AJ218" s="286"/>
      <c r="AK218" s="294" t="e">
        <f t="shared" si="515"/>
        <v>#DIV/0!</v>
      </c>
      <c r="AL218" s="286"/>
      <c r="AM218" s="286"/>
      <c r="AN218" s="294" t="e">
        <f t="shared" si="389"/>
        <v>#DIV/0!</v>
      </c>
      <c r="AO218" s="286"/>
      <c r="AP218" s="286"/>
      <c r="AQ218" s="261" t="e">
        <f t="shared" si="516"/>
        <v>#DIV/0!</v>
      </c>
      <c r="AR218" s="296"/>
    </row>
    <row r="219" spans="1:44" ht="114.75" hidden="1" customHeight="1">
      <c r="A219" s="566" t="s">
        <v>317</v>
      </c>
      <c r="B219" s="569" t="s">
        <v>431</v>
      </c>
      <c r="C219" s="569"/>
      <c r="D219" s="222" t="s">
        <v>41</v>
      </c>
      <c r="E219" s="205" t="e">
        <f>H219+K219+N219+Q219+T219+W219+Z219+AC219+AF219+AI219+AL219+#REF!</f>
        <v>#REF!</v>
      </c>
      <c r="F219" s="205" t="e">
        <f>I219+L219+O219+R219+U219+-X219+AA219+AD219+AG219+AJ219+AM219+#REF!</f>
        <v>#REF!</v>
      </c>
      <c r="G219" s="253" t="e">
        <f>F219/E219</f>
        <v>#REF!</v>
      </c>
      <c r="H219" s="205">
        <f>H220+H221+H222+H223+H224+H225</f>
        <v>0</v>
      </c>
      <c r="I219" s="205">
        <f>I220+I221+I222+I223+I224+I225</f>
        <v>0</v>
      </c>
      <c r="J219" s="257" t="e">
        <f t="shared" si="401"/>
        <v>#DIV/0!</v>
      </c>
      <c r="K219" s="205">
        <f>K220+K221+K222+K223+K224+K225</f>
        <v>0</v>
      </c>
      <c r="L219" s="205">
        <f>L220+L221+L222+L223+L224+L225</f>
        <v>0</v>
      </c>
      <c r="M219" s="257" t="e">
        <f>L219/K219*100</f>
        <v>#DIV/0!</v>
      </c>
      <c r="N219" s="205">
        <f>N220+N221+N222+N223+N224+N225</f>
        <v>0</v>
      </c>
      <c r="O219" s="205">
        <f>O220+O221+O222+O223+O224+O225</f>
        <v>0</v>
      </c>
      <c r="P219" s="253" t="e">
        <f>O219/N219*100</f>
        <v>#DIV/0!</v>
      </c>
      <c r="Q219" s="205">
        <f>Q220+Q221+Q222+Q223+Q224+Q225</f>
        <v>0</v>
      </c>
      <c r="R219" s="205">
        <f>R220+R221+R222+R223+R224+R225</f>
        <v>0</v>
      </c>
      <c r="S219" s="253" t="e">
        <f>R219/Q219*100</f>
        <v>#DIV/0!</v>
      </c>
      <c r="T219" s="205">
        <f>T220+T221+T222+T223+T224+T225</f>
        <v>0</v>
      </c>
      <c r="U219" s="205">
        <f>U220+U221+U222+U223+U224+U225</f>
        <v>0</v>
      </c>
      <c r="V219" s="253" t="e">
        <f>U219/T219*100</f>
        <v>#DIV/0!</v>
      </c>
      <c r="W219" s="205">
        <f>W220+W221+W222+W223+W224+W225</f>
        <v>0</v>
      </c>
      <c r="X219" s="205">
        <f>X220+X221+X222+X223+X224+X225</f>
        <v>0</v>
      </c>
      <c r="Y219" s="253" t="e">
        <f>X219/W219*100</f>
        <v>#DIV/0!</v>
      </c>
      <c r="Z219" s="205">
        <f t="shared" ref="Z219:AA219" si="517">Z220+Z221+Z222+Z223+Z224+Z225</f>
        <v>0</v>
      </c>
      <c r="AA219" s="205">
        <f t="shared" si="517"/>
        <v>0</v>
      </c>
      <c r="AB219" s="253" t="e">
        <f t="shared" si="413"/>
        <v>#DIV/0!</v>
      </c>
      <c r="AC219" s="205">
        <f t="shared" ref="AC219:AD219" si="518">AC220+AC221+AC222+AC223+AC224+AC225</f>
        <v>0</v>
      </c>
      <c r="AD219" s="205">
        <f t="shared" si="518"/>
        <v>0</v>
      </c>
      <c r="AE219" s="253" t="e">
        <f t="shared" si="415"/>
        <v>#DIV/0!</v>
      </c>
      <c r="AF219" s="205">
        <f t="shared" ref="AF219:AG219" si="519">AF220+AF221+AF222+AF223+AF224+AF225</f>
        <v>0</v>
      </c>
      <c r="AG219" s="205">
        <f t="shared" si="519"/>
        <v>0</v>
      </c>
      <c r="AH219" s="253" t="e">
        <f t="shared" si="417"/>
        <v>#DIV/0!</v>
      </c>
      <c r="AI219" s="205">
        <f t="shared" ref="AI219:AJ219" si="520">AI220+AI221+AI222+AI223+AI224+AI225</f>
        <v>0</v>
      </c>
      <c r="AJ219" s="205">
        <f t="shared" si="520"/>
        <v>0</v>
      </c>
      <c r="AK219" s="253" t="e">
        <f>AJ219/AI219</f>
        <v>#DIV/0!</v>
      </c>
      <c r="AL219" s="205">
        <f t="shared" ref="AL219:AM219" si="521">AL220+AL221+AL222+AL223+AL224+AL225</f>
        <v>0</v>
      </c>
      <c r="AM219" s="205">
        <f t="shared" si="521"/>
        <v>0</v>
      </c>
      <c r="AN219" s="253" t="e">
        <f t="shared" si="389"/>
        <v>#DIV/0!</v>
      </c>
      <c r="AO219" s="205">
        <f>AO220+AO221+AO222+AO223+AO224+AO225</f>
        <v>0</v>
      </c>
      <c r="AP219" s="205">
        <f>AP220+AP221+AP222+AP223+AP224+AP225</f>
        <v>0</v>
      </c>
      <c r="AQ219" s="257" t="e">
        <f>AP219/AO219*100</f>
        <v>#DIV/0!</v>
      </c>
      <c r="AR219" s="297"/>
    </row>
    <row r="220" spans="1:44" ht="114.75" hidden="1" customHeight="1">
      <c r="A220" s="567"/>
      <c r="B220" s="570"/>
      <c r="C220" s="570"/>
      <c r="D220" s="268" t="s">
        <v>37</v>
      </c>
      <c r="E220" s="211" t="e">
        <f>H220+K220+N220+Q220+T220+W220+Z220+AC220+AF220+AI220+AL220+#REF!</f>
        <v>#REF!</v>
      </c>
      <c r="F220" s="211" t="e">
        <f>I220+L220+O220+R220+U220+-X220+AA220+AD220+AG220+AJ220+AM220+#REF!</f>
        <v>#REF!</v>
      </c>
      <c r="G220" s="212" t="e">
        <f t="shared" ref="G220:G232" si="522">F220/E220</f>
        <v>#REF!</v>
      </c>
      <c r="H220" s="269"/>
      <c r="I220" s="269"/>
      <c r="J220" s="212" t="e">
        <f t="shared" si="401"/>
        <v>#DIV/0!</v>
      </c>
      <c r="K220" s="269"/>
      <c r="L220" s="269"/>
      <c r="M220" s="212" t="e">
        <f t="shared" ref="M220:M225" si="523">L220/K220*100</f>
        <v>#DIV/0!</v>
      </c>
      <c r="N220" s="269"/>
      <c r="O220" s="269"/>
      <c r="P220" s="238" t="e">
        <f t="shared" ref="P220:P225" si="524">O220/N220*100</f>
        <v>#DIV/0!</v>
      </c>
      <c r="Q220" s="269"/>
      <c r="R220" s="269"/>
      <c r="S220" s="238" t="e">
        <f t="shared" ref="S220:S225" si="525">R220/Q220*100</f>
        <v>#DIV/0!</v>
      </c>
      <c r="T220" s="269"/>
      <c r="U220" s="269"/>
      <c r="V220" s="238" t="e">
        <f t="shared" ref="V220:V225" si="526">U220/T220*100</f>
        <v>#DIV/0!</v>
      </c>
      <c r="W220" s="269"/>
      <c r="X220" s="269"/>
      <c r="Y220" s="238" t="e">
        <f t="shared" ref="Y220:Y225" si="527">X220/W220*100</f>
        <v>#DIV/0!</v>
      </c>
      <c r="Z220" s="269"/>
      <c r="AA220" s="269"/>
      <c r="AB220" s="238" t="e">
        <f t="shared" si="413"/>
        <v>#DIV/0!</v>
      </c>
      <c r="AC220" s="269"/>
      <c r="AD220" s="269"/>
      <c r="AE220" s="238" t="e">
        <f t="shared" si="415"/>
        <v>#DIV/0!</v>
      </c>
      <c r="AF220" s="269"/>
      <c r="AG220" s="269"/>
      <c r="AH220" s="238" t="e">
        <f t="shared" si="417"/>
        <v>#DIV/0!</v>
      </c>
      <c r="AI220" s="269"/>
      <c r="AJ220" s="269"/>
      <c r="AK220" s="238" t="e">
        <f t="shared" ref="AK220:AK225" si="528">AJ220/AI220</f>
        <v>#DIV/0!</v>
      </c>
      <c r="AL220" s="269"/>
      <c r="AM220" s="269"/>
      <c r="AN220" s="238" t="e">
        <f t="shared" si="389"/>
        <v>#DIV/0!</v>
      </c>
      <c r="AO220" s="269"/>
      <c r="AP220" s="269"/>
      <c r="AQ220" s="212" t="e">
        <f t="shared" ref="AQ220:AQ225" si="529">AP220/AO220*100</f>
        <v>#DIV/0!</v>
      </c>
      <c r="AR220" s="199"/>
    </row>
    <row r="221" spans="1:44" ht="114.75" hidden="1" customHeight="1">
      <c r="A221" s="567"/>
      <c r="B221" s="570"/>
      <c r="C221" s="570"/>
      <c r="D221" s="271" t="s">
        <v>2</v>
      </c>
      <c r="E221" s="211" t="e">
        <f>H221+K221+N221+Q221+T221+W221+Z221+AC221+AF221+AI221+AL221+#REF!</f>
        <v>#REF!</v>
      </c>
      <c r="F221" s="211" t="e">
        <f>I221+L221+O221+R221+U221+-X221+AA221+AD221+AG221+AJ221+AM221+#REF!</f>
        <v>#REF!</v>
      </c>
      <c r="G221" s="212" t="e">
        <f t="shared" si="522"/>
        <v>#REF!</v>
      </c>
      <c r="H221" s="269"/>
      <c r="I221" s="269"/>
      <c r="J221" s="212" t="e">
        <f t="shared" si="401"/>
        <v>#DIV/0!</v>
      </c>
      <c r="K221" s="269"/>
      <c r="L221" s="269"/>
      <c r="M221" s="212" t="e">
        <f t="shared" si="523"/>
        <v>#DIV/0!</v>
      </c>
      <c r="N221" s="269"/>
      <c r="O221" s="269"/>
      <c r="P221" s="238" t="e">
        <f t="shared" si="524"/>
        <v>#DIV/0!</v>
      </c>
      <c r="Q221" s="269"/>
      <c r="R221" s="269"/>
      <c r="S221" s="238" t="e">
        <f t="shared" si="525"/>
        <v>#DIV/0!</v>
      </c>
      <c r="T221" s="269"/>
      <c r="U221" s="269"/>
      <c r="V221" s="238" t="e">
        <f t="shared" si="526"/>
        <v>#DIV/0!</v>
      </c>
      <c r="W221" s="269"/>
      <c r="X221" s="269"/>
      <c r="Y221" s="238" t="e">
        <f t="shared" si="527"/>
        <v>#DIV/0!</v>
      </c>
      <c r="Z221" s="269"/>
      <c r="AA221" s="269"/>
      <c r="AB221" s="238" t="e">
        <f t="shared" si="413"/>
        <v>#DIV/0!</v>
      </c>
      <c r="AC221" s="269"/>
      <c r="AD221" s="269"/>
      <c r="AE221" s="238" t="e">
        <f t="shared" si="415"/>
        <v>#DIV/0!</v>
      </c>
      <c r="AF221" s="269"/>
      <c r="AG221" s="269"/>
      <c r="AH221" s="238" t="e">
        <f t="shared" si="417"/>
        <v>#DIV/0!</v>
      </c>
      <c r="AI221" s="269"/>
      <c r="AJ221" s="269"/>
      <c r="AK221" s="238" t="e">
        <f t="shared" si="528"/>
        <v>#DIV/0!</v>
      </c>
      <c r="AL221" s="269"/>
      <c r="AM221" s="269"/>
      <c r="AN221" s="238" t="e">
        <f t="shared" si="389"/>
        <v>#DIV/0!</v>
      </c>
      <c r="AO221" s="269"/>
      <c r="AP221" s="269"/>
      <c r="AQ221" s="212" t="e">
        <f t="shared" si="529"/>
        <v>#DIV/0!</v>
      </c>
      <c r="AR221" s="199"/>
    </row>
    <row r="222" spans="1:44" ht="114.75" hidden="1" customHeight="1">
      <c r="A222" s="567"/>
      <c r="B222" s="570"/>
      <c r="C222" s="570"/>
      <c r="D222" s="271" t="s">
        <v>284</v>
      </c>
      <c r="E222" s="211" t="e">
        <f>H222+K222+N222+Q222+T222+W222+Z222+AC222+AF222+AI222+AL222+#REF!</f>
        <v>#REF!</v>
      </c>
      <c r="F222" s="211" t="e">
        <f>I222+L222+O222+R222+U222+-X222+AA222+AD222+AG222+AJ222+AM222+#REF!</f>
        <v>#REF!</v>
      </c>
      <c r="G222" s="238" t="e">
        <f t="shared" si="522"/>
        <v>#REF!</v>
      </c>
      <c r="H222" s="269"/>
      <c r="I222" s="269"/>
      <c r="J222" s="212" t="e">
        <f t="shared" si="401"/>
        <v>#DIV/0!</v>
      </c>
      <c r="K222" s="269"/>
      <c r="L222" s="269"/>
      <c r="M222" s="212" t="e">
        <f t="shared" si="523"/>
        <v>#DIV/0!</v>
      </c>
      <c r="N222" s="269"/>
      <c r="O222" s="269"/>
      <c r="P222" s="238" t="e">
        <f t="shared" si="524"/>
        <v>#DIV/0!</v>
      </c>
      <c r="Q222" s="269"/>
      <c r="R222" s="269"/>
      <c r="S222" s="238" t="e">
        <f t="shared" si="525"/>
        <v>#DIV/0!</v>
      </c>
      <c r="T222" s="269"/>
      <c r="U222" s="269"/>
      <c r="V222" s="238" t="e">
        <f t="shared" si="526"/>
        <v>#DIV/0!</v>
      </c>
      <c r="W222" s="269"/>
      <c r="X222" s="269"/>
      <c r="Y222" s="238" t="e">
        <f t="shared" si="527"/>
        <v>#DIV/0!</v>
      </c>
      <c r="Z222" s="269"/>
      <c r="AA222" s="269"/>
      <c r="AB222" s="238" t="e">
        <f t="shared" si="413"/>
        <v>#DIV/0!</v>
      </c>
      <c r="AC222" s="269"/>
      <c r="AD222" s="269"/>
      <c r="AE222" s="238" t="e">
        <f t="shared" si="415"/>
        <v>#DIV/0!</v>
      </c>
      <c r="AF222" s="269"/>
      <c r="AG222" s="269"/>
      <c r="AH222" s="238" t="e">
        <f t="shared" si="417"/>
        <v>#DIV/0!</v>
      </c>
      <c r="AI222" s="269">
        <v>0</v>
      </c>
      <c r="AJ222" s="269">
        <v>0</v>
      </c>
      <c r="AK222" s="238" t="e">
        <f t="shared" si="528"/>
        <v>#DIV/0!</v>
      </c>
      <c r="AL222" s="269"/>
      <c r="AM222" s="269"/>
      <c r="AN222" s="238" t="e">
        <f t="shared" si="389"/>
        <v>#DIV/0!</v>
      </c>
      <c r="AO222" s="269"/>
      <c r="AP222" s="269"/>
      <c r="AQ222" s="212" t="e">
        <f t="shared" si="529"/>
        <v>#DIV/0!</v>
      </c>
      <c r="AR222" s="199"/>
    </row>
    <row r="223" spans="1:44" ht="114.75" hidden="1" customHeight="1">
      <c r="A223" s="567"/>
      <c r="B223" s="570"/>
      <c r="C223" s="570"/>
      <c r="D223" s="271" t="s">
        <v>292</v>
      </c>
      <c r="E223" s="211" t="e">
        <f>H223+K223+N223+Q223+T223+W223+Z223+AC223+AF223+AI223+AL223+#REF!</f>
        <v>#REF!</v>
      </c>
      <c r="F223" s="211" t="e">
        <f>I223+L223+O223+R223+U223+-X223+AA223+AD223+AG223+AJ223+AM223+#REF!</f>
        <v>#REF!</v>
      </c>
      <c r="G223" s="212" t="e">
        <f t="shared" si="522"/>
        <v>#REF!</v>
      </c>
      <c r="H223" s="269"/>
      <c r="I223" s="269"/>
      <c r="J223" s="212" t="e">
        <f t="shared" si="401"/>
        <v>#DIV/0!</v>
      </c>
      <c r="K223" s="269"/>
      <c r="L223" s="269"/>
      <c r="M223" s="212" t="e">
        <f t="shared" si="523"/>
        <v>#DIV/0!</v>
      </c>
      <c r="N223" s="269"/>
      <c r="O223" s="269"/>
      <c r="P223" s="238" t="e">
        <f t="shared" si="524"/>
        <v>#DIV/0!</v>
      </c>
      <c r="Q223" s="269"/>
      <c r="R223" s="269"/>
      <c r="S223" s="238" t="e">
        <f t="shared" si="525"/>
        <v>#DIV/0!</v>
      </c>
      <c r="T223" s="269"/>
      <c r="U223" s="269"/>
      <c r="V223" s="238" t="e">
        <f t="shared" si="526"/>
        <v>#DIV/0!</v>
      </c>
      <c r="W223" s="269"/>
      <c r="X223" s="269"/>
      <c r="Y223" s="238" t="e">
        <f t="shared" si="527"/>
        <v>#DIV/0!</v>
      </c>
      <c r="Z223" s="269"/>
      <c r="AA223" s="269"/>
      <c r="AB223" s="238" t="e">
        <f t="shared" si="413"/>
        <v>#DIV/0!</v>
      </c>
      <c r="AC223" s="269"/>
      <c r="AD223" s="269"/>
      <c r="AE223" s="238" t="e">
        <f t="shared" si="415"/>
        <v>#DIV/0!</v>
      </c>
      <c r="AF223" s="269"/>
      <c r="AG223" s="269"/>
      <c r="AH223" s="238" t="e">
        <f t="shared" si="417"/>
        <v>#DIV/0!</v>
      </c>
      <c r="AI223" s="269"/>
      <c r="AJ223" s="269"/>
      <c r="AK223" s="238" t="e">
        <f t="shared" si="528"/>
        <v>#DIV/0!</v>
      </c>
      <c r="AL223" s="269"/>
      <c r="AM223" s="269"/>
      <c r="AN223" s="238" t="e">
        <f t="shared" si="389"/>
        <v>#DIV/0!</v>
      </c>
      <c r="AO223" s="269"/>
      <c r="AP223" s="269"/>
      <c r="AQ223" s="212" t="e">
        <f t="shared" si="529"/>
        <v>#DIV/0!</v>
      </c>
      <c r="AR223" s="199"/>
    </row>
    <row r="224" spans="1:44" ht="114.75" hidden="1" customHeight="1">
      <c r="A224" s="567"/>
      <c r="B224" s="570"/>
      <c r="C224" s="570"/>
      <c r="D224" s="271" t="s">
        <v>285</v>
      </c>
      <c r="E224" s="211" t="e">
        <f>H224+K224+N224+Q224+T224+W224+Z224+AC224+AF224+AI224+AL224+#REF!</f>
        <v>#REF!</v>
      </c>
      <c r="F224" s="211" t="e">
        <f>I224+L224+O224+R224+U224+-X224+AA224+AD224+AG224+AJ224+AM224+#REF!</f>
        <v>#REF!</v>
      </c>
      <c r="G224" s="212" t="e">
        <f t="shared" si="522"/>
        <v>#REF!</v>
      </c>
      <c r="H224" s="269"/>
      <c r="I224" s="269"/>
      <c r="J224" s="212" t="e">
        <f t="shared" si="401"/>
        <v>#DIV/0!</v>
      </c>
      <c r="K224" s="269"/>
      <c r="L224" s="269"/>
      <c r="M224" s="212" t="e">
        <f t="shared" si="523"/>
        <v>#DIV/0!</v>
      </c>
      <c r="N224" s="269"/>
      <c r="O224" s="269"/>
      <c r="P224" s="238" t="e">
        <f t="shared" si="524"/>
        <v>#DIV/0!</v>
      </c>
      <c r="Q224" s="269"/>
      <c r="R224" s="269"/>
      <c r="S224" s="238" t="e">
        <f t="shared" si="525"/>
        <v>#DIV/0!</v>
      </c>
      <c r="T224" s="269"/>
      <c r="U224" s="269"/>
      <c r="V224" s="238" t="e">
        <f t="shared" si="526"/>
        <v>#DIV/0!</v>
      </c>
      <c r="W224" s="269"/>
      <c r="X224" s="269"/>
      <c r="Y224" s="238" t="e">
        <f t="shared" si="527"/>
        <v>#DIV/0!</v>
      </c>
      <c r="Z224" s="269"/>
      <c r="AA224" s="269"/>
      <c r="AB224" s="238" t="e">
        <f t="shared" si="413"/>
        <v>#DIV/0!</v>
      </c>
      <c r="AC224" s="269"/>
      <c r="AD224" s="269"/>
      <c r="AE224" s="238" t="e">
        <f t="shared" si="415"/>
        <v>#DIV/0!</v>
      </c>
      <c r="AF224" s="269"/>
      <c r="AG224" s="269"/>
      <c r="AH224" s="238" t="e">
        <f t="shared" si="417"/>
        <v>#DIV/0!</v>
      </c>
      <c r="AI224" s="269"/>
      <c r="AJ224" s="269"/>
      <c r="AK224" s="238" t="e">
        <f t="shared" si="528"/>
        <v>#DIV/0!</v>
      </c>
      <c r="AL224" s="269"/>
      <c r="AM224" s="269"/>
      <c r="AN224" s="238" t="e">
        <f t="shared" si="389"/>
        <v>#DIV/0!</v>
      </c>
      <c r="AO224" s="269"/>
      <c r="AP224" s="269"/>
      <c r="AQ224" s="212" t="e">
        <f t="shared" si="529"/>
        <v>#DIV/0!</v>
      </c>
      <c r="AR224" s="199"/>
    </row>
    <row r="225" spans="1:44" ht="114.75" hidden="1" customHeight="1" thickBot="1">
      <c r="A225" s="568"/>
      <c r="B225" s="571"/>
      <c r="C225" s="571"/>
      <c r="D225" s="285" t="s">
        <v>43</v>
      </c>
      <c r="E225" s="259" t="e">
        <f>H225+K225+N225+Q225+T225+W225+Z225+AC225+AF225+AI225+AL225+#REF!</f>
        <v>#REF!</v>
      </c>
      <c r="F225" s="259" t="e">
        <f>I225+L225+O225+R225+U225+-X225+AA225+AD225+AG225+AJ225+AM225+#REF!</f>
        <v>#REF!</v>
      </c>
      <c r="G225" s="261" t="e">
        <f t="shared" si="522"/>
        <v>#REF!</v>
      </c>
      <c r="H225" s="286"/>
      <c r="I225" s="286"/>
      <c r="J225" s="261" t="e">
        <f t="shared" si="401"/>
        <v>#DIV/0!</v>
      </c>
      <c r="K225" s="286"/>
      <c r="L225" s="286"/>
      <c r="M225" s="261" t="e">
        <f t="shared" si="523"/>
        <v>#DIV/0!</v>
      </c>
      <c r="N225" s="286"/>
      <c r="O225" s="286"/>
      <c r="P225" s="294" t="e">
        <f t="shared" si="524"/>
        <v>#DIV/0!</v>
      </c>
      <c r="Q225" s="286"/>
      <c r="R225" s="286"/>
      <c r="S225" s="294" t="e">
        <f t="shared" si="525"/>
        <v>#DIV/0!</v>
      </c>
      <c r="T225" s="286"/>
      <c r="U225" s="286"/>
      <c r="V225" s="294" t="e">
        <f t="shared" si="526"/>
        <v>#DIV/0!</v>
      </c>
      <c r="W225" s="286"/>
      <c r="X225" s="286"/>
      <c r="Y225" s="294" t="e">
        <f t="shared" si="527"/>
        <v>#DIV/0!</v>
      </c>
      <c r="Z225" s="286"/>
      <c r="AA225" s="286"/>
      <c r="AB225" s="294" t="e">
        <f t="shared" si="413"/>
        <v>#DIV/0!</v>
      </c>
      <c r="AC225" s="286"/>
      <c r="AD225" s="286"/>
      <c r="AE225" s="294" t="e">
        <f t="shared" si="415"/>
        <v>#DIV/0!</v>
      </c>
      <c r="AF225" s="286"/>
      <c r="AG225" s="286"/>
      <c r="AH225" s="294" t="e">
        <f t="shared" si="417"/>
        <v>#DIV/0!</v>
      </c>
      <c r="AI225" s="286"/>
      <c r="AJ225" s="286"/>
      <c r="AK225" s="294" t="e">
        <f t="shared" si="528"/>
        <v>#DIV/0!</v>
      </c>
      <c r="AL225" s="286"/>
      <c r="AM225" s="286"/>
      <c r="AN225" s="294" t="e">
        <f t="shared" si="389"/>
        <v>#DIV/0!</v>
      </c>
      <c r="AO225" s="286"/>
      <c r="AP225" s="286"/>
      <c r="AQ225" s="261" t="e">
        <f t="shared" si="529"/>
        <v>#DIV/0!</v>
      </c>
      <c r="AR225" s="296"/>
    </row>
    <row r="226" spans="1:44" ht="114.75" customHeight="1" thickBot="1">
      <c r="A226" s="561" t="s">
        <v>310</v>
      </c>
      <c r="B226" s="540" t="s">
        <v>426</v>
      </c>
      <c r="C226" s="639"/>
      <c r="D226" s="222" t="s">
        <v>41</v>
      </c>
      <c r="E226" s="205">
        <f>H226+K226+N226+Q226+T226+W226+Z226+AC226+AF226+AI226+AL226+AO226</f>
        <v>175</v>
      </c>
      <c r="F226" s="205">
        <f>I226+L226+O226+R226+U226+X226+AA226+AD226+AG226+AJ226+AM226+AP226</f>
        <v>175</v>
      </c>
      <c r="G226" s="253">
        <f>F226/E226</f>
        <v>1</v>
      </c>
      <c r="H226" s="205">
        <f>H227+H228+H229+H230+H231+H232</f>
        <v>0</v>
      </c>
      <c r="I226" s="205">
        <f>I227+I228+I229+I230+I231+I232</f>
        <v>0</v>
      </c>
      <c r="J226" s="257"/>
      <c r="K226" s="205">
        <f>K227+K228+K229+K230+K231+K232</f>
        <v>43.7</v>
      </c>
      <c r="L226" s="205">
        <f>L227+L228+L229+L230+L231+L232</f>
        <v>43.7</v>
      </c>
      <c r="M226" s="238">
        <f>L226/K226</f>
        <v>1</v>
      </c>
      <c r="N226" s="205">
        <f>N227+N228+N229+N230+N231+N232</f>
        <v>0</v>
      </c>
      <c r="O226" s="205">
        <f>O227+O228+O229+O230+O231+O232</f>
        <v>0</v>
      </c>
      <c r="P226" s="253"/>
      <c r="Q226" s="205">
        <f>Q227+Q228+Q229+Q230+Q231+Q232</f>
        <v>43.8</v>
      </c>
      <c r="R226" s="205">
        <f>R227+R228+R229+R230+R231+R232</f>
        <v>43.8</v>
      </c>
      <c r="S226" s="238">
        <f>R226/Q226</f>
        <v>1</v>
      </c>
      <c r="T226" s="205">
        <f>T227+T228+T229+T230+T231+T232</f>
        <v>0</v>
      </c>
      <c r="U226" s="205">
        <f>U227+U228+U229+U230+U231+U232</f>
        <v>0</v>
      </c>
      <c r="V226" s="253"/>
      <c r="W226" s="205">
        <f>W227+W228+W229+W230+W231+W232</f>
        <v>0</v>
      </c>
      <c r="X226" s="205">
        <f>X227+X228+X229+X230+X231+X232</f>
        <v>0</v>
      </c>
      <c r="Y226" s="238"/>
      <c r="Z226" s="205">
        <f t="shared" ref="Z226:AA226" si="530">Z227+Z228+Z229+Z230+Z231+Z232</f>
        <v>43.8</v>
      </c>
      <c r="AA226" s="205">
        <f t="shared" si="530"/>
        <v>43.8</v>
      </c>
      <c r="AB226" s="238">
        <f t="shared" ref="AB226" si="531">AA226/Z226</f>
        <v>1</v>
      </c>
      <c r="AC226" s="205">
        <f t="shared" ref="AC226:AD226" si="532">AC227+AC228+AC229+AC230+AC231+AC232</f>
        <v>0</v>
      </c>
      <c r="AD226" s="205">
        <f t="shared" si="532"/>
        <v>0</v>
      </c>
      <c r="AE226" s="253"/>
      <c r="AF226" s="205">
        <f t="shared" ref="AF226:AG226" si="533">AF227+AF228+AF229+AF230+AF231+AF232</f>
        <v>0</v>
      </c>
      <c r="AG226" s="205">
        <f t="shared" si="533"/>
        <v>0</v>
      </c>
      <c r="AH226" s="238"/>
      <c r="AI226" s="205">
        <f t="shared" ref="AI226:AJ226" si="534">AI227+AI228+AI229+AI230+AI231+AI232</f>
        <v>43.7</v>
      </c>
      <c r="AJ226" s="205">
        <f t="shared" si="534"/>
        <v>43.7</v>
      </c>
      <c r="AK226" s="253">
        <f>AJ226/AI226</f>
        <v>1</v>
      </c>
      <c r="AL226" s="205">
        <f t="shared" ref="AL226:AM226" si="535">AL227+AL228+AL229+AL230+AL231+AL232</f>
        <v>0</v>
      </c>
      <c r="AM226" s="205">
        <f t="shared" si="535"/>
        <v>0</v>
      </c>
      <c r="AN226" s="253"/>
      <c r="AO226" s="205">
        <f>AO227+AO228+AO229+AO230+AO231+AO232</f>
        <v>0</v>
      </c>
      <c r="AP226" s="205">
        <f>AP227+AP228+AP229+AP230+AP231+AP232</f>
        <v>0</v>
      </c>
      <c r="AQ226" s="253"/>
      <c r="AR226" s="200" t="s">
        <v>487</v>
      </c>
    </row>
    <row r="227" spans="1:44" ht="114.75" hidden="1" customHeight="1">
      <c r="A227" s="562"/>
      <c r="B227" s="532"/>
      <c r="C227" s="640"/>
      <c r="D227" s="268" t="s">
        <v>37</v>
      </c>
      <c r="E227" s="211">
        <f>H227+K227+N227+Q227+T227+W227+Z227+AC227+AF227+AI227+AL227+AO227</f>
        <v>0</v>
      </c>
      <c r="F227" s="211">
        <f>I227+L227+O227+R227+U227+X227+AA227+AD227+AG227+AJ227+AM227+AP227</f>
        <v>0</v>
      </c>
      <c r="G227" s="212" t="e">
        <f t="shared" si="522"/>
        <v>#DIV/0!</v>
      </c>
      <c r="H227" s="269"/>
      <c r="I227" s="269"/>
      <c r="J227" s="212" t="e">
        <f t="shared" si="401"/>
        <v>#DIV/0!</v>
      </c>
      <c r="K227" s="269"/>
      <c r="L227" s="269"/>
      <c r="M227" s="212" t="e">
        <f t="shared" ref="M227:M232" si="536">L227/K227*100</f>
        <v>#DIV/0!</v>
      </c>
      <c r="N227" s="269"/>
      <c r="O227" s="269"/>
      <c r="P227" s="238" t="e">
        <f t="shared" ref="P227:P232" si="537">O227/N227*100</f>
        <v>#DIV/0!</v>
      </c>
      <c r="Q227" s="269"/>
      <c r="R227" s="269"/>
      <c r="S227" s="238" t="e">
        <f t="shared" ref="S227:S232" si="538">R227/Q227*100</f>
        <v>#DIV/0!</v>
      </c>
      <c r="T227" s="269"/>
      <c r="U227" s="269"/>
      <c r="V227" s="238" t="e">
        <f t="shared" ref="V227:V232" si="539">U227/T227*100</f>
        <v>#DIV/0!</v>
      </c>
      <c r="W227" s="269"/>
      <c r="X227" s="269"/>
      <c r="Y227" s="238" t="e">
        <f t="shared" ref="Y227:Y232" si="540">X227/W227*100</f>
        <v>#DIV/0!</v>
      </c>
      <c r="Z227" s="269"/>
      <c r="AA227" s="269"/>
      <c r="AB227" s="238" t="e">
        <f t="shared" si="413"/>
        <v>#DIV/0!</v>
      </c>
      <c r="AC227" s="269"/>
      <c r="AD227" s="269"/>
      <c r="AE227" s="238" t="e">
        <f t="shared" si="415"/>
        <v>#DIV/0!</v>
      </c>
      <c r="AF227" s="269"/>
      <c r="AG227" s="269"/>
      <c r="AH227" s="238" t="e">
        <f t="shared" si="417"/>
        <v>#DIV/0!</v>
      </c>
      <c r="AI227" s="269"/>
      <c r="AJ227" s="269"/>
      <c r="AK227" s="238" t="e">
        <f t="shared" ref="AK227:AK232" si="541">AJ227/AI227</f>
        <v>#DIV/0!</v>
      </c>
      <c r="AL227" s="269"/>
      <c r="AM227" s="269"/>
      <c r="AN227" s="238" t="e">
        <f t="shared" si="389"/>
        <v>#DIV/0!</v>
      </c>
      <c r="AO227" s="269"/>
      <c r="AP227" s="269"/>
      <c r="AQ227" s="212" t="e">
        <f t="shared" ref="AQ227:AQ232" si="542">AP227/AO227*100</f>
        <v>#DIV/0!</v>
      </c>
      <c r="AR227" s="199"/>
    </row>
    <row r="228" spans="1:44" ht="114.75" hidden="1" customHeight="1" thickBot="1">
      <c r="A228" s="562"/>
      <c r="B228" s="532"/>
      <c r="C228" s="640"/>
      <c r="D228" s="271" t="s">
        <v>2</v>
      </c>
      <c r="E228" s="211">
        <f t="shared" ref="E228:F232" si="543">H228+K228+N228+Q228+T228+W228+Z228+AC228+AF228+AI228+AL228+AO228</f>
        <v>0</v>
      </c>
      <c r="F228" s="211">
        <f t="shared" si="543"/>
        <v>0</v>
      </c>
      <c r="G228" s="212" t="e">
        <f t="shared" si="522"/>
        <v>#DIV/0!</v>
      </c>
      <c r="H228" s="269"/>
      <c r="I228" s="269"/>
      <c r="J228" s="212" t="e">
        <f t="shared" si="401"/>
        <v>#DIV/0!</v>
      </c>
      <c r="K228" s="269"/>
      <c r="L228" s="269"/>
      <c r="M228" s="212" t="e">
        <f t="shared" si="536"/>
        <v>#DIV/0!</v>
      </c>
      <c r="N228" s="269"/>
      <c r="O228" s="269"/>
      <c r="P228" s="238" t="e">
        <f t="shared" si="537"/>
        <v>#DIV/0!</v>
      </c>
      <c r="Q228" s="269"/>
      <c r="R228" s="269"/>
      <c r="S228" s="238" t="e">
        <f t="shared" si="538"/>
        <v>#DIV/0!</v>
      </c>
      <c r="T228" s="269"/>
      <c r="U228" s="269"/>
      <c r="V228" s="238" t="e">
        <f t="shared" si="539"/>
        <v>#DIV/0!</v>
      </c>
      <c r="W228" s="269"/>
      <c r="X228" s="269"/>
      <c r="Y228" s="238" t="e">
        <f t="shared" si="540"/>
        <v>#DIV/0!</v>
      </c>
      <c r="Z228" s="269"/>
      <c r="AA228" s="269"/>
      <c r="AB228" s="238" t="e">
        <f t="shared" si="413"/>
        <v>#DIV/0!</v>
      </c>
      <c r="AC228" s="269"/>
      <c r="AD228" s="269"/>
      <c r="AE228" s="238" t="e">
        <f t="shared" si="415"/>
        <v>#DIV/0!</v>
      </c>
      <c r="AF228" s="269"/>
      <c r="AG228" s="269"/>
      <c r="AH228" s="238" t="e">
        <f t="shared" si="417"/>
        <v>#DIV/0!</v>
      </c>
      <c r="AI228" s="269"/>
      <c r="AJ228" s="269"/>
      <c r="AK228" s="238" t="e">
        <f t="shared" si="541"/>
        <v>#DIV/0!</v>
      </c>
      <c r="AL228" s="269"/>
      <c r="AM228" s="269"/>
      <c r="AN228" s="238" t="e">
        <f t="shared" ref="AN228:AN246" si="544">AM228/AL228*100</f>
        <v>#DIV/0!</v>
      </c>
      <c r="AO228" s="269"/>
      <c r="AP228" s="269"/>
      <c r="AQ228" s="212" t="e">
        <f t="shared" si="542"/>
        <v>#DIV/0!</v>
      </c>
      <c r="AR228" s="199"/>
    </row>
    <row r="229" spans="1:44" ht="193.5" customHeight="1" thickBot="1">
      <c r="A229" s="562"/>
      <c r="B229" s="532"/>
      <c r="C229" s="640"/>
      <c r="D229" s="271" t="s">
        <v>284</v>
      </c>
      <c r="E229" s="211">
        <f t="shared" si="543"/>
        <v>175</v>
      </c>
      <c r="F229" s="211">
        <f t="shared" si="543"/>
        <v>175</v>
      </c>
      <c r="G229" s="238">
        <f t="shared" si="522"/>
        <v>1</v>
      </c>
      <c r="H229" s="269"/>
      <c r="I229" s="269"/>
      <c r="J229" s="212"/>
      <c r="K229" s="269">
        <v>43.7</v>
      </c>
      <c r="L229" s="269">
        <v>43.7</v>
      </c>
      <c r="M229" s="238">
        <f>L229/K229</f>
        <v>1</v>
      </c>
      <c r="N229" s="269">
        <v>0</v>
      </c>
      <c r="O229" s="269">
        <v>0</v>
      </c>
      <c r="P229" s="238"/>
      <c r="Q229" s="315">
        <v>43.8</v>
      </c>
      <c r="R229" s="315">
        <v>43.8</v>
      </c>
      <c r="S229" s="238">
        <f>R229/Q229</f>
        <v>1</v>
      </c>
      <c r="T229" s="269"/>
      <c r="U229" s="269"/>
      <c r="V229" s="238"/>
      <c r="W229" s="269"/>
      <c r="X229" s="269"/>
      <c r="Y229" s="238"/>
      <c r="Z229" s="315">
        <v>43.8</v>
      </c>
      <c r="AA229" s="315">
        <v>43.8</v>
      </c>
      <c r="AB229" s="238">
        <f t="shared" ref="AB229" si="545">AA229/Z229</f>
        <v>1</v>
      </c>
      <c r="AC229" s="269"/>
      <c r="AD229" s="269"/>
      <c r="AE229" s="238"/>
      <c r="AF229" s="269"/>
      <c r="AG229" s="269"/>
      <c r="AH229" s="253"/>
      <c r="AI229" s="315">
        <v>43.7</v>
      </c>
      <c r="AJ229" s="315">
        <v>43.7</v>
      </c>
      <c r="AK229" s="238">
        <f t="shared" si="541"/>
        <v>1</v>
      </c>
      <c r="AL229" s="269"/>
      <c r="AM229" s="269"/>
      <c r="AN229" s="238"/>
      <c r="AO229" s="269"/>
      <c r="AP229" s="269"/>
      <c r="AQ229" s="253"/>
      <c r="AR229" s="200" t="s">
        <v>532</v>
      </c>
    </row>
    <row r="230" spans="1:44" ht="266.25" hidden="1" customHeight="1">
      <c r="A230" s="562"/>
      <c r="B230" s="532"/>
      <c r="C230" s="640"/>
      <c r="D230" s="271" t="s">
        <v>292</v>
      </c>
      <c r="E230" s="205">
        <f t="shared" si="543"/>
        <v>0</v>
      </c>
      <c r="F230" s="205">
        <f t="shared" si="543"/>
        <v>0</v>
      </c>
      <c r="G230" s="212" t="e">
        <f t="shared" si="522"/>
        <v>#DIV/0!</v>
      </c>
      <c r="H230" s="269"/>
      <c r="I230" s="269"/>
      <c r="J230" s="212" t="e">
        <f t="shared" si="401"/>
        <v>#DIV/0!</v>
      </c>
      <c r="K230" s="269"/>
      <c r="L230" s="269"/>
      <c r="M230" s="212" t="e">
        <f t="shared" si="536"/>
        <v>#DIV/0!</v>
      </c>
      <c r="N230" s="269"/>
      <c r="O230" s="269"/>
      <c r="P230" s="238" t="e">
        <f t="shared" si="537"/>
        <v>#DIV/0!</v>
      </c>
      <c r="Q230" s="269"/>
      <c r="R230" s="269"/>
      <c r="S230" s="238" t="e">
        <f t="shared" si="538"/>
        <v>#DIV/0!</v>
      </c>
      <c r="T230" s="269"/>
      <c r="U230" s="269"/>
      <c r="V230" s="238" t="e">
        <f t="shared" si="539"/>
        <v>#DIV/0!</v>
      </c>
      <c r="W230" s="269"/>
      <c r="X230" s="269"/>
      <c r="Y230" s="238" t="e">
        <f t="shared" si="540"/>
        <v>#DIV/0!</v>
      </c>
      <c r="Z230" s="269"/>
      <c r="AA230" s="269"/>
      <c r="AB230" s="238" t="e">
        <f t="shared" si="413"/>
        <v>#DIV/0!</v>
      </c>
      <c r="AC230" s="269"/>
      <c r="AD230" s="269"/>
      <c r="AE230" s="238" t="e">
        <f t="shared" si="415"/>
        <v>#DIV/0!</v>
      </c>
      <c r="AF230" s="269"/>
      <c r="AG230" s="269"/>
      <c r="AH230" s="238" t="e">
        <f t="shared" si="417"/>
        <v>#DIV/0!</v>
      </c>
      <c r="AI230" s="269"/>
      <c r="AJ230" s="269"/>
      <c r="AK230" s="238" t="e">
        <f t="shared" si="541"/>
        <v>#DIV/0!</v>
      </c>
      <c r="AL230" s="269"/>
      <c r="AM230" s="269"/>
      <c r="AN230" s="238" t="e">
        <f t="shared" si="544"/>
        <v>#DIV/0!</v>
      </c>
      <c r="AO230" s="269"/>
      <c r="AP230" s="269"/>
      <c r="AQ230" s="212" t="e">
        <f t="shared" si="542"/>
        <v>#DIV/0!</v>
      </c>
      <c r="AR230" s="199"/>
    </row>
    <row r="231" spans="1:44" ht="114.75" hidden="1" customHeight="1">
      <c r="A231" s="562"/>
      <c r="B231" s="532"/>
      <c r="C231" s="640"/>
      <c r="D231" s="271" t="s">
        <v>285</v>
      </c>
      <c r="E231" s="211">
        <f t="shared" si="543"/>
        <v>0</v>
      </c>
      <c r="F231" s="211">
        <f t="shared" si="543"/>
        <v>0</v>
      </c>
      <c r="G231" s="212" t="e">
        <f t="shared" si="522"/>
        <v>#DIV/0!</v>
      </c>
      <c r="H231" s="269"/>
      <c r="I231" s="269"/>
      <c r="J231" s="212" t="e">
        <f t="shared" si="401"/>
        <v>#DIV/0!</v>
      </c>
      <c r="K231" s="269"/>
      <c r="L231" s="269"/>
      <c r="M231" s="212" t="e">
        <f t="shared" si="536"/>
        <v>#DIV/0!</v>
      </c>
      <c r="N231" s="269"/>
      <c r="O231" s="269"/>
      <c r="P231" s="238" t="e">
        <f t="shared" si="537"/>
        <v>#DIV/0!</v>
      </c>
      <c r="Q231" s="269"/>
      <c r="R231" s="269"/>
      <c r="S231" s="238" t="e">
        <f t="shared" si="538"/>
        <v>#DIV/0!</v>
      </c>
      <c r="T231" s="269"/>
      <c r="U231" s="269"/>
      <c r="V231" s="238" t="e">
        <f t="shared" si="539"/>
        <v>#DIV/0!</v>
      </c>
      <c r="W231" s="269"/>
      <c r="X231" s="269"/>
      <c r="Y231" s="238" t="e">
        <f t="shared" si="540"/>
        <v>#DIV/0!</v>
      </c>
      <c r="Z231" s="269"/>
      <c r="AA231" s="269"/>
      <c r="AB231" s="238" t="e">
        <f t="shared" si="413"/>
        <v>#DIV/0!</v>
      </c>
      <c r="AC231" s="269"/>
      <c r="AD231" s="269"/>
      <c r="AE231" s="238" t="e">
        <f t="shared" si="415"/>
        <v>#DIV/0!</v>
      </c>
      <c r="AF231" s="269"/>
      <c r="AG231" s="269"/>
      <c r="AH231" s="238" t="e">
        <f t="shared" si="417"/>
        <v>#DIV/0!</v>
      </c>
      <c r="AI231" s="269"/>
      <c r="AJ231" s="269"/>
      <c r="AK231" s="238" t="e">
        <f t="shared" si="541"/>
        <v>#DIV/0!</v>
      </c>
      <c r="AL231" s="269"/>
      <c r="AM231" s="269"/>
      <c r="AN231" s="238" t="e">
        <f t="shared" si="544"/>
        <v>#DIV/0!</v>
      </c>
      <c r="AO231" s="269"/>
      <c r="AP231" s="269"/>
      <c r="AQ231" s="212" t="e">
        <f t="shared" si="542"/>
        <v>#DIV/0!</v>
      </c>
      <c r="AR231" s="199"/>
    </row>
    <row r="232" spans="1:44" ht="114.75" hidden="1" customHeight="1" thickBot="1">
      <c r="A232" s="563"/>
      <c r="B232" s="541"/>
      <c r="C232" s="641"/>
      <c r="D232" s="274" t="s">
        <v>43</v>
      </c>
      <c r="E232" s="218">
        <f t="shared" si="543"/>
        <v>0</v>
      </c>
      <c r="F232" s="218">
        <f t="shared" si="543"/>
        <v>0</v>
      </c>
      <c r="G232" s="241" t="e">
        <f t="shared" si="522"/>
        <v>#DIV/0!</v>
      </c>
      <c r="H232" s="275"/>
      <c r="I232" s="275"/>
      <c r="J232" s="241" t="e">
        <f t="shared" si="401"/>
        <v>#DIV/0!</v>
      </c>
      <c r="K232" s="275"/>
      <c r="L232" s="275"/>
      <c r="M232" s="241" t="e">
        <f t="shared" si="536"/>
        <v>#DIV/0!</v>
      </c>
      <c r="N232" s="275"/>
      <c r="O232" s="275"/>
      <c r="P232" s="295" t="e">
        <f t="shared" si="537"/>
        <v>#DIV/0!</v>
      </c>
      <c r="Q232" s="275"/>
      <c r="R232" s="275"/>
      <c r="S232" s="295" t="e">
        <f t="shared" si="538"/>
        <v>#DIV/0!</v>
      </c>
      <c r="T232" s="275"/>
      <c r="U232" s="275"/>
      <c r="V232" s="295" t="e">
        <f t="shared" si="539"/>
        <v>#DIV/0!</v>
      </c>
      <c r="W232" s="275"/>
      <c r="X232" s="275"/>
      <c r="Y232" s="295" t="e">
        <f t="shared" si="540"/>
        <v>#DIV/0!</v>
      </c>
      <c r="Z232" s="275"/>
      <c r="AA232" s="275"/>
      <c r="AB232" s="295" t="e">
        <f t="shared" si="413"/>
        <v>#DIV/0!</v>
      </c>
      <c r="AC232" s="275"/>
      <c r="AD232" s="275"/>
      <c r="AE232" s="295" t="e">
        <f t="shared" si="415"/>
        <v>#DIV/0!</v>
      </c>
      <c r="AF232" s="275"/>
      <c r="AG232" s="275"/>
      <c r="AH232" s="295" t="e">
        <f t="shared" si="417"/>
        <v>#DIV/0!</v>
      </c>
      <c r="AI232" s="275"/>
      <c r="AJ232" s="275"/>
      <c r="AK232" s="295" t="e">
        <f t="shared" si="541"/>
        <v>#DIV/0!</v>
      </c>
      <c r="AL232" s="275"/>
      <c r="AM232" s="275"/>
      <c r="AN232" s="295" t="e">
        <f t="shared" si="544"/>
        <v>#DIV/0!</v>
      </c>
      <c r="AO232" s="275"/>
      <c r="AP232" s="275"/>
      <c r="AQ232" s="241" t="e">
        <f t="shared" si="542"/>
        <v>#DIV/0!</v>
      </c>
      <c r="AR232" s="298"/>
    </row>
    <row r="233" spans="1:44" ht="162" customHeight="1">
      <c r="A233" s="561" t="s">
        <v>311</v>
      </c>
      <c r="B233" s="540" t="s">
        <v>459</v>
      </c>
      <c r="C233" s="639"/>
      <c r="D233" s="222" t="s">
        <v>41</v>
      </c>
      <c r="E233" s="205">
        <f>H233+K233+N233+Q233+T233+W233+Z233+AC233+AF233+AI233+AL233+AO233</f>
        <v>400</v>
      </c>
      <c r="F233" s="205">
        <f>I233+L233+O233+R233+U233+X233+AA233+AD233+AG233+AJ233+AM233+AP233</f>
        <v>400</v>
      </c>
      <c r="G233" s="253">
        <f>F233/E233</f>
        <v>1</v>
      </c>
      <c r="H233" s="205">
        <f>H234+H235+H236+H237+H238+H239</f>
        <v>0</v>
      </c>
      <c r="I233" s="205">
        <f>I234+I235+I236+I237+I238+I239</f>
        <v>0</v>
      </c>
      <c r="J233" s="257"/>
      <c r="K233" s="205">
        <f>K234+K235+K236+K237+K238+K239</f>
        <v>0</v>
      </c>
      <c r="L233" s="205">
        <f>L234+L235+L236+L237+L238+L239</f>
        <v>0</v>
      </c>
      <c r="M233" s="238"/>
      <c r="N233" s="205">
        <f>N234+N235+N236+N237+N238+N239</f>
        <v>0</v>
      </c>
      <c r="O233" s="205">
        <f>O234+O235+O236+O237+O238+O239</f>
        <v>0</v>
      </c>
      <c r="P233" s="253"/>
      <c r="Q233" s="205">
        <f>Q234+Q235+Q236+Q237+Q238+Q239</f>
        <v>0</v>
      </c>
      <c r="R233" s="205">
        <f>R234+R235+R236+R237+R238+R239</f>
        <v>0</v>
      </c>
      <c r="S233" s="238"/>
      <c r="T233" s="205">
        <f>T234+T235+T236+T237+T238+T239</f>
        <v>0</v>
      </c>
      <c r="U233" s="205">
        <f>U234+U235+U236+U237+U238+U239</f>
        <v>0</v>
      </c>
      <c r="V233" s="253"/>
      <c r="W233" s="205">
        <f>W234+W235+W236+W237+W238+W239</f>
        <v>0</v>
      </c>
      <c r="X233" s="205">
        <f>X234+X235+X236+X237+X238+X239</f>
        <v>0</v>
      </c>
      <c r="Y233" s="238"/>
      <c r="Z233" s="205">
        <f t="shared" ref="Z233:AA233" si="546">Z234+Z235+Z236+Z237+Z238+Z239</f>
        <v>0</v>
      </c>
      <c r="AA233" s="205">
        <f t="shared" si="546"/>
        <v>0</v>
      </c>
      <c r="AB233" s="238"/>
      <c r="AC233" s="205">
        <f t="shared" ref="AC233:AD233" si="547">AC234+AC235+AC236+AC237+AC238+AC239</f>
        <v>400</v>
      </c>
      <c r="AD233" s="205">
        <f t="shared" si="547"/>
        <v>400</v>
      </c>
      <c r="AE233" s="238">
        <f t="shared" ref="AE233" si="548">AD233/AC233</f>
        <v>1</v>
      </c>
      <c r="AF233" s="205">
        <f t="shared" ref="AF233:AG233" si="549">AF234+AF235+AF236+AF237+AF238+AF239</f>
        <v>0</v>
      </c>
      <c r="AG233" s="205">
        <f t="shared" si="549"/>
        <v>0</v>
      </c>
      <c r="AH233" s="238"/>
      <c r="AI233" s="205">
        <f t="shared" ref="AI233:AJ233" si="550">AI234+AI235+AI236+AI237+AI238+AI239</f>
        <v>0</v>
      </c>
      <c r="AJ233" s="205">
        <f t="shared" si="550"/>
        <v>0</v>
      </c>
      <c r="AK233" s="253"/>
      <c r="AL233" s="205">
        <f t="shared" ref="AL233:AM233" si="551">AL234+AL235+AL236+AL237+AL238+AL239</f>
        <v>0</v>
      </c>
      <c r="AM233" s="205">
        <f t="shared" si="551"/>
        <v>0</v>
      </c>
      <c r="AN233" s="253"/>
      <c r="AO233" s="205">
        <f>AO234+AO235+AO236+AO237+AO238+AO239</f>
        <v>0</v>
      </c>
      <c r="AP233" s="205">
        <f>AP234+AP235+AP236+AP237+AP238+AP239</f>
        <v>0</v>
      </c>
      <c r="AQ233" s="257"/>
      <c r="AR233" s="254" t="s">
        <v>463</v>
      </c>
    </row>
    <row r="234" spans="1:44" ht="71.25" hidden="1" customHeight="1">
      <c r="A234" s="562"/>
      <c r="B234" s="532"/>
      <c r="C234" s="640"/>
      <c r="D234" s="268" t="s">
        <v>37</v>
      </c>
      <c r="E234" s="211">
        <f>H234+K234+N234+Q234+T234+W234+Z234+AC234+AF234+AI234+AL234+AO234</f>
        <v>0</v>
      </c>
      <c r="F234" s="211">
        <f>I234+L234+O234+R234+U234+X234+AA234+AD234+AG234+AJ234+AM234+AP234</f>
        <v>0</v>
      </c>
      <c r="G234" s="212" t="e">
        <f t="shared" ref="G234:G239" si="552">F234/E234</f>
        <v>#DIV/0!</v>
      </c>
      <c r="H234" s="269"/>
      <c r="I234" s="269"/>
      <c r="J234" s="212" t="e">
        <f t="shared" si="401"/>
        <v>#DIV/0!</v>
      </c>
      <c r="K234" s="269"/>
      <c r="L234" s="269"/>
      <c r="M234" s="212" t="e">
        <f t="shared" ref="M234:M235" si="553">L234/K234*100</f>
        <v>#DIV/0!</v>
      </c>
      <c r="N234" s="269"/>
      <c r="O234" s="269"/>
      <c r="P234" s="238" t="e">
        <f t="shared" ref="P234:P235" si="554">O234/N234*100</f>
        <v>#DIV/0!</v>
      </c>
      <c r="Q234" s="269"/>
      <c r="R234" s="269"/>
      <c r="S234" s="238" t="e">
        <f t="shared" ref="S234:S235" si="555">R234/Q234*100</f>
        <v>#DIV/0!</v>
      </c>
      <c r="T234" s="269"/>
      <c r="U234" s="269"/>
      <c r="V234" s="238" t="e">
        <f t="shared" ref="V234:V239" si="556">U234/T234*100</f>
        <v>#DIV/0!</v>
      </c>
      <c r="W234" s="269"/>
      <c r="X234" s="269"/>
      <c r="Y234" s="238" t="e">
        <f t="shared" ref="Y234:Y239" si="557">X234/W234*100</f>
        <v>#DIV/0!</v>
      </c>
      <c r="Z234" s="269"/>
      <c r="AA234" s="269"/>
      <c r="AB234" s="238" t="e">
        <f t="shared" ref="AB234:AB246" si="558">AA234/Z234*100</f>
        <v>#DIV/0!</v>
      </c>
      <c r="AC234" s="269"/>
      <c r="AD234" s="269"/>
      <c r="AE234" s="238" t="e">
        <f t="shared" ref="AE234:AE246" si="559">AD234/AC234*100</f>
        <v>#DIV/0!</v>
      </c>
      <c r="AF234" s="269"/>
      <c r="AG234" s="269"/>
      <c r="AH234" s="238" t="e">
        <f t="shared" ref="AH234:AH239" si="560">AG234/AF234*100</f>
        <v>#DIV/0!</v>
      </c>
      <c r="AI234" s="269"/>
      <c r="AJ234" s="269"/>
      <c r="AK234" s="238" t="e">
        <f t="shared" ref="AK234:AK239" si="561">AJ234/AI234</f>
        <v>#DIV/0!</v>
      </c>
      <c r="AL234" s="269"/>
      <c r="AM234" s="269"/>
      <c r="AN234" s="238" t="e">
        <f t="shared" si="544"/>
        <v>#DIV/0!</v>
      </c>
      <c r="AO234" s="269"/>
      <c r="AP234" s="269"/>
      <c r="AQ234" s="212" t="e">
        <f t="shared" ref="AQ234:AQ239" si="562">AP234/AO234*100</f>
        <v>#DIV/0!</v>
      </c>
      <c r="AR234" s="199"/>
    </row>
    <row r="235" spans="1:44" ht="98.25" hidden="1" customHeight="1">
      <c r="A235" s="562"/>
      <c r="B235" s="532"/>
      <c r="C235" s="640"/>
      <c r="D235" s="271" t="s">
        <v>2</v>
      </c>
      <c r="E235" s="211">
        <f t="shared" ref="E235:F239" si="563">H235+K235+N235+Q235+T235+W235+Z235+AC235+AF235+AI235+AL235+AO235</f>
        <v>0</v>
      </c>
      <c r="F235" s="211">
        <f t="shared" si="563"/>
        <v>0</v>
      </c>
      <c r="G235" s="212" t="e">
        <f t="shared" si="552"/>
        <v>#DIV/0!</v>
      </c>
      <c r="H235" s="269"/>
      <c r="I235" s="269"/>
      <c r="J235" s="212" t="e">
        <f t="shared" si="401"/>
        <v>#DIV/0!</v>
      </c>
      <c r="K235" s="269"/>
      <c r="L235" s="269"/>
      <c r="M235" s="212" t="e">
        <f t="shared" si="553"/>
        <v>#DIV/0!</v>
      </c>
      <c r="N235" s="269"/>
      <c r="O235" s="269"/>
      <c r="P235" s="238" t="e">
        <f t="shared" si="554"/>
        <v>#DIV/0!</v>
      </c>
      <c r="Q235" s="269"/>
      <c r="R235" s="269"/>
      <c r="S235" s="238" t="e">
        <f t="shared" si="555"/>
        <v>#DIV/0!</v>
      </c>
      <c r="T235" s="269"/>
      <c r="U235" s="269"/>
      <c r="V235" s="238" t="e">
        <f t="shared" si="556"/>
        <v>#DIV/0!</v>
      </c>
      <c r="W235" s="269"/>
      <c r="X235" s="269"/>
      <c r="Y235" s="238" t="e">
        <f t="shared" si="557"/>
        <v>#DIV/0!</v>
      </c>
      <c r="Z235" s="269"/>
      <c r="AA235" s="269"/>
      <c r="AB235" s="238" t="e">
        <f t="shared" si="558"/>
        <v>#DIV/0!</v>
      </c>
      <c r="AC235" s="269"/>
      <c r="AD235" s="269"/>
      <c r="AE235" s="238" t="e">
        <f t="shared" si="559"/>
        <v>#DIV/0!</v>
      </c>
      <c r="AF235" s="269"/>
      <c r="AG235" s="269"/>
      <c r="AH235" s="238" t="e">
        <f t="shared" si="560"/>
        <v>#DIV/0!</v>
      </c>
      <c r="AI235" s="269"/>
      <c r="AJ235" s="269"/>
      <c r="AK235" s="238" t="e">
        <f t="shared" si="561"/>
        <v>#DIV/0!</v>
      </c>
      <c r="AL235" s="269"/>
      <c r="AM235" s="269"/>
      <c r="AN235" s="238" t="e">
        <f t="shared" si="544"/>
        <v>#DIV/0!</v>
      </c>
      <c r="AO235" s="269"/>
      <c r="AP235" s="269"/>
      <c r="AQ235" s="212" t="e">
        <f t="shared" si="562"/>
        <v>#DIV/0!</v>
      </c>
      <c r="AR235" s="199"/>
    </row>
    <row r="236" spans="1:44" ht="276.75" customHeight="1" thickBot="1">
      <c r="A236" s="562"/>
      <c r="B236" s="532"/>
      <c r="C236" s="640"/>
      <c r="D236" s="210" t="s">
        <v>284</v>
      </c>
      <c r="E236" s="211">
        <f t="shared" si="563"/>
        <v>400</v>
      </c>
      <c r="F236" s="211">
        <f t="shared" si="563"/>
        <v>400</v>
      </c>
      <c r="G236" s="238">
        <f t="shared" si="552"/>
        <v>1</v>
      </c>
      <c r="H236" s="269"/>
      <c r="I236" s="269"/>
      <c r="J236" s="212"/>
      <c r="K236" s="269"/>
      <c r="L236" s="269"/>
      <c r="M236" s="238"/>
      <c r="N236" s="269">
        <v>0</v>
      </c>
      <c r="O236" s="269">
        <v>0</v>
      </c>
      <c r="P236" s="238"/>
      <c r="Q236" s="269"/>
      <c r="R236" s="269"/>
      <c r="S236" s="238"/>
      <c r="T236" s="269"/>
      <c r="U236" s="269"/>
      <c r="V236" s="238"/>
      <c r="W236" s="269"/>
      <c r="X236" s="269"/>
      <c r="Y236" s="238"/>
      <c r="Z236" s="269"/>
      <c r="AA236" s="269"/>
      <c r="AB236" s="238"/>
      <c r="AC236" s="315">
        <v>400</v>
      </c>
      <c r="AD236" s="315">
        <v>400</v>
      </c>
      <c r="AE236" s="238">
        <f t="shared" ref="AE236" si="564">AD236/AC236</f>
        <v>1</v>
      </c>
      <c r="AF236" s="269"/>
      <c r="AG236" s="269"/>
      <c r="AH236" s="238"/>
      <c r="AI236" s="269">
        <v>0</v>
      </c>
      <c r="AJ236" s="269">
        <v>0</v>
      </c>
      <c r="AK236" s="238"/>
      <c r="AL236" s="269"/>
      <c r="AM236" s="269"/>
      <c r="AN236" s="238"/>
      <c r="AO236" s="269"/>
      <c r="AP236" s="269"/>
      <c r="AQ236" s="212"/>
      <c r="AR236" s="200" t="s">
        <v>531</v>
      </c>
    </row>
    <row r="237" spans="1:44" ht="122.25" hidden="1" customHeight="1">
      <c r="A237" s="562"/>
      <c r="B237" s="532"/>
      <c r="C237" s="640"/>
      <c r="D237" s="271" t="s">
        <v>292</v>
      </c>
      <c r="E237" s="205">
        <f t="shared" si="563"/>
        <v>0</v>
      </c>
      <c r="F237" s="205">
        <f t="shared" si="563"/>
        <v>0</v>
      </c>
      <c r="G237" s="212" t="e">
        <f t="shared" si="552"/>
        <v>#DIV/0!</v>
      </c>
      <c r="H237" s="269"/>
      <c r="I237" s="269"/>
      <c r="J237" s="212" t="e">
        <f t="shared" si="401"/>
        <v>#DIV/0!</v>
      </c>
      <c r="K237" s="269"/>
      <c r="L237" s="269"/>
      <c r="M237" s="212" t="e">
        <f t="shared" ref="M237:M239" si="565">L237/K237*100</f>
        <v>#DIV/0!</v>
      </c>
      <c r="N237" s="269"/>
      <c r="O237" s="269"/>
      <c r="P237" s="238" t="e">
        <f t="shared" ref="P237:P239" si="566">O237/N237*100</f>
        <v>#DIV/0!</v>
      </c>
      <c r="Q237" s="269"/>
      <c r="R237" s="269"/>
      <c r="S237" s="238" t="e">
        <f t="shared" ref="S237:S239" si="567">R237/Q237*100</f>
        <v>#DIV/0!</v>
      </c>
      <c r="T237" s="269"/>
      <c r="U237" s="269"/>
      <c r="V237" s="238" t="e">
        <f t="shared" si="556"/>
        <v>#DIV/0!</v>
      </c>
      <c r="W237" s="269"/>
      <c r="X237" s="269"/>
      <c r="Y237" s="238" t="e">
        <f t="shared" si="557"/>
        <v>#DIV/0!</v>
      </c>
      <c r="Z237" s="269"/>
      <c r="AA237" s="269"/>
      <c r="AB237" s="238" t="e">
        <f t="shared" si="558"/>
        <v>#DIV/0!</v>
      </c>
      <c r="AC237" s="269"/>
      <c r="AD237" s="269"/>
      <c r="AE237" s="238" t="e">
        <f t="shared" si="559"/>
        <v>#DIV/0!</v>
      </c>
      <c r="AF237" s="269"/>
      <c r="AG237" s="269"/>
      <c r="AH237" s="238" t="e">
        <f t="shared" si="560"/>
        <v>#DIV/0!</v>
      </c>
      <c r="AI237" s="269"/>
      <c r="AJ237" s="269"/>
      <c r="AK237" s="238" t="e">
        <f t="shared" si="561"/>
        <v>#DIV/0!</v>
      </c>
      <c r="AL237" s="269"/>
      <c r="AM237" s="269"/>
      <c r="AN237" s="238" t="e">
        <f t="shared" si="544"/>
        <v>#DIV/0!</v>
      </c>
      <c r="AO237" s="269"/>
      <c r="AP237" s="269"/>
      <c r="AQ237" s="212" t="e">
        <f t="shared" si="562"/>
        <v>#DIV/0!</v>
      </c>
      <c r="AR237" s="199"/>
    </row>
    <row r="238" spans="1:44" ht="44.25" hidden="1" customHeight="1">
      <c r="A238" s="562"/>
      <c r="B238" s="532"/>
      <c r="C238" s="640"/>
      <c r="D238" s="271" t="s">
        <v>285</v>
      </c>
      <c r="E238" s="211">
        <f t="shared" si="563"/>
        <v>0</v>
      </c>
      <c r="F238" s="211">
        <f t="shared" si="563"/>
        <v>0</v>
      </c>
      <c r="G238" s="212" t="e">
        <f t="shared" si="552"/>
        <v>#DIV/0!</v>
      </c>
      <c r="H238" s="269"/>
      <c r="I238" s="269"/>
      <c r="J238" s="212" t="e">
        <f t="shared" si="401"/>
        <v>#DIV/0!</v>
      </c>
      <c r="K238" s="269"/>
      <c r="L238" s="269"/>
      <c r="M238" s="212" t="e">
        <f t="shared" si="565"/>
        <v>#DIV/0!</v>
      </c>
      <c r="N238" s="269"/>
      <c r="O238" s="269"/>
      <c r="P238" s="238" t="e">
        <f t="shared" si="566"/>
        <v>#DIV/0!</v>
      </c>
      <c r="Q238" s="269"/>
      <c r="R238" s="269"/>
      <c r="S238" s="238" t="e">
        <f t="shared" si="567"/>
        <v>#DIV/0!</v>
      </c>
      <c r="T238" s="269"/>
      <c r="U238" s="269"/>
      <c r="V238" s="238" t="e">
        <f t="shared" si="556"/>
        <v>#DIV/0!</v>
      </c>
      <c r="W238" s="269"/>
      <c r="X238" s="269"/>
      <c r="Y238" s="238" t="e">
        <f t="shared" si="557"/>
        <v>#DIV/0!</v>
      </c>
      <c r="Z238" s="269"/>
      <c r="AA238" s="269"/>
      <c r="AB238" s="238" t="e">
        <f t="shared" si="558"/>
        <v>#DIV/0!</v>
      </c>
      <c r="AC238" s="269"/>
      <c r="AD238" s="269"/>
      <c r="AE238" s="238" t="e">
        <f t="shared" si="559"/>
        <v>#DIV/0!</v>
      </c>
      <c r="AF238" s="269"/>
      <c r="AG238" s="269"/>
      <c r="AH238" s="238" t="e">
        <f t="shared" si="560"/>
        <v>#DIV/0!</v>
      </c>
      <c r="AI238" s="269"/>
      <c r="AJ238" s="269"/>
      <c r="AK238" s="238" t="e">
        <f t="shared" si="561"/>
        <v>#DIV/0!</v>
      </c>
      <c r="AL238" s="269"/>
      <c r="AM238" s="269"/>
      <c r="AN238" s="238" t="e">
        <f t="shared" si="544"/>
        <v>#DIV/0!</v>
      </c>
      <c r="AO238" s="269"/>
      <c r="AP238" s="269"/>
      <c r="AQ238" s="212" t="e">
        <f t="shared" si="562"/>
        <v>#DIV/0!</v>
      </c>
      <c r="AR238" s="199"/>
    </row>
    <row r="239" spans="1:44" ht="79.5" hidden="1" customHeight="1" thickBot="1">
      <c r="A239" s="563"/>
      <c r="B239" s="541"/>
      <c r="C239" s="641"/>
      <c r="D239" s="274" t="s">
        <v>43</v>
      </c>
      <c r="E239" s="218">
        <f t="shared" si="563"/>
        <v>0</v>
      </c>
      <c r="F239" s="218">
        <f t="shared" si="563"/>
        <v>0</v>
      </c>
      <c r="G239" s="241" t="e">
        <f t="shared" si="552"/>
        <v>#DIV/0!</v>
      </c>
      <c r="H239" s="275"/>
      <c r="I239" s="275"/>
      <c r="J239" s="241" t="e">
        <f t="shared" si="401"/>
        <v>#DIV/0!</v>
      </c>
      <c r="K239" s="275"/>
      <c r="L239" s="275"/>
      <c r="M239" s="241" t="e">
        <f t="shared" si="565"/>
        <v>#DIV/0!</v>
      </c>
      <c r="N239" s="275"/>
      <c r="O239" s="275"/>
      <c r="P239" s="295" t="e">
        <f t="shared" si="566"/>
        <v>#DIV/0!</v>
      </c>
      <c r="Q239" s="275"/>
      <c r="R239" s="275"/>
      <c r="S239" s="295" t="e">
        <f t="shared" si="567"/>
        <v>#DIV/0!</v>
      </c>
      <c r="T239" s="275"/>
      <c r="U239" s="275"/>
      <c r="V239" s="295" t="e">
        <f t="shared" si="556"/>
        <v>#DIV/0!</v>
      </c>
      <c r="W239" s="275"/>
      <c r="X239" s="275"/>
      <c r="Y239" s="295" t="e">
        <f t="shared" si="557"/>
        <v>#DIV/0!</v>
      </c>
      <c r="Z239" s="275"/>
      <c r="AA239" s="275"/>
      <c r="AB239" s="295" t="e">
        <f t="shared" si="558"/>
        <v>#DIV/0!</v>
      </c>
      <c r="AC239" s="275"/>
      <c r="AD239" s="275"/>
      <c r="AE239" s="295" t="e">
        <f t="shared" si="559"/>
        <v>#DIV/0!</v>
      </c>
      <c r="AF239" s="275"/>
      <c r="AG239" s="275"/>
      <c r="AH239" s="295" t="e">
        <f t="shared" si="560"/>
        <v>#DIV/0!</v>
      </c>
      <c r="AI239" s="275"/>
      <c r="AJ239" s="275"/>
      <c r="AK239" s="295" t="e">
        <f t="shared" si="561"/>
        <v>#DIV/0!</v>
      </c>
      <c r="AL239" s="275"/>
      <c r="AM239" s="275"/>
      <c r="AN239" s="295" t="e">
        <f t="shared" si="544"/>
        <v>#DIV/0!</v>
      </c>
      <c r="AO239" s="275"/>
      <c r="AP239" s="275"/>
      <c r="AQ239" s="241" t="e">
        <f t="shared" si="562"/>
        <v>#DIV/0!</v>
      </c>
      <c r="AR239" s="296"/>
    </row>
    <row r="240" spans="1:44" ht="165.75" customHeight="1">
      <c r="A240" s="561" t="s">
        <v>312</v>
      </c>
      <c r="B240" s="540" t="s">
        <v>460</v>
      </c>
      <c r="C240" s="639"/>
      <c r="D240" s="222" t="s">
        <v>41</v>
      </c>
      <c r="E240" s="205">
        <f>H240+K240+N240+Q240+T240+W240+Z240+AC240+AF240+AI240+AL240+AO240</f>
        <v>772.8</v>
      </c>
      <c r="F240" s="205">
        <f>I240+L240+O240+R240+U240+X240+AA240+AD240+AG240+AJ240+AM240+AP240</f>
        <v>772.8</v>
      </c>
      <c r="G240" s="253">
        <f>F240/E240</f>
        <v>1</v>
      </c>
      <c r="H240" s="205">
        <f>H241+H242+H243+H244+H245+H246</f>
        <v>0</v>
      </c>
      <c r="I240" s="205">
        <f>I241+I242+I243+I244+I245+I246</f>
        <v>0</v>
      </c>
      <c r="J240" s="257"/>
      <c r="K240" s="205">
        <f>K241+K242+K243+K244+K245+K246</f>
        <v>0</v>
      </c>
      <c r="L240" s="205">
        <f>L241+L242+L243+L244+L245+L246</f>
        <v>0</v>
      </c>
      <c r="M240" s="238"/>
      <c r="N240" s="205">
        <f>N241+N242+N243+N244+N245+N246</f>
        <v>0</v>
      </c>
      <c r="O240" s="205">
        <f>O241+O242+O243+O244+O245+O246</f>
        <v>0</v>
      </c>
      <c r="P240" s="253"/>
      <c r="Q240" s="205">
        <f>Q241+Q242+Q243+Q244+Q245+Q246</f>
        <v>0</v>
      </c>
      <c r="R240" s="205">
        <f>R241+R242+R243+R244+R245+R246</f>
        <v>0</v>
      </c>
      <c r="S240" s="238"/>
      <c r="T240" s="205">
        <f>T241+T242+T243+T244+T245+T246</f>
        <v>0</v>
      </c>
      <c r="U240" s="205">
        <f>U241+U242+U243+U244+U245+U246</f>
        <v>0</v>
      </c>
      <c r="V240" s="253"/>
      <c r="W240" s="205">
        <f>W241+W242+W243+W244+W245+W246</f>
        <v>0</v>
      </c>
      <c r="X240" s="205">
        <f>X241+X242+X243+X244+X245+X246</f>
        <v>0</v>
      </c>
      <c r="Y240" s="238"/>
      <c r="Z240" s="205">
        <f t="shared" ref="Z240:AA240" si="568">Z241+Z242+Z243+Z244+Z245+Z246</f>
        <v>0</v>
      </c>
      <c r="AA240" s="205">
        <f t="shared" si="568"/>
        <v>0</v>
      </c>
      <c r="AB240" s="253"/>
      <c r="AC240" s="205">
        <f t="shared" ref="AC240:AD240" si="569">AC241+AC242+AC243+AC244+AC245+AC246</f>
        <v>0</v>
      </c>
      <c r="AD240" s="205">
        <f t="shared" si="569"/>
        <v>0</v>
      </c>
      <c r="AE240" s="253"/>
      <c r="AF240" s="205">
        <f t="shared" ref="AF240:AG240" si="570">AF241+AF242+AF243+AF244+AF245+AF246</f>
        <v>772.8</v>
      </c>
      <c r="AG240" s="205">
        <f t="shared" si="570"/>
        <v>772.8</v>
      </c>
      <c r="AH240" s="238">
        <f>AG240/AF240</f>
        <v>1</v>
      </c>
      <c r="AI240" s="205">
        <f t="shared" ref="AI240:AJ240" si="571">AI241+AI242+AI243+AI244+AI245+AI246</f>
        <v>0</v>
      </c>
      <c r="AJ240" s="205">
        <f t="shared" si="571"/>
        <v>0</v>
      </c>
      <c r="AK240" s="253"/>
      <c r="AL240" s="205">
        <f t="shared" ref="AL240:AM240" si="572">AL241+AL242+AL243+AL244+AL245+AL246</f>
        <v>0</v>
      </c>
      <c r="AM240" s="205">
        <f t="shared" si="572"/>
        <v>0</v>
      </c>
      <c r="AN240" s="253"/>
      <c r="AO240" s="205">
        <f>AO241+AO242+AO243+AO244+AO245+AO246</f>
        <v>0</v>
      </c>
      <c r="AP240" s="205">
        <f>AP241+AP242+AP243+AP244+AP245+AP246</f>
        <v>0</v>
      </c>
      <c r="AQ240" s="257"/>
      <c r="AR240" s="264" t="s">
        <v>488</v>
      </c>
    </row>
    <row r="241" spans="1:44" ht="91.5" hidden="1" customHeight="1">
      <c r="A241" s="562"/>
      <c r="B241" s="532"/>
      <c r="C241" s="640"/>
      <c r="D241" s="268" t="s">
        <v>37</v>
      </c>
      <c r="E241" s="211">
        <f>H241+K241+N241+Q241+T241+W241+Z241+AC241+AF241+AI241+AL241+AO241</f>
        <v>0</v>
      </c>
      <c r="F241" s="211">
        <f>I241+L241+O241+R241+U241+X241+AA241+AD241+AG241+AJ241+AM241+AP241</f>
        <v>0</v>
      </c>
      <c r="G241" s="212" t="e">
        <f t="shared" ref="G241:G246" si="573">F241/E241</f>
        <v>#DIV/0!</v>
      </c>
      <c r="H241" s="269"/>
      <c r="I241" s="269"/>
      <c r="J241" s="212" t="e">
        <f t="shared" si="401"/>
        <v>#DIV/0!</v>
      </c>
      <c r="K241" s="269"/>
      <c r="L241" s="269"/>
      <c r="M241" s="212" t="e">
        <f t="shared" ref="M241:M242" si="574">L241/K241*100</f>
        <v>#DIV/0!</v>
      </c>
      <c r="N241" s="269"/>
      <c r="O241" s="269"/>
      <c r="P241" s="238" t="e">
        <f t="shared" ref="P241:P242" si="575">O241/N241*100</f>
        <v>#DIV/0!</v>
      </c>
      <c r="Q241" s="269"/>
      <c r="R241" s="269"/>
      <c r="S241" s="238" t="e">
        <f t="shared" ref="S241:S242" si="576">R241/Q241*100</f>
        <v>#DIV/0!</v>
      </c>
      <c r="T241" s="269"/>
      <c r="U241" s="269"/>
      <c r="V241" s="238" t="e">
        <f t="shared" ref="V241:V246" si="577">U241/T241*100</f>
        <v>#DIV/0!</v>
      </c>
      <c r="W241" s="269"/>
      <c r="X241" s="269"/>
      <c r="Y241" s="238" t="e">
        <f t="shared" ref="Y241:Y246" si="578">X241/W241*100</f>
        <v>#DIV/0!</v>
      </c>
      <c r="Z241" s="269"/>
      <c r="AA241" s="269"/>
      <c r="AB241" s="238" t="e">
        <f t="shared" si="558"/>
        <v>#DIV/0!</v>
      </c>
      <c r="AC241" s="269"/>
      <c r="AD241" s="269"/>
      <c r="AE241" s="238" t="e">
        <f t="shared" si="559"/>
        <v>#DIV/0!</v>
      </c>
      <c r="AF241" s="269"/>
      <c r="AG241" s="269"/>
      <c r="AH241" s="238" t="e">
        <f t="shared" ref="AH241:AH246" si="579">AG241/AF241*100</f>
        <v>#DIV/0!</v>
      </c>
      <c r="AI241" s="269"/>
      <c r="AJ241" s="269"/>
      <c r="AK241" s="238" t="e">
        <f t="shared" ref="AK241:AK246" si="580">AJ241/AI241</f>
        <v>#DIV/0!</v>
      </c>
      <c r="AL241" s="269"/>
      <c r="AM241" s="269"/>
      <c r="AN241" s="238" t="e">
        <f t="shared" si="544"/>
        <v>#DIV/0!</v>
      </c>
      <c r="AO241" s="269"/>
      <c r="AP241" s="269"/>
      <c r="AQ241" s="212" t="e">
        <f t="shared" ref="AQ241:AQ246" si="581">AP241/AO241*100</f>
        <v>#DIV/0!</v>
      </c>
      <c r="AR241" s="199"/>
    </row>
    <row r="242" spans="1:44" ht="75" hidden="1" customHeight="1">
      <c r="A242" s="562"/>
      <c r="B242" s="532"/>
      <c r="C242" s="640"/>
      <c r="D242" s="271" t="s">
        <v>2</v>
      </c>
      <c r="E242" s="211">
        <f t="shared" ref="E242:F246" si="582">H242+K242+N242+Q242+T242+W242+Z242+AC242+AF242+AI242+AL242+AO242</f>
        <v>0</v>
      </c>
      <c r="F242" s="211">
        <f t="shared" si="582"/>
        <v>0</v>
      </c>
      <c r="G242" s="212" t="e">
        <f t="shared" si="573"/>
        <v>#DIV/0!</v>
      </c>
      <c r="H242" s="269"/>
      <c r="I242" s="269"/>
      <c r="J242" s="212" t="e">
        <f t="shared" si="401"/>
        <v>#DIV/0!</v>
      </c>
      <c r="K242" s="269"/>
      <c r="L242" s="269"/>
      <c r="M242" s="212" t="e">
        <f t="shared" si="574"/>
        <v>#DIV/0!</v>
      </c>
      <c r="N242" s="269"/>
      <c r="O242" s="269"/>
      <c r="P242" s="238" t="e">
        <f t="shared" si="575"/>
        <v>#DIV/0!</v>
      </c>
      <c r="Q242" s="269"/>
      <c r="R242" s="269"/>
      <c r="S242" s="238" t="e">
        <f t="shared" si="576"/>
        <v>#DIV/0!</v>
      </c>
      <c r="T242" s="269"/>
      <c r="U242" s="269"/>
      <c r="V242" s="238" t="e">
        <f t="shared" si="577"/>
        <v>#DIV/0!</v>
      </c>
      <c r="W242" s="269"/>
      <c r="X242" s="269"/>
      <c r="Y242" s="238" t="e">
        <f t="shared" si="578"/>
        <v>#DIV/0!</v>
      </c>
      <c r="Z242" s="269"/>
      <c r="AA242" s="269"/>
      <c r="AB242" s="238" t="e">
        <f t="shared" si="558"/>
        <v>#DIV/0!</v>
      </c>
      <c r="AC242" s="269"/>
      <c r="AD242" s="269"/>
      <c r="AE242" s="238" t="e">
        <f t="shared" si="559"/>
        <v>#DIV/0!</v>
      </c>
      <c r="AF242" s="269"/>
      <c r="AG242" s="269"/>
      <c r="AH242" s="238" t="e">
        <f t="shared" si="579"/>
        <v>#DIV/0!</v>
      </c>
      <c r="AI242" s="269"/>
      <c r="AJ242" s="269"/>
      <c r="AK242" s="238" t="e">
        <f t="shared" si="580"/>
        <v>#DIV/0!</v>
      </c>
      <c r="AL242" s="269"/>
      <c r="AM242" s="269"/>
      <c r="AN242" s="238" t="e">
        <f t="shared" si="544"/>
        <v>#DIV/0!</v>
      </c>
      <c r="AO242" s="269"/>
      <c r="AP242" s="269"/>
      <c r="AQ242" s="212" t="e">
        <f t="shared" si="581"/>
        <v>#DIV/0!</v>
      </c>
      <c r="AR242" s="199"/>
    </row>
    <row r="243" spans="1:44" ht="319.5" customHeight="1" thickBot="1">
      <c r="A243" s="562"/>
      <c r="B243" s="532"/>
      <c r="C243" s="640"/>
      <c r="D243" s="210" t="s">
        <v>284</v>
      </c>
      <c r="E243" s="211">
        <f t="shared" si="582"/>
        <v>772.8</v>
      </c>
      <c r="F243" s="211">
        <f t="shared" si="582"/>
        <v>772.8</v>
      </c>
      <c r="G243" s="238">
        <f t="shared" si="573"/>
        <v>1</v>
      </c>
      <c r="H243" s="269"/>
      <c r="I243" s="269"/>
      <c r="J243" s="212"/>
      <c r="K243" s="269"/>
      <c r="L243" s="269"/>
      <c r="M243" s="238"/>
      <c r="N243" s="269">
        <v>0</v>
      </c>
      <c r="O243" s="269">
        <v>0</v>
      </c>
      <c r="P243" s="238"/>
      <c r="Q243" s="269"/>
      <c r="R243" s="269"/>
      <c r="S243" s="238"/>
      <c r="T243" s="269"/>
      <c r="U243" s="269"/>
      <c r="V243" s="238"/>
      <c r="W243" s="269">
        <v>0</v>
      </c>
      <c r="X243" s="269"/>
      <c r="Y243" s="238"/>
      <c r="Z243" s="269"/>
      <c r="AA243" s="269"/>
      <c r="AB243" s="238"/>
      <c r="AC243" s="269"/>
      <c r="AD243" s="269"/>
      <c r="AE243" s="238"/>
      <c r="AF243" s="315">
        <v>772.8</v>
      </c>
      <c r="AG243" s="315">
        <v>772.8</v>
      </c>
      <c r="AH243" s="238">
        <f t="shared" ref="AH243" si="583">AG243/AF243</f>
        <v>1</v>
      </c>
      <c r="AI243" s="269">
        <v>0</v>
      </c>
      <c r="AJ243" s="269">
        <v>0</v>
      </c>
      <c r="AK243" s="238"/>
      <c r="AL243" s="269"/>
      <c r="AM243" s="269"/>
      <c r="AN243" s="238"/>
      <c r="AO243" s="269"/>
      <c r="AP243" s="269"/>
      <c r="AQ243" s="212"/>
      <c r="AR243" s="200" t="s">
        <v>530</v>
      </c>
    </row>
    <row r="244" spans="1:44" ht="99" hidden="1" customHeight="1">
      <c r="A244" s="562"/>
      <c r="B244" s="532"/>
      <c r="C244" s="640"/>
      <c r="D244" s="271" t="s">
        <v>292</v>
      </c>
      <c r="E244" s="205">
        <f t="shared" si="582"/>
        <v>0</v>
      </c>
      <c r="F244" s="205">
        <f t="shared" si="582"/>
        <v>0</v>
      </c>
      <c r="G244" s="212" t="e">
        <f t="shared" si="573"/>
        <v>#DIV/0!</v>
      </c>
      <c r="H244" s="269"/>
      <c r="I244" s="269"/>
      <c r="J244" s="212" t="e">
        <f t="shared" si="401"/>
        <v>#DIV/0!</v>
      </c>
      <c r="K244" s="269"/>
      <c r="L244" s="269"/>
      <c r="M244" s="212" t="e">
        <f t="shared" ref="M244:M246" si="584">L244/K244*100</f>
        <v>#DIV/0!</v>
      </c>
      <c r="N244" s="269"/>
      <c r="O244" s="269"/>
      <c r="P244" s="238" t="e">
        <f t="shared" ref="P244:P246" si="585">O244/N244*100</f>
        <v>#DIV/0!</v>
      </c>
      <c r="Q244" s="269"/>
      <c r="R244" s="269"/>
      <c r="S244" s="238" t="e">
        <f t="shared" ref="S244:S246" si="586">R244/Q244*100</f>
        <v>#DIV/0!</v>
      </c>
      <c r="T244" s="269"/>
      <c r="U244" s="269"/>
      <c r="V244" s="238" t="e">
        <f t="shared" si="577"/>
        <v>#DIV/0!</v>
      </c>
      <c r="W244" s="269"/>
      <c r="X244" s="269"/>
      <c r="Y244" s="238" t="e">
        <f t="shared" si="578"/>
        <v>#DIV/0!</v>
      </c>
      <c r="Z244" s="269"/>
      <c r="AA244" s="269"/>
      <c r="AB244" s="238" t="e">
        <f t="shared" si="558"/>
        <v>#DIV/0!</v>
      </c>
      <c r="AC244" s="269"/>
      <c r="AD244" s="269"/>
      <c r="AE244" s="238" t="e">
        <f t="shared" si="559"/>
        <v>#DIV/0!</v>
      </c>
      <c r="AF244" s="269"/>
      <c r="AG244" s="269"/>
      <c r="AH244" s="238" t="e">
        <f t="shared" si="579"/>
        <v>#DIV/0!</v>
      </c>
      <c r="AI244" s="269"/>
      <c r="AJ244" s="269"/>
      <c r="AK244" s="238" t="e">
        <f t="shared" si="580"/>
        <v>#DIV/0!</v>
      </c>
      <c r="AL244" s="269"/>
      <c r="AM244" s="269"/>
      <c r="AN244" s="238" t="e">
        <f t="shared" si="544"/>
        <v>#DIV/0!</v>
      </c>
      <c r="AO244" s="269"/>
      <c r="AP244" s="269"/>
      <c r="AQ244" s="212" t="e">
        <f t="shared" si="581"/>
        <v>#DIV/0!</v>
      </c>
      <c r="AR244" s="199"/>
    </row>
    <row r="245" spans="1:44" ht="93" hidden="1" customHeight="1">
      <c r="A245" s="562"/>
      <c r="B245" s="532"/>
      <c r="C245" s="640"/>
      <c r="D245" s="271" t="s">
        <v>285</v>
      </c>
      <c r="E245" s="211">
        <f t="shared" si="582"/>
        <v>0</v>
      </c>
      <c r="F245" s="211">
        <f t="shared" si="582"/>
        <v>0</v>
      </c>
      <c r="G245" s="212" t="e">
        <f t="shared" si="573"/>
        <v>#DIV/0!</v>
      </c>
      <c r="H245" s="269"/>
      <c r="I245" s="269"/>
      <c r="J245" s="212" t="e">
        <f t="shared" si="401"/>
        <v>#DIV/0!</v>
      </c>
      <c r="K245" s="269"/>
      <c r="L245" s="269"/>
      <c r="M245" s="212" t="e">
        <f t="shared" si="584"/>
        <v>#DIV/0!</v>
      </c>
      <c r="N245" s="269"/>
      <c r="O245" s="269"/>
      <c r="P245" s="238" t="e">
        <f t="shared" si="585"/>
        <v>#DIV/0!</v>
      </c>
      <c r="Q245" s="269"/>
      <c r="R245" s="269"/>
      <c r="S245" s="238" t="e">
        <f t="shared" si="586"/>
        <v>#DIV/0!</v>
      </c>
      <c r="T245" s="269"/>
      <c r="U245" s="269"/>
      <c r="V245" s="238" t="e">
        <f t="shared" si="577"/>
        <v>#DIV/0!</v>
      </c>
      <c r="W245" s="269"/>
      <c r="X245" s="269"/>
      <c r="Y245" s="238" t="e">
        <f t="shared" si="578"/>
        <v>#DIV/0!</v>
      </c>
      <c r="Z245" s="269"/>
      <c r="AA245" s="269"/>
      <c r="AB245" s="238" t="e">
        <f t="shared" si="558"/>
        <v>#DIV/0!</v>
      </c>
      <c r="AC245" s="269"/>
      <c r="AD245" s="269"/>
      <c r="AE245" s="238" t="e">
        <f t="shared" si="559"/>
        <v>#DIV/0!</v>
      </c>
      <c r="AF245" s="269"/>
      <c r="AG245" s="269"/>
      <c r="AH245" s="238" t="e">
        <f t="shared" si="579"/>
        <v>#DIV/0!</v>
      </c>
      <c r="AI245" s="269"/>
      <c r="AJ245" s="269"/>
      <c r="AK245" s="238" t="e">
        <f t="shared" si="580"/>
        <v>#DIV/0!</v>
      </c>
      <c r="AL245" s="269"/>
      <c r="AM245" s="269"/>
      <c r="AN245" s="238" t="e">
        <f t="shared" si="544"/>
        <v>#DIV/0!</v>
      </c>
      <c r="AO245" s="269"/>
      <c r="AP245" s="269"/>
      <c r="AQ245" s="212" t="e">
        <f t="shared" si="581"/>
        <v>#DIV/0!</v>
      </c>
      <c r="AR245" s="199"/>
    </row>
    <row r="246" spans="1:44" ht="118.5" hidden="1" customHeight="1" thickBot="1">
      <c r="A246" s="563"/>
      <c r="B246" s="541"/>
      <c r="C246" s="641"/>
      <c r="D246" s="274" t="s">
        <v>43</v>
      </c>
      <c r="E246" s="218">
        <f t="shared" si="582"/>
        <v>0</v>
      </c>
      <c r="F246" s="218">
        <f t="shared" si="582"/>
        <v>0</v>
      </c>
      <c r="G246" s="241" t="e">
        <f t="shared" si="573"/>
        <v>#DIV/0!</v>
      </c>
      <c r="H246" s="275"/>
      <c r="I246" s="275"/>
      <c r="J246" s="241" t="e">
        <f t="shared" si="401"/>
        <v>#DIV/0!</v>
      </c>
      <c r="K246" s="275"/>
      <c r="L246" s="275"/>
      <c r="M246" s="241" t="e">
        <f t="shared" si="584"/>
        <v>#DIV/0!</v>
      </c>
      <c r="N246" s="275"/>
      <c r="O246" s="275"/>
      <c r="P246" s="295" t="e">
        <f t="shared" si="585"/>
        <v>#DIV/0!</v>
      </c>
      <c r="Q246" s="275"/>
      <c r="R246" s="275"/>
      <c r="S246" s="295" t="e">
        <f t="shared" si="586"/>
        <v>#DIV/0!</v>
      </c>
      <c r="T246" s="275"/>
      <c r="U246" s="275"/>
      <c r="V246" s="295" t="e">
        <f t="shared" si="577"/>
        <v>#DIV/0!</v>
      </c>
      <c r="W246" s="275"/>
      <c r="X246" s="275"/>
      <c r="Y246" s="295" t="e">
        <f t="shared" si="578"/>
        <v>#DIV/0!</v>
      </c>
      <c r="Z246" s="275"/>
      <c r="AA246" s="275"/>
      <c r="AB246" s="295" t="e">
        <f t="shared" si="558"/>
        <v>#DIV/0!</v>
      </c>
      <c r="AC246" s="275"/>
      <c r="AD246" s="275"/>
      <c r="AE246" s="295" t="e">
        <f t="shared" si="559"/>
        <v>#DIV/0!</v>
      </c>
      <c r="AF246" s="275"/>
      <c r="AG246" s="275"/>
      <c r="AH246" s="295" t="e">
        <f t="shared" si="579"/>
        <v>#DIV/0!</v>
      </c>
      <c r="AI246" s="275"/>
      <c r="AJ246" s="275"/>
      <c r="AK246" s="295" t="e">
        <f t="shared" si="580"/>
        <v>#DIV/0!</v>
      </c>
      <c r="AL246" s="275"/>
      <c r="AM246" s="275"/>
      <c r="AN246" s="295" t="e">
        <f t="shared" si="544"/>
        <v>#DIV/0!</v>
      </c>
      <c r="AO246" s="275"/>
      <c r="AP246" s="275"/>
      <c r="AQ246" s="241" t="e">
        <f t="shared" si="581"/>
        <v>#DIV/0!</v>
      </c>
      <c r="AR246" s="299"/>
    </row>
    <row r="247" spans="1:44" ht="111.75" customHeight="1">
      <c r="A247" s="561" t="s">
        <v>314</v>
      </c>
      <c r="B247" s="576" t="s">
        <v>472</v>
      </c>
      <c r="C247" s="300"/>
      <c r="D247" s="222" t="s">
        <v>41</v>
      </c>
      <c r="E247" s="205">
        <f>H247+K247+N247+Q247+T247+W247+Z247+AC247+AF247+AI247+AL247+AO247</f>
        <v>616.6</v>
      </c>
      <c r="F247" s="205">
        <f>F248+F249+F250+F250</f>
        <v>0</v>
      </c>
      <c r="G247" s="238"/>
      <c r="H247" s="211"/>
      <c r="I247" s="211"/>
      <c r="J247" s="212"/>
      <c r="K247" s="211"/>
      <c r="L247" s="211"/>
      <c r="M247" s="212"/>
      <c r="N247" s="211"/>
      <c r="O247" s="211"/>
      <c r="P247" s="238"/>
      <c r="Q247" s="211"/>
      <c r="R247" s="211"/>
      <c r="S247" s="238"/>
      <c r="T247" s="211"/>
      <c r="U247" s="211"/>
      <c r="V247" s="238"/>
      <c r="W247" s="211"/>
      <c r="X247" s="211"/>
      <c r="Y247" s="238"/>
      <c r="Z247" s="211"/>
      <c r="AA247" s="211"/>
      <c r="AB247" s="238"/>
      <c r="AC247" s="211"/>
      <c r="AD247" s="211"/>
      <c r="AE247" s="238"/>
      <c r="AF247" s="211"/>
      <c r="AG247" s="211"/>
      <c r="AH247" s="238"/>
      <c r="AI247" s="211"/>
      <c r="AJ247" s="211"/>
      <c r="AK247" s="238"/>
      <c r="AL247" s="211">
        <f>AL248+AL249+AL250+AL252+AL253</f>
        <v>616.6</v>
      </c>
      <c r="AM247" s="211">
        <f>AM248+AM249+AM250+AM252+AM253</f>
        <v>0</v>
      </c>
      <c r="AN247" s="238"/>
      <c r="AO247" s="211"/>
      <c r="AP247" s="211"/>
      <c r="AQ247" s="247"/>
      <c r="AR247" s="301"/>
    </row>
    <row r="248" spans="1:44" ht="84.75" hidden="1" customHeight="1">
      <c r="A248" s="562"/>
      <c r="B248" s="524"/>
      <c r="C248" s="300"/>
      <c r="D248" s="268" t="s">
        <v>37</v>
      </c>
      <c r="E248" s="211">
        <f>H248+K248+N248+Q248+T248+W248+Z248+AC248+AF248+AI248+AL248+AO248</f>
        <v>0</v>
      </c>
      <c r="F248" s="269">
        <f>I248+L248+O248+R248+U248+X248+AA248+AD248+AG248+AJ248+AM248+AP248</f>
        <v>0</v>
      </c>
      <c r="G248" s="267"/>
      <c r="H248" s="269"/>
      <c r="I248" s="269"/>
      <c r="J248" s="270"/>
      <c r="K248" s="269"/>
      <c r="L248" s="269"/>
      <c r="M248" s="270"/>
      <c r="N248" s="269"/>
      <c r="O248" s="269"/>
      <c r="P248" s="267"/>
      <c r="Q248" s="269"/>
      <c r="R248" s="269"/>
      <c r="S248" s="267"/>
      <c r="T248" s="269"/>
      <c r="U248" s="269"/>
      <c r="V248" s="267"/>
      <c r="W248" s="269"/>
      <c r="X248" s="269"/>
      <c r="Y248" s="267"/>
      <c r="Z248" s="269"/>
      <c r="AA248" s="269"/>
      <c r="AB248" s="267"/>
      <c r="AC248" s="269"/>
      <c r="AD248" s="269"/>
      <c r="AE248" s="267"/>
      <c r="AF248" s="269"/>
      <c r="AG248" s="269"/>
      <c r="AH248" s="267"/>
      <c r="AI248" s="269"/>
      <c r="AJ248" s="269"/>
      <c r="AK248" s="267"/>
      <c r="AL248" s="269"/>
      <c r="AM248" s="269"/>
      <c r="AN248" s="267"/>
      <c r="AO248" s="269"/>
      <c r="AP248" s="269"/>
      <c r="AQ248" s="302"/>
      <c r="AR248" s="303"/>
    </row>
    <row r="249" spans="1:44" ht="84.75" hidden="1" customHeight="1">
      <c r="A249" s="562"/>
      <c r="B249" s="524"/>
      <c r="C249" s="300"/>
      <c r="D249" s="271" t="s">
        <v>2</v>
      </c>
      <c r="E249" s="211">
        <f t="shared" ref="E249:E253" si="587">H249+K249+N249+Q249+T249+W249+Z249+AC249+AF249+AI249+AL249+AO249</f>
        <v>0</v>
      </c>
      <c r="F249" s="269">
        <f>I249+L249+O249+R249+U249+X249+AA249+AD249+AG249+AJ249+AM249+AP249</f>
        <v>0</v>
      </c>
      <c r="G249" s="267"/>
      <c r="H249" s="269"/>
      <c r="I249" s="269"/>
      <c r="J249" s="270"/>
      <c r="K249" s="269"/>
      <c r="L249" s="269"/>
      <c r="M249" s="270"/>
      <c r="N249" s="269"/>
      <c r="O249" s="269"/>
      <c r="P249" s="267"/>
      <c r="Q249" s="269"/>
      <c r="R249" s="269"/>
      <c r="S249" s="267"/>
      <c r="T249" s="269"/>
      <c r="U249" s="269"/>
      <c r="V249" s="267"/>
      <c r="W249" s="269"/>
      <c r="X249" s="269"/>
      <c r="Y249" s="267"/>
      <c r="Z249" s="269"/>
      <c r="AA249" s="269"/>
      <c r="AB249" s="267"/>
      <c r="AC249" s="269"/>
      <c r="AD249" s="269"/>
      <c r="AE249" s="267"/>
      <c r="AF249" s="269"/>
      <c r="AG249" s="269"/>
      <c r="AH249" s="267"/>
      <c r="AI249" s="269"/>
      <c r="AJ249" s="269"/>
      <c r="AK249" s="267"/>
      <c r="AL249" s="269"/>
      <c r="AM249" s="269"/>
      <c r="AN249" s="267"/>
      <c r="AO249" s="269"/>
      <c r="AP249" s="269"/>
      <c r="AQ249" s="302"/>
      <c r="AR249" s="303"/>
    </row>
    <row r="250" spans="1:44" ht="375.75" customHeight="1" thickBot="1">
      <c r="A250" s="562"/>
      <c r="B250" s="524"/>
      <c r="C250" s="300"/>
      <c r="D250" s="271" t="s">
        <v>284</v>
      </c>
      <c r="E250" s="211">
        <f t="shared" si="587"/>
        <v>616.6</v>
      </c>
      <c r="F250" s="269">
        <f>I250+L250+O250+R250+U250+X250+AA250+AD250+AG250+AJ250+AM250+AP250</f>
        <v>0</v>
      </c>
      <c r="G250" s="267"/>
      <c r="H250" s="269"/>
      <c r="I250" s="269"/>
      <c r="J250" s="270"/>
      <c r="K250" s="269"/>
      <c r="L250" s="269"/>
      <c r="M250" s="270"/>
      <c r="N250" s="269"/>
      <c r="O250" s="269"/>
      <c r="P250" s="267"/>
      <c r="Q250" s="269"/>
      <c r="R250" s="269"/>
      <c r="S250" s="267"/>
      <c r="T250" s="269"/>
      <c r="U250" s="269"/>
      <c r="V250" s="267"/>
      <c r="W250" s="269"/>
      <c r="X250" s="269"/>
      <c r="Y250" s="267"/>
      <c r="Z250" s="269"/>
      <c r="AA250" s="269"/>
      <c r="AB250" s="267"/>
      <c r="AC250" s="269"/>
      <c r="AD250" s="269"/>
      <c r="AE250" s="267"/>
      <c r="AF250" s="269"/>
      <c r="AG250" s="269"/>
      <c r="AH250" s="267"/>
      <c r="AI250" s="269"/>
      <c r="AJ250" s="269"/>
      <c r="AK250" s="267"/>
      <c r="AL250" s="315">
        <v>616.6</v>
      </c>
      <c r="AM250" s="269"/>
      <c r="AN250" s="267"/>
      <c r="AO250" s="269"/>
      <c r="AP250" s="269"/>
      <c r="AQ250" s="302"/>
      <c r="AR250" s="303"/>
    </row>
    <row r="251" spans="1:44" ht="84.75" hidden="1" customHeight="1">
      <c r="A251" s="562"/>
      <c r="B251" s="524"/>
      <c r="C251" s="300"/>
      <c r="D251" s="271" t="s">
        <v>292</v>
      </c>
      <c r="E251" s="205">
        <f t="shared" si="587"/>
        <v>0</v>
      </c>
      <c r="F251" s="273">
        <f t="shared" ref="F251:F253" si="588">I251+L251+O251+R251+U251+X251+AA251+AD251+AG251+AJ251+AM251+AP251</f>
        <v>0</v>
      </c>
      <c r="G251" s="267"/>
      <c r="H251" s="269"/>
      <c r="I251" s="269"/>
      <c r="J251" s="270"/>
      <c r="K251" s="269"/>
      <c r="L251" s="269"/>
      <c r="M251" s="270"/>
      <c r="N251" s="269"/>
      <c r="O251" s="269"/>
      <c r="P251" s="267"/>
      <c r="Q251" s="269"/>
      <c r="R251" s="269"/>
      <c r="S251" s="267"/>
      <c r="T251" s="269"/>
      <c r="U251" s="269"/>
      <c r="V251" s="267"/>
      <c r="W251" s="269"/>
      <c r="X251" s="269"/>
      <c r="Y251" s="267"/>
      <c r="Z251" s="269"/>
      <c r="AA251" s="269"/>
      <c r="AB251" s="267"/>
      <c r="AC251" s="269"/>
      <c r="AD251" s="269"/>
      <c r="AE251" s="267"/>
      <c r="AF251" s="269"/>
      <c r="AG251" s="269"/>
      <c r="AH251" s="267"/>
      <c r="AI251" s="269"/>
      <c r="AJ251" s="269"/>
      <c r="AK251" s="267"/>
      <c r="AL251" s="269"/>
      <c r="AM251" s="269"/>
      <c r="AN251" s="267"/>
      <c r="AO251" s="269"/>
      <c r="AP251" s="269"/>
      <c r="AQ251" s="302"/>
      <c r="AR251" s="303"/>
    </row>
    <row r="252" spans="1:44" ht="84.75" hidden="1" customHeight="1">
      <c r="A252" s="562"/>
      <c r="B252" s="524"/>
      <c r="C252" s="300"/>
      <c r="D252" s="271" t="s">
        <v>285</v>
      </c>
      <c r="E252" s="211">
        <f t="shared" si="587"/>
        <v>0</v>
      </c>
      <c r="F252" s="269">
        <f t="shared" si="588"/>
        <v>0</v>
      </c>
      <c r="G252" s="267"/>
      <c r="H252" s="269"/>
      <c r="I252" s="269"/>
      <c r="J252" s="270"/>
      <c r="K252" s="269"/>
      <c r="L252" s="269"/>
      <c r="M252" s="270"/>
      <c r="N252" s="269"/>
      <c r="O252" s="269"/>
      <c r="P252" s="267"/>
      <c r="Q252" s="269"/>
      <c r="R252" s="269"/>
      <c r="S252" s="267"/>
      <c r="T252" s="269"/>
      <c r="U252" s="269"/>
      <c r="V252" s="267"/>
      <c r="W252" s="269"/>
      <c r="X252" s="269"/>
      <c r="Y252" s="267"/>
      <c r="Z252" s="269"/>
      <c r="AA252" s="269"/>
      <c r="AB252" s="267"/>
      <c r="AC252" s="269"/>
      <c r="AD252" s="269"/>
      <c r="AE252" s="267"/>
      <c r="AF252" s="269"/>
      <c r="AG252" s="269"/>
      <c r="AH252" s="267"/>
      <c r="AI252" s="269"/>
      <c r="AJ252" s="269"/>
      <c r="AK252" s="267"/>
      <c r="AL252" s="269"/>
      <c r="AM252" s="269"/>
      <c r="AN252" s="267"/>
      <c r="AO252" s="269"/>
      <c r="AP252" s="269"/>
      <c r="AQ252" s="302"/>
      <c r="AR252" s="303"/>
    </row>
    <row r="253" spans="1:44" ht="84.75" hidden="1" customHeight="1" thickBot="1">
      <c r="A253" s="563"/>
      <c r="B253" s="577"/>
      <c r="C253" s="300"/>
      <c r="D253" s="274" t="s">
        <v>43</v>
      </c>
      <c r="E253" s="259">
        <f t="shared" si="587"/>
        <v>0</v>
      </c>
      <c r="F253" s="286">
        <f t="shared" si="588"/>
        <v>0</v>
      </c>
      <c r="G253" s="292"/>
      <c r="H253" s="286"/>
      <c r="I253" s="286"/>
      <c r="J253" s="288"/>
      <c r="K253" s="286"/>
      <c r="L253" s="286"/>
      <c r="M253" s="288"/>
      <c r="N253" s="286"/>
      <c r="O253" s="286"/>
      <c r="P253" s="292"/>
      <c r="Q253" s="286"/>
      <c r="R253" s="286"/>
      <c r="S253" s="292"/>
      <c r="T253" s="286"/>
      <c r="U253" s="286"/>
      <c r="V253" s="292"/>
      <c r="W253" s="286"/>
      <c r="X253" s="286"/>
      <c r="Y253" s="292"/>
      <c r="Z253" s="286"/>
      <c r="AA253" s="286"/>
      <c r="AB253" s="292"/>
      <c r="AC253" s="286"/>
      <c r="AD253" s="286"/>
      <c r="AE253" s="292"/>
      <c r="AF253" s="286"/>
      <c r="AG253" s="286"/>
      <c r="AH253" s="292"/>
      <c r="AI253" s="286"/>
      <c r="AJ253" s="286"/>
      <c r="AK253" s="292"/>
      <c r="AL253" s="286"/>
      <c r="AM253" s="286"/>
      <c r="AN253" s="292"/>
      <c r="AO253" s="286"/>
      <c r="AP253" s="286"/>
      <c r="AQ253" s="304"/>
      <c r="AR253" s="305"/>
    </row>
    <row r="254" spans="1:44" ht="154.5" customHeight="1">
      <c r="A254" s="561" t="s">
        <v>315</v>
      </c>
      <c r="B254" s="576" t="s">
        <v>471</v>
      </c>
      <c r="C254" s="585"/>
      <c r="D254" s="222" t="s">
        <v>41</v>
      </c>
      <c r="E254" s="205">
        <f>H254+K254+N254+Q254+T254+W254+Z254+AC254+AF254+AI254+AL254+AO254</f>
        <v>3669.1</v>
      </c>
      <c r="F254" s="205">
        <f>F255+F256+F257+F257</f>
        <v>0</v>
      </c>
      <c r="G254" s="238"/>
      <c r="H254" s="211"/>
      <c r="I254" s="211"/>
      <c r="J254" s="212"/>
      <c r="K254" s="211"/>
      <c r="L254" s="211"/>
      <c r="M254" s="212"/>
      <c r="N254" s="211"/>
      <c r="O254" s="211"/>
      <c r="P254" s="238"/>
      <c r="Q254" s="211"/>
      <c r="R254" s="211"/>
      <c r="S254" s="238"/>
      <c r="T254" s="211"/>
      <c r="U254" s="211"/>
      <c r="V254" s="238"/>
      <c r="W254" s="211"/>
      <c r="X254" s="211"/>
      <c r="Y254" s="238"/>
      <c r="Z254" s="211"/>
      <c r="AA254" s="211"/>
      <c r="AB254" s="238"/>
      <c r="AC254" s="211"/>
      <c r="AD254" s="211"/>
      <c r="AE254" s="238"/>
      <c r="AF254" s="211"/>
      <c r="AG254" s="211"/>
      <c r="AH254" s="238"/>
      <c r="AI254" s="211"/>
      <c r="AJ254" s="211"/>
      <c r="AK254" s="238"/>
      <c r="AL254" s="211">
        <f>AL255+AL256+AL257+AL259+AL260</f>
        <v>3669.1</v>
      </c>
      <c r="AM254" s="211"/>
      <c r="AN254" s="238"/>
      <c r="AO254" s="211"/>
      <c r="AP254" s="211"/>
      <c r="AQ254" s="247"/>
      <c r="AR254" s="301"/>
    </row>
    <row r="255" spans="1:44" ht="84.75" hidden="1" customHeight="1">
      <c r="A255" s="562"/>
      <c r="B255" s="524"/>
      <c r="C255" s="638"/>
      <c r="D255" s="268" t="s">
        <v>37</v>
      </c>
      <c r="E255" s="211">
        <f>H255+K255+N255+Q255+T255+W255+Z255+AC255+AF255+AI255+AL255+AO255</f>
        <v>0</v>
      </c>
      <c r="F255" s="269">
        <f>I255+L255+O255+R255+U255+X255+AA255+AD255+AG255+AJ255+AM255+AP255</f>
        <v>0</v>
      </c>
      <c r="G255" s="267"/>
      <c r="H255" s="269"/>
      <c r="I255" s="269"/>
      <c r="J255" s="270"/>
      <c r="K255" s="269"/>
      <c r="L255" s="269"/>
      <c r="M255" s="270"/>
      <c r="N255" s="269"/>
      <c r="O255" s="269"/>
      <c r="P255" s="267"/>
      <c r="Q255" s="269"/>
      <c r="R255" s="269"/>
      <c r="S255" s="267"/>
      <c r="T255" s="269"/>
      <c r="U255" s="269"/>
      <c r="V255" s="267"/>
      <c r="W255" s="269"/>
      <c r="X255" s="269"/>
      <c r="Y255" s="267"/>
      <c r="Z255" s="269"/>
      <c r="AA255" s="269"/>
      <c r="AB255" s="267"/>
      <c r="AC255" s="269"/>
      <c r="AD255" s="269"/>
      <c r="AE255" s="267"/>
      <c r="AF255" s="269"/>
      <c r="AG255" s="269"/>
      <c r="AH255" s="267"/>
      <c r="AI255" s="269"/>
      <c r="AJ255" s="269"/>
      <c r="AK255" s="267"/>
      <c r="AL255" s="269"/>
      <c r="AM255" s="269"/>
      <c r="AN255" s="267"/>
      <c r="AO255" s="269"/>
      <c r="AP255" s="269"/>
      <c r="AQ255" s="302"/>
      <c r="AR255" s="303"/>
    </row>
    <row r="256" spans="1:44" ht="84.75" hidden="1" customHeight="1" thickBot="1">
      <c r="A256" s="562"/>
      <c r="B256" s="524"/>
      <c r="C256" s="638"/>
      <c r="D256" s="271" t="s">
        <v>2</v>
      </c>
      <c r="E256" s="211">
        <f t="shared" ref="E256:E260" si="589">H256+K256+N256+Q256+T256+W256+Z256+AC256+AF256+AI256+AL256+AO256</f>
        <v>0</v>
      </c>
      <c r="F256" s="269">
        <f>I256+L256+O256+R256+U256+X256+AA256+AD256+AG256+AJ256+AM256+AP256</f>
        <v>0</v>
      </c>
      <c r="G256" s="267"/>
      <c r="H256" s="269"/>
      <c r="I256" s="269"/>
      <c r="J256" s="270"/>
      <c r="K256" s="269"/>
      <c r="L256" s="269"/>
      <c r="M256" s="270"/>
      <c r="N256" s="269"/>
      <c r="O256" s="269"/>
      <c r="P256" s="267"/>
      <c r="Q256" s="269"/>
      <c r="R256" s="269"/>
      <c r="S256" s="267"/>
      <c r="T256" s="269"/>
      <c r="U256" s="269"/>
      <c r="V256" s="267"/>
      <c r="W256" s="269"/>
      <c r="X256" s="269"/>
      <c r="Y256" s="267"/>
      <c r="Z256" s="269"/>
      <c r="AA256" s="269"/>
      <c r="AB256" s="267"/>
      <c r="AC256" s="269"/>
      <c r="AD256" s="269"/>
      <c r="AE256" s="267"/>
      <c r="AF256" s="269"/>
      <c r="AG256" s="269"/>
      <c r="AH256" s="267"/>
      <c r="AI256" s="269"/>
      <c r="AJ256" s="269"/>
      <c r="AK256" s="267"/>
      <c r="AL256" s="269"/>
      <c r="AM256" s="269"/>
      <c r="AN256" s="267"/>
      <c r="AO256" s="269"/>
      <c r="AP256" s="269"/>
      <c r="AQ256" s="302"/>
      <c r="AR256" s="306"/>
    </row>
    <row r="257" spans="1:44" ht="215.25" customHeight="1" thickBot="1">
      <c r="A257" s="562"/>
      <c r="B257" s="524"/>
      <c r="C257" s="638"/>
      <c r="D257" s="210" t="s">
        <v>284</v>
      </c>
      <c r="E257" s="211">
        <f t="shared" si="589"/>
        <v>3669.1</v>
      </c>
      <c r="F257" s="269">
        <f>I257+L257+O257+R257+U257+X257+AA257+AD257+AG257+AJ257+AM257+AP257</f>
        <v>0</v>
      </c>
      <c r="G257" s="267"/>
      <c r="H257" s="269"/>
      <c r="I257" s="269"/>
      <c r="J257" s="270"/>
      <c r="K257" s="269"/>
      <c r="L257" s="269"/>
      <c r="M257" s="270"/>
      <c r="N257" s="269"/>
      <c r="O257" s="269"/>
      <c r="P257" s="267"/>
      <c r="Q257" s="269"/>
      <c r="R257" s="269"/>
      <c r="S257" s="267"/>
      <c r="T257" s="269"/>
      <c r="U257" s="269"/>
      <c r="V257" s="267"/>
      <c r="W257" s="269"/>
      <c r="X257" s="269"/>
      <c r="Y257" s="267"/>
      <c r="Z257" s="269"/>
      <c r="AA257" s="269"/>
      <c r="AB257" s="267"/>
      <c r="AC257" s="269"/>
      <c r="AD257" s="269"/>
      <c r="AE257" s="267"/>
      <c r="AF257" s="269"/>
      <c r="AG257" s="269"/>
      <c r="AH257" s="267"/>
      <c r="AI257" s="269"/>
      <c r="AJ257" s="269"/>
      <c r="AK257" s="267"/>
      <c r="AL257" s="315">
        <v>3669.1</v>
      </c>
      <c r="AM257" s="269"/>
      <c r="AN257" s="267"/>
      <c r="AO257" s="269"/>
      <c r="AP257" s="269"/>
      <c r="AQ257" s="302"/>
      <c r="AR257" s="307"/>
    </row>
    <row r="258" spans="1:44" ht="84.75" hidden="1" customHeight="1">
      <c r="A258" s="562"/>
      <c r="B258" s="524"/>
      <c r="C258" s="638"/>
      <c r="D258" s="271" t="s">
        <v>292</v>
      </c>
      <c r="E258" s="205">
        <f t="shared" si="589"/>
        <v>0</v>
      </c>
      <c r="F258" s="273">
        <f t="shared" ref="F258:F260" si="590">I258+L258+O258+R258+U258+X258+AA258+AD258+AG258+AJ258+AM258+AP258</f>
        <v>0</v>
      </c>
      <c r="G258" s="267"/>
      <c r="H258" s="269"/>
      <c r="I258" s="269"/>
      <c r="J258" s="270"/>
      <c r="K258" s="269"/>
      <c r="L258" s="269"/>
      <c r="M258" s="270"/>
      <c r="N258" s="269"/>
      <c r="O258" s="269"/>
      <c r="P258" s="267"/>
      <c r="Q258" s="269"/>
      <c r="R258" s="269"/>
      <c r="S258" s="267"/>
      <c r="T258" s="269"/>
      <c r="U258" s="269"/>
      <c r="V258" s="267"/>
      <c r="W258" s="269"/>
      <c r="X258" s="269"/>
      <c r="Y258" s="267"/>
      <c r="Z258" s="269"/>
      <c r="AA258" s="269"/>
      <c r="AB258" s="267"/>
      <c r="AC258" s="269"/>
      <c r="AD258" s="269"/>
      <c r="AE258" s="267"/>
      <c r="AF258" s="269"/>
      <c r="AG258" s="269"/>
      <c r="AH258" s="267"/>
      <c r="AI258" s="269"/>
      <c r="AJ258" s="269"/>
      <c r="AK258" s="267"/>
      <c r="AL258" s="269"/>
      <c r="AM258" s="269"/>
      <c r="AN258" s="267"/>
      <c r="AO258" s="269"/>
      <c r="AP258" s="269"/>
      <c r="AQ258" s="302"/>
      <c r="AR258" s="303"/>
    </row>
    <row r="259" spans="1:44" ht="84.75" hidden="1" customHeight="1">
      <c r="A259" s="562"/>
      <c r="B259" s="524"/>
      <c r="C259" s="638"/>
      <c r="D259" s="271" t="s">
        <v>285</v>
      </c>
      <c r="E259" s="211">
        <f t="shared" si="589"/>
        <v>0</v>
      </c>
      <c r="F259" s="269">
        <f t="shared" si="590"/>
        <v>0</v>
      </c>
      <c r="G259" s="267"/>
      <c r="H259" s="269"/>
      <c r="I259" s="269"/>
      <c r="J259" s="270"/>
      <c r="K259" s="269"/>
      <c r="L259" s="269"/>
      <c r="M259" s="270"/>
      <c r="N259" s="269"/>
      <c r="O259" s="269"/>
      <c r="P259" s="267"/>
      <c r="Q259" s="269"/>
      <c r="R259" s="269"/>
      <c r="S259" s="267"/>
      <c r="T259" s="269"/>
      <c r="U259" s="269"/>
      <c r="V259" s="267"/>
      <c r="W259" s="269"/>
      <c r="X259" s="269"/>
      <c r="Y259" s="267"/>
      <c r="Z259" s="269"/>
      <c r="AA259" s="269"/>
      <c r="AB259" s="267"/>
      <c r="AC259" s="269"/>
      <c r="AD259" s="269"/>
      <c r="AE259" s="267"/>
      <c r="AF259" s="269"/>
      <c r="AG259" s="269"/>
      <c r="AH259" s="267"/>
      <c r="AI259" s="269"/>
      <c r="AJ259" s="269"/>
      <c r="AK259" s="267"/>
      <c r="AL259" s="269"/>
      <c r="AM259" s="269"/>
      <c r="AN259" s="267"/>
      <c r="AO259" s="269"/>
      <c r="AP259" s="269"/>
      <c r="AQ259" s="302"/>
      <c r="AR259" s="303"/>
    </row>
    <row r="260" spans="1:44" ht="84.75" hidden="1" customHeight="1" thickBot="1">
      <c r="A260" s="637"/>
      <c r="B260" s="577"/>
      <c r="C260" s="584"/>
      <c r="D260" s="274" t="s">
        <v>43</v>
      </c>
      <c r="E260" s="269">
        <f t="shared" si="589"/>
        <v>0</v>
      </c>
      <c r="F260" s="269">
        <f t="shared" si="590"/>
        <v>0</v>
      </c>
      <c r="G260" s="267"/>
      <c r="H260" s="269"/>
      <c r="I260" s="269"/>
      <c r="J260" s="270"/>
      <c r="K260" s="269"/>
      <c r="L260" s="269"/>
      <c r="M260" s="270"/>
      <c r="N260" s="269"/>
      <c r="O260" s="269"/>
      <c r="P260" s="267"/>
      <c r="Q260" s="269"/>
      <c r="R260" s="269"/>
      <c r="S260" s="267"/>
      <c r="T260" s="269"/>
      <c r="U260" s="269"/>
      <c r="V260" s="267"/>
      <c r="W260" s="269"/>
      <c r="X260" s="269"/>
      <c r="Y260" s="267"/>
      <c r="Z260" s="269"/>
      <c r="AA260" s="269"/>
      <c r="AB260" s="267"/>
      <c r="AC260" s="269"/>
      <c r="AD260" s="269"/>
      <c r="AE260" s="267"/>
      <c r="AF260" s="269"/>
      <c r="AG260" s="269"/>
      <c r="AH260" s="267"/>
      <c r="AI260" s="269"/>
      <c r="AJ260" s="269"/>
      <c r="AK260" s="267"/>
      <c r="AL260" s="269"/>
      <c r="AM260" s="269"/>
      <c r="AN260" s="267"/>
      <c r="AO260" s="269"/>
      <c r="AP260" s="269"/>
      <c r="AQ260" s="302"/>
      <c r="AR260" s="305"/>
    </row>
    <row r="261" spans="1:44" ht="279" customHeight="1">
      <c r="A261" s="642" t="s">
        <v>316</v>
      </c>
      <c r="B261" s="581" t="s">
        <v>475</v>
      </c>
      <c r="C261" s="585"/>
      <c r="D261" s="222" t="s">
        <v>41</v>
      </c>
      <c r="E261" s="205">
        <f>H261+K261+N261+Q261+T261+W261+Z261+AC261+AF261+AI261+AL261+AO261</f>
        <v>912.9</v>
      </c>
      <c r="F261" s="205">
        <f>F262+F263+F264+F264</f>
        <v>0</v>
      </c>
      <c r="G261" s="252"/>
      <c r="H261" s="251"/>
      <c r="I261" s="251"/>
      <c r="J261" s="265"/>
      <c r="K261" s="251"/>
      <c r="L261" s="251"/>
      <c r="M261" s="265"/>
      <c r="N261" s="251"/>
      <c r="O261" s="251"/>
      <c r="P261" s="252"/>
      <c r="Q261" s="251"/>
      <c r="R261" s="251"/>
      <c r="S261" s="252"/>
      <c r="T261" s="251"/>
      <c r="U261" s="251"/>
      <c r="V261" s="252"/>
      <c r="W261" s="251"/>
      <c r="X261" s="251"/>
      <c r="Y261" s="252"/>
      <c r="Z261" s="251"/>
      <c r="AA261" s="251"/>
      <c r="AB261" s="252"/>
      <c r="AC261" s="251"/>
      <c r="AD261" s="251"/>
      <c r="AE261" s="238"/>
      <c r="AF261" s="251"/>
      <c r="AG261" s="251"/>
      <c r="AH261" s="252"/>
      <c r="AI261" s="251"/>
      <c r="AJ261" s="251"/>
      <c r="AK261" s="252"/>
      <c r="AL261" s="211">
        <f>AL262+AL263+AL264+AL266+AL267</f>
        <v>912.9</v>
      </c>
      <c r="AM261" s="251"/>
      <c r="AN261" s="252"/>
      <c r="AO261" s="251"/>
      <c r="AP261" s="251"/>
      <c r="AQ261" s="309"/>
      <c r="AR261" s="301"/>
    </row>
    <row r="262" spans="1:44" ht="47.25" hidden="1" customHeight="1">
      <c r="A262" s="642"/>
      <c r="B262" s="582"/>
      <c r="C262" s="638"/>
      <c r="D262" s="268" t="s">
        <v>37</v>
      </c>
      <c r="E262" s="211">
        <f>H262+K262+N262+Q262+T262+W262+Z262+AC262+AF262+AI262+AL262+AO262</f>
        <v>0</v>
      </c>
      <c r="F262" s="269">
        <f>I262+L262+O262+R262+U262+X262+AA262+AD262+AG262+AJ262+AM262+AP262</f>
        <v>0</v>
      </c>
      <c r="G262" s="266"/>
      <c r="H262" s="282"/>
      <c r="I262" s="282"/>
      <c r="J262" s="283"/>
      <c r="K262" s="282"/>
      <c r="L262" s="282"/>
      <c r="M262" s="283"/>
      <c r="N262" s="282"/>
      <c r="O262" s="282"/>
      <c r="P262" s="266"/>
      <c r="Q262" s="282"/>
      <c r="R262" s="282"/>
      <c r="S262" s="266"/>
      <c r="T262" s="282"/>
      <c r="U262" s="282"/>
      <c r="V262" s="266"/>
      <c r="W262" s="282"/>
      <c r="X262" s="282"/>
      <c r="Y262" s="266"/>
      <c r="Z262" s="282"/>
      <c r="AA262" s="282"/>
      <c r="AB262" s="266"/>
      <c r="AC262" s="282"/>
      <c r="AD262" s="282"/>
      <c r="AE262" s="267"/>
      <c r="AF262" s="282"/>
      <c r="AG262" s="282"/>
      <c r="AH262" s="266"/>
      <c r="AI262" s="282"/>
      <c r="AJ262" s="282"/>
      <c r="AK262" s="266"/>
      <c r="AL262" s="282"/>
      <c r="AM262" s="282"/>
      <c r="AN262" s="266"/>
      <c r="AO262" s="282"/>
      <c r="AP262" s="282"/>
      <c r="AQ262" s="310"/>
      <c r="AR262" s="303"/>
    </row>
    <row r="263" spans="1:44" ht="34.5" hidden="1" customHeight="1">
      <c r="A263" s="642"/>
      <c r="B263" s="582"/>
      <c r="C263" s="638"/>
      <c r="D263" s="271" t="s">
        <v>2</v>
      </c>
      <c r="E263" s="211">
        <f t="shared" ref="E263:F267" si="591">H263+K263+N263+Q263+T263+W263+Z263+AC263+AF263+AI263+AL263+AO263</f>
        <v>0</v>
      </c>
      <c r="F263" s="269">
        <f>I263+L263+O263+R263+U263+X263+AA263+AD263+AG263+AJ263+AM263+AP263</f>
        <v>0</v>
      </c>
      <c r="G263" s="266"/>
      <c r="H263" s="282"/>
      <c r="I263" s="282"/>
      <c r="J263" s="283"/>
      <c r="K263" s="282"/>
      <c r="L263" s="282"/>
      <c r="M263" s="283"/>
      <c r="N263" s="282"/>
      <c r="O263" s="282"/>
      <c r="P263" s="266"/>
      <c r="Q263" s="282"/>
      <c r="R263" s="282"/>
      <c r="S263" s="266"/>
      <c r="T263" s="282"/>
      <c r="U263" s="282"/>
      <c r="V263" s="266"/>
      <c r="W263" s="282"/>
      <c r="X263" s="282"/>
      <c r="Y263" s="266"/>
      <c r="Z263" s="282"/>
      <c r="AA263" s="282"/>
      <c r="AB263" s="266"/>
      <c r="AC263" s="282"/>
      <c r="AD263" s="282"/>
      <c r="AE263" s="267"/>
      <c r="AF263" s="282"/>
      <c r="AG263" s="282"/>
      <c r="AH263" s="266"/>
      <c r="AI263" s="282"/>
      <c r="AJ263" s="282"/>
      <c r="AK263" s="266"/>
      <c r="AL263" s="282"/>
      <c r="AM263" s="282"/>
      <c r="AN263" s="266"/>
      <c r="AO263" s="282"/>
      <c r="AP263" s="282"/>
      <c r="AQ263" s="310"/>
      <c r="AR263" s="303"/>
    </row>
    <row r="264" spans="1:44" ht="409.5" customHeight="1" thickBot="1">
      <c r="A264" s="642"/>
      <c r="B264" s="582"/>
      <c r="C264" s="638"/>
      <c r="D264" s="210" t="s">
        <v>284</v>
      </c>
      <c r="E264" s="211">
        <f t="shared" si="591"/>
        <v>912.9</v>
      </c>
      <c r="F264" s="269">
        <f>I264+L264+O264+R264+U264+X264+AA264+AD264+AG264+AJ264+AM264+AP264</f>
        <v>0</v>
      </c>
      <c r="G264" s="266"/>
      <c r="H264" s="282"/>
      <c r="I264" s="282"/>
      <c r="J264" s="283"/>
      <c r="K264" s="282"/>
      <c r="L264" s="282"/>
      <c r="M264" s="283"/>
      <c r="N264" s="282"/>
      <c r="O264" s="282"/>
      <c r="P264" s="266"/>
      <c r="Q264" s="282"/>
      <c r="R264" s="282"/>
      <c r="S264" s="266"/>
      <c r="T264" s="282"/>
      <c r="U264" s="282"/>
      <c r="V264" s="266"/>
      <c r="W264" s="282"/>
      <c r="X264" s="282"/>
      <c r="Y264" s="266"/>
      <c r="Z264" s="282"/>
      <c r="AA264" s="282"/>
      <c r="AB264" s="266"/>
      <c r="AC264" s="282"/>
      <c r="AD264" s="282"/>
      <c r="AE264" s="267"/>
      <c r="AF264" s="282"/>
      <c r="AG264" s="282"/>
      <c r="AH264" s="266"/>
      <c r="AI264" s="282"/>
      <c r="AJ264" s="282"/>
      <c r="AK264" s="266"/>
      <c r="AL264" s="251">
        <v>912.9</v>
      </c>
      <c r="AM264" s="282"/>
      <c r="AN264" s="266"/>
      <c r="AO264" s="282"/>
      <c r="AP264" s="282"/>
      <c r="AQ264" s="310"/>
      <c r="AR264" s="303"/>
    </row>
    <row r="265" spans="1:44" ht="49.5" hidden="1" customHeight="1">
      <c r="A265" s="642"/>
      <c r="B265" s="582"/>
      <c r="C265" s="638"/>
      <c r="D265" s="271" t="s">
        <v>292</v>
      </c>
      <c r="E265" s="205">
        <f t="shared" si="591"/>
        <v>0</v>
      </c>
      <c r="F265" s="273">
        <f t="shared" si="591"/>
        <v>0</v>
      </c>
      <c r="G265" s="266"/>
      <c r="H265" s="282"/>
      <c r="I265" s="282"/>
      <c r="J265" s="283"/>
      <c r="K265" s="282"/>
      <c r="L265" s="282"/>
      <c r="M265" s="283"/>
      <c r="N265" s="282"/>
      <c r="O265" s="282"/>
      <c r="P265" s="266"/>
      <c r="Q265" s="282"/>
      <c r="R265" s="282"/>
      <c r="S265" s="266"/>
      <c r="T265" s="282"/>
      <c r="U265" s="282"/>
      <c r="V265" s="266"/>
      <c r="W265" s="282"/>
      <c r="X265" s="282"/>
      <c r="Y265" s="266"/>
      <c r="Z265" s="282"/>
      <c r="AA265" s="282"/>
      <c r="AB265" s="266"/>
      <c r="AC265" s="282"/>
      <c r="AD265" s="282"/>
      <c r="AE265" s="267"/>
      <c r="AF265" s="282"/>
      <c r="AG265" s="282"/>
      <c r="AH265" s="266"/>
      <c r="AI265" s="282"/>
      <c r="AJ265" s="282"/>
      <c r="AK265" s="266"/>
      <c r="AL265" s="282"/>
      <c r="AM265" s="282"/>
      <c r="AN265" s="266"/>
      <c r="AO265" s="282"/>
      <c r="AP265" s="282"/>
      <c r="AQ265" s="310"/>
      <c r="AR265" s="303"/>
    </row>
    <row r="266" spans="1:44" ht="54.75" hidden="1" customHeight="1">
      <c r="A266" s="642"/>
      <c r="B266" s="582"/>
      <c r="C266" s="638"/>
      <c r="D266" s="271" t="s">
        <v>285</v>
      </c>
      <c r="E266" s="211">
        <f t="shared" si="591"/>
        <v>0</v>
      </c>
      <c r="F266" s="269">
        <f t="shared" si="591"/>
        <v>0</v>
      </c>
      <c r="G266" s="266"/>
      <c r="H266" s="282"/>
      <c r="I266" s="282"/>
      <c r="J266" s="283"/>
      <c r="K266" s="282"/>
      <c r="L266" s="282"/>
      <c r="M266" s="283"/>
      <c r="N266" s="282"/>
      <c r="O266" s="282"/>
      <c r="P266" s="266"/>
      <c r="Q266" s="282"/>
      <c r="R266" s="282"/>
      <c r="S266" s="266"/>
      <c r="T266" s="282"/>
      <c r="U266" s="282"/>
      <c r="V266" s="266"/>
      <c r="W266" s="282"/>
      <c r="X266" s="282"/>
      <c r="Y266" s="266"/>
      <c r="Z266" s="282"/>
      <c r="AA266" s="282"/>
      <c r="AB266" s="266"/>
      <c r="AC266" s="282"/>
      <c r="AD266" s="282"/>
      <c r="AE266" s="267"/>
      <c r="AF266" s="282"/>
      <c r="AG266" s="282"/>
      <c r="AH266" s="266"/>
      <c r="AI266" s="282"/>
      <c r="AJ266" s="282"/>
      <c r="AK266" s="266"/>
      <c r="AL266" s="282"/>
      <c r="AM266" s="282"/>
      <c r="AN266" s="266"/>
      <c r="AO266" s="282"/>
      <c r="AP266" s="282"/>
      <c r="AQ266" s="310"/>
      <c r="AR266" s="303"/>
    </row>
    <row r="267" spans="1:44" ht="32.25" hidden="1" customHeight="1" thickBot="1">
      <c r="A267" s="642"/>
      <c r="B267" s="583"/>
      <c r="C267" s="584"/>
      <c r="D267" s="274" t="s">
        <v>43</v>
      </c>
      <c r="E267" s="269">
        <f t="shared" si="591"/>
        <v>0</v>
      </c>
      <c r="F267" s="269">
        <f t="shared" si="591"/>
        <v>0</v>
      </c>
      <c r="G267" s="266"/>
      <c r="H267" s="282"/>
      <c r="I267" s="282"/>
      <c r="J267" s="283"/>
      <c r="K267" s="282"/>
      <c r="L267" s="282"/>
      <c r="M267" s="283"/>
      <c r="N267" s="282"/>
      <c r="O267" s="282"/>
      <c r="P267" s="266"/>
      <c r="Q267" s="282"/>
      <c r="R267" s="282"/>
      <c r="S267" s="266"/>
      <c r="T267" s="282"/>
      <c r="U267" s="282"/>
      <c r="V267" s="266"/>
      <c r="W267" s="282"/>
      <c r="X267" s="282"/>
      <c r="Y267" s="266"/>
      <c r="Z267" s="282"/>
      <c r="AA267" s="282"/>
      <c r="AB267" s="266"/>
      <c r="AC267" s="282"/>
      <c r="AD267" s="282"/>
      <c r="AE267" s="267"/>
      <c r="AF267" s="282"/>
      <c r="AG267" s="282"/>
      <c r="AH267" s="266"/>
      <c r="AI267" s="282"/>
      <c r="AJ267" s="282"/>
      <c r="AK267" s="266"/>
      <c r="AL267" s="282"/>
      <c r="AM267" s="282"/>
      <c r="AN267" s="266"/>
      <c r="AO267" s="282"/>
      <c r="AP267" s="282"/>
      <c r="AQ267" s="310"/>
      <c r="AR267" s="305"/>
    </row>
    <row r="268" spans="1:44" ht="409.5" customHeight="1">
      <c r="A268" s="642" t="s">
        <v>317</v>
      </c>
      <c r="B268" s="581" t="s">
        <v>474</v>
      </c>
      <c r="C268" s="585"/>
      <c r="D268" s="222" t="s">
        <v>41</v>
      </c>
      <c r="E268" s="205">
        <f>H268+K268+N268+Q268+T268+W268+Z268+AC268+AF268+AI268+AL268+AO268</f>
        <v>1100</v>
      </c>
      <c r="F268" s="205">
        <f>F269+F270+F271+F271</f>
        <v>0</v>
      </c>
      <c r="G268" s="252"/>
      <c r="H268" s="251"/>
      <c r="I268" s="251"/>
      <c r="J268" s="265"/>
      <c r="K268" s="251"/>
      <c r="L268" s="251"/>
      <c r="M268" s="265"/>
      <c r="N268" s="251"/>
      <c r="O268" s="251"/>
      <c r="P268" s="252"/>
      <c r="Q268" s="251"/>
      <c r="R268" s="251"/>
      <c r="S268" s="252"/>
      <c r="T268" s="251"/>
      <c r="U268" s="251"/>
      <c r="V268" s="252"/>
      <c r="W268" s="251"/>
      <c r="X268" s="251"/>
      <c r="Y268" s="252"/>
      <c r="Z268" s="251"/>
      <c r="AA268" s="251"/>
      <c r="AB268" s="252"/>
      <c r="AC268" s="251"/>
      <c r="AD268" s="251"/>
      <c r="AE268" s="238"/>
      <c r="AF268" s="251"/>
      <c r="AG268" s="251"/>
      <c r="AH268" s="252"/>
      <c r="AI268" s="251"/>
      <c r="AJ268" s="251"/>
      <c r="AK268" s="252"/>
      <c r="AL268" s="211">
        <f>AL269+AL270+AL271+AL273+AL274</f>
        <v>1100</v>
      </c>
      <c r="AM268" s="251"/>
      <c r="AN268" s="252"/>
      <c r="AO268" s="251"/>
      <c r="AP268" s="251"/>
      <c r="AQ268" s="309"/>
      <c r="AR268" s="301"/>
    </row>
    <row r="269" spans="1:44" ht="49.5" hidden="1" customHeight="1">
      <c r="A269" s="642"/>
      <c r="B269" s="582"/>
      <c r="C269" s="638"/>
      <c r="D269" s="268" t="s">
        <v>37</v>
      </c>
      <c r="E269" s="211">
        <f>H269+K269+N269+Q269+T269+W269+Z269+AC269+AF269+AI269+AL269+AO269</f>
        <v>0</v>
      </c>
      <c r="F269" s="269">
        <f>I269+L269+O269+R269+U269+X269+AA269+AD269+AG269+AJ269+AM269+AP269</f>
        <v>0</v>
      </c>
      <c r="G269" s="266"/>
      <c r="H269" s="282"/>
      <c r="I269" s="282"/>
      <c r="J269" s="283"/>
      <c r="K269" s="282"/>
      <c r="L269" s="282"/>
      <c r="M269" s="283"/>
      <c r="N269" s="282"/>
      <c r="O269" s="282"/>
      <c r="P269" s="266"/>
      <c r="Q269" s="282"/>
      <c r="R269" s="282"/>
      <c r="S269" s="266"/>
      <c r="T269" s="282"/>
      <c r="U269" s="282"/>
      <c r="V269" s="266"/>
      <c r="W269" s="282"/>
      <c r="X269" s="282"/>
      <c r="Y269" s="266"/>
      <c r="Z269" s="282"/>
      <c r="AA269" s="282"/>
      <c r="AB269" s="266"/>
      <c r="AC269" s="282"/>
      <c r="AD269" s="282"/>
      <c r="AE269" s="267"/>
      <c r="AF269" s="282"/>
      <c r="AG269" s="282"/>
      <c r="AH269" s="266"/>
      <c r="AI269" s="282"/>
      <c r="AJ269" s="282"/>
      <c r="AK269" s="266"/>
      <c r="AL269" s="282"/>
      <c r="AM269" s="282"/>
      <c r="AN269" s="266"/>
      <c r="AO269" s="282"/>
      <c r="AP269" s="282"/>
      <c r="AQ269" s="310"/>
      <c r="AR269" s="303"/>
    </row>
    <row r="270" spans="1:44" ht="49.5" hidden="1" customHeight="1">
      <c r="A270" s="642"/>
      <c r="B270" s="582"/>
      <c r="C270" s="638"/>
      <c r="D270" s="271" t="s">
        <v>2</v>
      </c>
      <c r="E270" s="211">
        <f t="shared" ref="E270:E274" si="592">H270+K270+N270+Q270+T270+W270+Z270+AC270+AF270+AI270+AL270+AO270</f>
        <v>0</v>
      </c>
      <c r="F270" s="269">
        <f>I270+L270+O270+R270+U270+X270+AA270+AD270+AG270+AJ270+AM270+AP270</f>
        <v>0</v>
      </c>
      <c r="G270" s="266"/>
      <c r="H270" s="282"/>
      <c r="I270" s="282"/>
      <c r="J270" s="283"/>
      <c r="K270" s="282"/>
      <c r="L270" s="282"/>
      <c r="M270" s="283"/>
      <c r="N270" s="282"/>
      <c r="O270" s="282"/>
      <c r="P270" s="266"/>
      <c r="Q270" s="282"/>
      <c r="R270" s="282"/>
      <c r="S270" s="266"/>
      <c r="T270" s="282"/>
      <c r="U270" s="282"/>
      <c r="V270" s="266"/>
      <c r="W270" s="282"/>
      <c r="X270" s="282"/>
      <c r="Y270" s="266"/>
      <c r="Z270" s="282"/>
      <c r="AA270" s="282"/>
      <c r="AB270" s="266"/>
      <c r="AC270" s="282"/>
      <c r="AD270" s="282"/>
      <c r="AE270" s="267"/>
      <c r="AF270" s="282"/>
      <c r="AG270" s="282"/>
      <c r="AH270" s="266"/>
      <c r="AI270" s="282"/>
      <c r="AJ270" s="282"/>
      <c r="AK270" s="266"/>
      <c r="AL270" s="282"/>
      <c r="AM270" s="282"/>
      <c r="AN270" s="266"/>
      <c r="AO270" s="282"/>
      <c r="AP270" s="282"/>
      <c r="AQ270" s="310"/>
      <c r="AR270" s="303"/>
    </row>
    <row r="271" spans="1:44" ht="409.5" customHeight="1" thickBot="1">
      <c r="A271" s="642"/>
      <c r="B271" s="582"/>
      <c r="C271" s="638"/>
      <c r="D271" s="210" t="s">
        <v>284</v>
      </c>
      <c r="E271" s="211">
        <f t="shared" si="592"/>
        <v>1100</v>
      </c>
      <c r="F271" s="269">
        <f>I271+L271+O271+R271+U271+X271+AA271+AD271+AG271+AJ271+AM271+AP271</f>
        <v>0</v>
      </c>
      <c r="G271" s="266"/>
      <c r="H271" s="282"/>
      <c r="I271" s="282"/>
      <c r="J271" s="283"/>
      <c r="K271" s="282"/>
      <c r="L271" s="282"/>
      <c r="M271" s="283"/>
      <c r="N271" s="282"/>
      <c r="O271" s="282"/>
      <c r="P271" s="266"/>
      <c r="Q271" s="282"/>
      <c r="R271" s="282"/>
      <c r="S271" s="266"/>
      <c r="T271" s="282"/>
      <c r="U271" s="282"/>
      <c r="V271" s="266"/>
      <c r="W271" s="282"/>
      <c r="X271" s="282"/>
      <c r="Y271" s="266"/>
      <c r="Z271" s="282"/>
      <c r="AA271" s="282"/>
      <c r="AB271" s="266"/>
      <c r="AC271" s="282"/>
      <c r="AD271" s="282"/>
      <c r="AE271" s="267"/>
      <c r="AF271" s="282"/>
      <c r="AG271" s="282"/>
      <c r="AH271" s="266"/>
      <c r="AI271" s="282"/>
      <c r="AJ271" s="282"/>
      <c r="AK271" s="266"/>
      <c r="AL271" s="251">
        <v>1100</v>
      </c>
      <c r="AM271" s="282"/>
      <c r="AN271" s="266"/>
      <c r="AO271" s="282"/>
      <c r="AP271" s="282"/>
      <c r="AQ271" s="310"/>
      <c r="AR271" s="303"/>
    </row>
    <row r="272" spans="1:44" ht="49.5" hidden="1" customHeight="1">
      <c r="A272" s="642"/>
      <c r="B272" s="582"/>
      <c r="C272" s="638"/>
      <c r="D272" s="271" t="s">
        <v>292</v>
      </c>
      <c r="E272" s="205">
        <f t="shared" si="592"/>
        <v>0</v>
      </c>
      <c r="F272" s="273">
        <f t="shared" ref="F272:F274" si="593">I272+L272+O272+R272+U272+X272+AA272+AD272+AG272+AJ272+AM272+AP272</f>
        <v>0</v>
      </c>
      <c r="G272" s="266"/>
      <c r="H272" s="282"/>
      <c r="I272" s="282"/>
      <c r="J272" s="283"/>
      <c r="K272" s="282"/>
      <c r="L272" s="282"/>
      <c r="M272" s="283"/>
      <c r="N272" s="282"/>
      <c r="O272" s="282"/>
      <c r="P272" s="266"/>
      <c r="Q272" s="282"/>
      <c r="R272" s="282"/>
      <c r="S272" s="266"/>
      <c r="T272" s="282"/>
      <c r="U272" s="282"/>
      <c r="V272" s="266"/>
      <c r="W272" s="282"/>
      <c r="X272" s="282"/>
      <c r="Y272" s="266"/>
      <c r="Z272" s="282"/>
      <c r="AA272" s="282"/>
      <c r="AB272" s="266"/>
      <c r="AC272" s="282"/>
      <c r="AD272" s="282"/>
      <c r="AE272" s="267"/>
      <c r="AF272" s="282"/>
      <c r="AG272" s="282"/>
      <c r="AH272" s="266"/>
      <c r="AI272" s="282"/>
      <c r="AJ272" s="282"/>
      <c r="AK272" s="266"/>
      <c r="AL272" s="282"/>
      <c r="AM272" s="282"/>
      <c r="AN272" s="266"/>
      <c r="AO272" s="282"/>
      <c r="AP272" s="282"/>
      <c r="AQ272" s="310"/>
      <c r="AR272" s="303"/>
    </row>
    <row r="273" spans="1:44" ht="122.25" hidden="1" customHeight="1">
      <c r="A273" s="642"/>
      <c r="B273" s="582"/>
      <c r="C273" s="638"/>
      <c r="D273" s="271" t="s">
        <v>285</v>
      </c>
      <c r="E273" s="211">
        <f t="shared" si="592"/>
        <v>0</v>
      </c>
      <c r="F273" s="269">
        <f t="shared" si="593"/>
        <v>0</v>
      </c>
      <c r="G273" s="266"/>
      <c r="H273" s="282"/>
      <c r="I273" s="282"/>
      <c r="J273" s="283"/>
      <c r="K273" s="282"/>
      <c r="L273" s="282"/>
      <c r="M273" s="283"/>
      <c r="N273" s="282"/>
      <c r="O273" s="282"/>
      <c r="P273" s="266"/>
      <c r="Q273" s="282"/>
      <c r="R273" s="282"/>
      <c r="S273" s="266"/>
      <c r="T273" s="282"/>
      <c r="U273" s="282"/>
      <c r="V273" s="266"/>
      <c r="W273" s="282"/>
      <c r="X273" s="282"/>
      <c r="Y273" s="266"/>
      <c r="Z273" s="282"/>
      <c r="AA273" s="282"/>
      <c r="AB273" s="266"/>
      <c r="AC273" s="282"/>
      <c r="AD273" s="282"/>
      <c r="AE273" s="267"/>
      <c r="AF273" s="282"/>
      <c r="AG273" s="282"/>
      <c r="AH273" s="266"/>
      <c r="AI273" s="282"/>
      <c r="AJ273" s="282"/>
      <c r="AK273" s="266"/>
      <c r="AL273" s="282"/>
      <c r="AM273" s="282"/>
      <c r="AN273" s="266"/>
      <c r="AO273" s="282"/>
      <c r="AP273" s="282"/>
      <c r="AQ273" s="310"/>
      <c r="AR273" s="303"/>
    </row>
    <row r="274" spans="1:44" ht="80.25" hidden="1" customHeight="1" thickBot="1">
      <c r="A274" s="642"/>
      <c r="B274" s="583"/>
      <c r="C274" s="643"/>
      <c r="D274" s="274" t="s">
        <v>43</v>
      </c>
      <c r="E274" s="269">
        <f t="shared" si="592"/>
        <v>0</v>
      </c>
      <c r="F274" s="269">
        <f t="shared" si="593"/>
        <v>0</v>
      </c>
      <c r="G274" s="266"/>
      <c r="H274" s="282"/>
      <c r="I274" s="282"/>
      <c r="J274" s="283"/>
      <c r="K274" s="282"/>
      <c r="L274" s="282"/>
      <c r="M274" s="283"/>
      <c r="N274" s="282"/>
      <c r="O274" s="282"/>
      <c r="P274" s="266"/>
      <c r="Q274" s="282"/>
      <c r="R274" s="282"/>
      <c r="S274" s="266"/>
      <c r="T274" s="282"/>
      <c r="U274" s="282"/>
      <c r="V274" s="266"/>
      <c r="W274" s="282"/>
      <c r="X274" s="282"/>
      <c r="Y274" s="266"/>
      <c r="Z274" s="282"/>
      <c r="AA274" s="282"/>
      <c r="AB274" s="266"/>
      <c r="AC274" s="282"/>
      <c r="AD274" s="282"/>
      <c r="AE274" s="267"/>
      <c r="AF274" s="282"/>
      <c r="AG274" s="282"/>
      <c r="AH274" s="266"/>
      <c r="AI274" s="282"/>
      <c r="AJ274" s="282"/>
      <c r="AK274" s="266"/>
      <c r="AL274" s="282"/>
      <c r="AM274" s="282"/>
      <c r="AN274" s="266"/>
      <c r="AO274" s="282"/>
      <c r="AP274" s="282"/>
      <c r="AQ274" s="310"/>
      <c r="AR274" s="306"/>
    </row>
    <row r="275" spans="1:44" ht="147" customHeight="1">
      <c r="A275" s="629" t="s">
        <v>4</v>
      </c>
      <c r="B275" s="540" t="s">
        <v>416</v>
      </c>
      <c r="C275" s="540"/>
      <c r="D275" s="222" t="s">
        <v>41</v>
      </c>
      <c r="E275" s="205">
        <f>H275+K275+N275+Q275+T275+W275+Z275+AC275+AF275+AI275+AL275+AO275</f>
        <v>1000</v>
      </c>
      <c r="F275" s="205">
        <f>I275+L275+O275+R275+U275+X275+AA275+AD275+AG275+AJ275+AM275+AP275</f>
        <v>1000</v>
      </c>
      <c r="G275" s="253">
        <f>F275/E275</f>
        <v>1</v>
      </c>
      <c r="H275" s="205">
        <f>H276+H277+H278+H279+H280+H281</f>
        <v>0</v>
      </c>
      <c r="I275" s="205">
        <f>I276+I277+I278+I279+I280+I281</f>
        <v>0</v>
      </c>
      <c r="J275" s="257"/>
      <c r="K275" s="205">
        <f>K276+K277+K278+K279+K280+K281</f>
        <v>0</v>
      </c>
      <c r="L275" s="205">
        <f>L276+L277+L278+L279+L280+L281</f>
        <v>0</v>
      </c>
      <c r="M275" s="257"/>
      <c r="N275" s="205">
        <f>N276+N277+N278+N279+N280+N281</f>
        <v>0</v>
      </c>
      <c r="O275" s="205">
        <f>O276+O277+O278+O279+O280+O281</f>
        <v>0</v>
      </c>
      <c r="P275" s="253"/>
      <c r="Q275" s="205">
        <f>Q276+Q277+Q278+Q279+Q280+Q281</f>
        <v>0</v>
      </c>
      <c r="R275" s="205">
        <f>R276+R277+R278+R279+R280+R281</f>
        <v>0</v>
      </c>
      <c r="S275" s="253"/>
      <c r="T275" s="205">
        <f>T276+T277+T278+T279+T280+T281</f>
        <v>0</v>
      </c>
      <c r="U275" s="205">
        <f>U276+U277+U278+U279+U280+U281</f>
        <v>0</v>
      </c>
      <c r="V275" s="253"/>
      <c r="W275" s="205">
        <f>W276+W277+W278+W279+W280+W281</f>
        <v>0</v>
      </c>
      <c r="X275" s="205">
        <f>X276+X277+X278+X279+X280+X281</f>
        <v>0</v>
      </c>
      <c r="Y275" s="253"/>
      <c r="Z275" s="205">
        <f t="shared" ref="Z275" si="594">Z276+Z277+Z278+Z279+Z280+Z281</f>
        <v>0</v>
      </c>
      <c r="AA275" s="205">
        <f t="shared" ref="AA275" si="595">AA276+AA277+AA278+AA279+AA280+AA281</f>
        <v>0</v>
      </c>
      <c r="AB275" s="253"/>
      <c r="AC275" s="205">
        <f t="shared" ref="AC275" si="596">AC276+AC277+AC278+AC279+AC280+AC281</f>
        <v>1000</v>
      </c>
      <c r="AD275" s="205">
        <f t="shared" ref="AD275" si="597">AD276+AD277+AD278+AD279+AD280+AD281</f>
        <v>1000</v>
      </c>
      <c r="AE275" s="238">
        <f t="shared" ref="AE275" si="598">AD275/AC275</f>
        <v>1</v>
      </c>
      <c r="AF275" s="205">
        <f t="shared" ref="AF275" si="599">AF276+AF277+AF278+AF279+AF280+AF281</f>
        <v>0</v>
      </c>
      <c r="AG275" s="205">
        <f t="shared" ref="AG275" si="600">AG276+AG277+AG278+AG279+AG280+AG281</f>
        <v>0</v>
      </c>
      <c r="AH275" s="253"/>
      <c r="AI275" s="205">
        <f t="shared" ref="AI275" si="601">AI276+AI277+AI278+AI279+AI280+AI281</f>
        <v>0</v>
      </c>
      <c r="AJ275" s="205">
        <f t="shared" ref="AJ275" si="602">AJ276+AJ277+AJ278+AJ279+AJ280+AJ281</f>
        <v>0</v>
      </c>
      <c r="AK275" s="253"/>
      <c r="AL275" s="205">
        <f t="shared" ref="AL275" si="603">AL276+AL277+AL278+AL279+AL280+AL281</f>
        <v>0</v>
      </c>
      <c r="AM275" s="205">
        <f t="shared" ref="AM275" si="604">AM276+AM277+AM278+AM279+AM280+AM281</f>
        <v>0</v>
      </c>
      <c r="AN275" s="253"/>
      <c r="AO275" s="205">
        <f>AO276+AO277+AO278+AO279+AO280+AO281</f>
        <v>0</v>
      </c>
      <c r="AP275" s="205">
        <f>AP276+AP277+AP278+AP279+AP280+AP281</f>
        <v>0</v>
      </c>
      <c r="AQ275" s="257"/>
      <c r="AR275" s="254" t="s">
        <v>498</v>
      </c>
    </row>
    <row r="276" spans="1:44" ht="69.75" hidden="1" customHeight="1">
      <c r="A276" s="630"/>
      <c r="B276" s="532"/>
      <c r="C276" s="532"/>
      <c r="D276" s="226" t="s">
        <v>37</v>
      </c>
      <c r="E276" s="211">
        <f>H276+K276+N276+Q276+T276+W276+Z276+AC276+AF276+AI276+AL276+AO276</f>
        <v>0</v>
      </c>
      <c r="F276" s="211">
        <f>I276+L276+O276+R276+U276+X276+AA276+AD276+AG276+AJ276+AM276+AP276</f>
        <v>0</v>
      </c>
      <c r="G276" s="212" t="e">
        <f t="shared" ref="G276:G296" si="605">F276/E276</f>
        <v>#DIV/0!</v>
      </c>
      <c r="H276" s="211">
        <f>H283</f>
        <v>0</v>
      </c>
      <c r="I276" s="211">
        <f>I283</f>
        <v>0</v>
      </c>
      <c r="J276" s="212" t="e">
        <f t="shared" ref="J276:J277" si="606">I276/H276*100</f>
        <v>#DIV/0!</v>
      </c>
      <c r="K276" s="211">
        <f>K283</f>
        <v>0</v>
      </c>
      <c r="L276" s="211">
        <f>L283</f>
        <v>0</v>
      </c>
      <c r="M276" s="212" t="e">
        <f t="shared" ref="M276:M281" si="607">L276/K276*100</f>
        <v>#DIV/0!</v>
      </c>
      <c r="N276" s="211">
        <f>N283</f>
        <v>0</v>
      </c>
      <c r="O276" s="211">
        <f>O283</f>
        <v>0</v>
      </c>
      <c r="P276" s="238" t="e">
        <f t="shared" ref="P276:P281" si="608">O276/N276*100</f>
        <v>#DIV/0!</v>
      </c>
      <c r="Q276" s="211">
        <f>Q283</f>
        <v>0</v>
      </c>
      <c r="R276" s="211">
        <f>R283</f>
        <v>0</v>
      </c>
      <c r="S276" s="238" t="e">
        <f t="shared" ref="S276:S281" si="609">R276/Q276*100</f>
        <v>#DIV/0!</v>
      </c>
      <c r="T276" s="211">
        <f>T283</f>
        <v>0</v>
      </c>
      <c r="U276" s="211">
        <f>U283</f>
        <v>0</v>
      </c>
      <c r="V276" s="238" t="e">
        <f t="shared" ref="V276:V281" si="610">U276/T276*100</f>
        <v>#DIV/0!</v>
      </c>
      <c r="W276" s="211">
        <f>W283</f>
        <v>0</v>
      </c>
      <c r="X276" s="211">
        <f>X283</f>
        <v>0</v>
      </c>
      <c r="Y276" s="238" t="e">
        <f t="shared" ref="Y276:Y281" si="611">X276/W276*100</f>
        <v>#DIV/0!</v>
      </c>
      <c r="Z276" s="211">
        <f>Z283</f>
        <v>0</v>
      </c>
      <c r="AA276" s="211">
        <f>AA283</f>
        <v>0</v>
      </c>
      <c r="AB276" s="238" t="e">
        <f t="shared" ref="AB276:AB296" si="612">AA276/Z276*100</f>
        <v>#DIV/0!</v>
      </c>
      <c r="AC276" s="211">
        <f>AC283</f>
        <v>0</v>
      </c>
      <c r="AD276" s="211">
        <f>AD283</f>
        <v>0</v>
      </c>
      <c r="AE276" s="238" t="e">
        <f t="shared" ref="AE276:AE296" si="613">AD276/AC276*100</f>
        <v>#DIV/0!</v>
      </c>
      <c r="AF276" s="211">
        <f>AF283</f>
        <v>0</v>
      </c>
      <c r="AG276" s="211">
        <f>AG283</f>
        <v>0</v>
      </c>
      <c r="AH276" s="238" t="e">
        <f t="shared" ref="AH276:AH296" si="614">AG276/AF276*100</f>
        <v>#DIV/0!</v>
      </c>
      <c r="AI276" s="211">
        <f>AI283</f>
        <v>0</v>
      </c>
      <c r="AJ276" s="211">
        <f>AJ283</f>
        <v>0</v>
      </c>
      <c r="AK276" s="238" t="e">
        <f t="shared" ref="AK276:AK281" si="615">AJ276/AI276</f>
        <v>#DIV/0!</v>
      </c>
      <c r="AL276" s="211">
        <f>AL283</f>
        <v>0</v>
      </c>
      <c r="AM276" s="211">
        <f>AM283</f>
        <v>0</v>
      </c>
      <c r="AN276" s="238" t="e">
        <f t="shared" ref="AN276:AN296" si="616">AM276/AL276*100</f>
        <v>#DIV/0!</v>
      </c>
      <c r="AO276" s="211">
        <f>AO283</f>
        <v>0</v>
      </c>
      <c r="AP276" s="211">
        <f>AP283</f>
        <v>0</v>
      </c>
      <c r="AQ276" s="212" t="e">
        <f t="shared" ref="AQ276:AQ281" si="617">AP276/AO276*100</f>
        <v>#DIV/0!</v>
      </c>
      <c r="AR276" s="200"/>
    </row>
    <row r="277" spans="1:44" ht="0.75" hidden="1" customHeight="1">
      <c r="A277" s="630"/>
      <c r="B277" s="532"/>
      <c r="C277" s="532"/>
      <c r="D277" s="210" t="s">
        <v>2</v>
      </c>
      <c r="E277" s="211">
        <f t="shared" ref="E277:E281" si="618">H277+K277+N277+Q277+T277+W277+Z277+AC277+AF277+AI277+AL277+AO277</f>
        <v>0</v>
      </c>
      <c r="F277" s="211">
        <f t="shared" ref="F277:F281" si="619">I277+L277+O277+R277+U277+X277+AA277+AD277+AG277+AJ277+AM277+AP277</f>
        <v>0</v>
      </c>
      <c r="G277" s="212" t="e">
        <f t="shared" si="605"/>
        <v>#DIV/0!</v>
      </c>
      <c r="H277" s="211">
        <f t="shared" ref="H277:I281" si="620">H284</f>
        <v>0</v>
      </c>
      <c r="I277" s="211">
        <f t="shared" si="620"/>
        <v>0</v>
      </c>
      <c r="J277" s="212" t="e">
        <f t="shared" si="606"/>
        <v>#DIV/0!</v>
      </c>
      <c r="K277" s="211">
        <f t="shared" ref="K277:L277" si="621">K284</f>
        <v>0</v>
      </c>
      <c r="L277" s="211">
        <f t="shared" si="621"/>
        <v>0</v>
      </c>
      <c r="M277" s="212" t="e">
        <f t="shared" si="607"/>
        <v>#DIV/0!</v>
      </c>
      <c r="N277" s="211">
        <f t="shared" ref="N277:O277" si="622">N284</f>
        <v>0</v>
      </c>
      <c r="O277" s="211">
        <f t="shared" si="622"/>
        <v>0</v>
      </c>
      <c r="P277" s="238" t="e">
        <f t="shared" si="608"/>
        <v>#DIV/0!</v>
      </c>
      <c r="Q277" s="211">
        <f t="shared" ref="Q277:R277" si="623">Q284</f>
        <v>0</v>
      </c>
      <c r="R277" s="211">
        <f t="shared" si="623"/>
        <v>0</v>
      </c>
      <c r="S277" s="238" t="e">
        <f t="shared" si="609"/>
        <v>#DIV/0!</v>
      </c>
      <c r="T277" s="211">
        <f t="shared" ref="T277:U277" si="624">T284</f>
        <v>0</v>
      </c>
      <c r="U277" s="211">
        <f t="shared" si="624"/>
        <v>0</v>
      </c>
      <c r="V277" s="238" t="e">
        <f t="shared" si="610"/>
        <v>#DIV/0!</v>
      </c>
      <c r="W277" s="211">
        <f t="shared" ref="W277:X277" si="625">W284</f>
        <v>0</v>
      </c>
      <c r="X277" s="211">
        <f t="shared" si="625"/>
        <v>0</v>
      </c>
      <c r="Y277" s="238" t="e">
        <f t="shared" si="611"/>
        <v>#DIV/0!</v>
      </c>
      <c r="Z277" s="211">
        <f t="shared" ref="Z277:AA277" si="626">Z284</f>
        <v>0</v>
      </c>
      <c r="AA277" s="211">
        <f t="shared" si="626"/>
        <v>0</v>
      </c>
      <c r="AB277" s="238" t="e">
        <f t="shared" si="612"/>
        <v>#DIV/0!</v>
      </c>
      <c r="AC277" s="211">
        <f t="shared" ref="AC277:AD277" si="627">AC284</f>
        <v>0</v>
      </c>
      <c r="AD277" s="211">
        <f t="shared" si="627"/>
        <v>0</v>
      </c>
      <c r="AE277" s="238" t="e">
        <f t="shared" si="613"/>
        <v>#DIV/0!</v>
      </c>
      <c r="AF277" s="211">
        <f t="shared" ref="AF277:AG277" si="628">AF284</f>
        <v>0</v>
      </c>
      <c r="AG277" s="211">
        <f t="shared" si="628"/>
        <v>0</v>
      </c>
      <c r="AH277" s="238" t="e">
        <f t="shared" si="614"/>
        <v>#DIV/0!</v>
      </c>
      <c r="AI277" s="211">
        <f t="shared" ref="AI277:AJ277" si="629">AI284</f>
        <v>0</v>
      </c>
      <c r="AJ277" s="211">
        <f t="shared" si="629"/>
        <v>0</v>
      </c>
      <c r="AK277" s="238" t="e">
        <f t="shared" si="615"/>
        <v>#DIV/0!</v>
      </c>
      <c r="AL277" s="211">
        <f t="shared" ref="AL277:AM277" si="630">AL284</f>
        <v>0</v>
      </c>
      <c r="AM277" s="211">
        <f t="shared" si="630"/>
        <v>0</v>
      </c>
      <c r="AN277" s="238" t="e">
        <f t="shared" si="616"/>
        <v>#DIV/0!</v>
      </c>
      <c r="AO277" s="211">
        <f t="shared" ref="AO277:AP277" si="631">AO284</f>
        <v>0</v>
      </c>
      <c r="AP277" s="211">
        <f t="shared" si="631"/>
        <v>0</v>
      </c>
      <c r="AQ277" s="212" t="e">
        <f t="shared" si="617"/>
        <v>#DIV/0!</v>
      </c>
      <c r="AR277" s="200"/>
    </row>
    <row r="278" spans="1:44" ht="300.75" customHeight="1" thickBot="1">
      <c r="A278" s="630"/>
      <c r="B278" s="532"/>
      <c r="C278" s="532"/>
      <c r="D278" s="210" t="s">
        <v>284</v>
      </c>
      <c r="E278" s="211">
        <f t="shared" si="618"/>
        <v>1000</v>
      </c>
      <c r="F278" s="211">
        <f t="shared" si="619"/>
        <v>1000</v>
      </c>
      <c r="G278" s="238">
        <f t="shared" si="605"/>
        <v>1</v>
      </c>
      <c r="H278" s="211">
        <f t="shared" si="620"/>
        <v>0</v>
      </c>
      <c r="I278" s="211">
        <f t="shared" si="620"/>
        <v>0</v>
      </c>
      <c r="J278" s="212"/>
      <c r="K278" s="211">
        <f t="shared" ref="K278:L278" si="632">K285</f>
        <v>0</v>
      </c>
      <c r="L278" s="211">
        <f t="shared" si="632"/>
        <v>0</v>
      </c>
      <c r="M278" s="212"/>
      <c r="N278" s="211">
        <f t="shared" ref="N278:O278" si="633">N285</f>
        <v>0</v>
      </c>
      <c r="O278" s="211">
        <f t="shared" si="633"/>
        <v>0</v>
      </c>
      <c r="P278" s="238"/>
      <c r="Q278" s="211">
        <f t="shared" ref="Q278:R278" si="634">Q285</f>
        <v>0</v>
      </c>
      <c r="R278" s="211">
        <f t="shared" si="634"/>
        <v>0</v>
      </c>
      <c r="S278" s="238"/>
      <c r="T278" s="211">
        <f t="shared" ref="T278:U278" si="635">T285</f>
        <v>0</v>
      </c>
      <c r="U278" s="211">
        <f t="shared" si="635"/>
        <v>0</v>
      </c>
      <c r="V278" s="238"/>
      <c r="W278" s="211">
        <f t="shared" ref="W278:X278" si="636">W285</f>
        <v>0</v>
      </c>
      <c r="X278" s="211">
        <f t="shared" si="636"/>
        <v>0</v>
      </c>
      <c r="Y278" s="238"/>
      <c r="Z278" s="211">
        <f t="shared" ref="Z278:AA278" si="637">Z285</f>
        <v>0</v>
      </c>
      <c r="AA278" s="211">
        <f t="shared" si="637"/>
        <v>0</v>
      </c>
      <c r="AB278" s="238"/>
      <c r="AC278" s="211">
        <f t="shared" ref="AC278:AD278" si="638">AC285</f>
        <v>1000</v>
      </c>
      <c r="AD278" s="211">
        <f t="shared" si="638"/>
        <v>1000</v>
      </c>
      <c r="AE278" s="238">
        <f t="shared" ref="AE278" si="639">AD278/AC278</f>
        <v>1</v>
      </c>
      <c r="AF278" s="211">
        <f t="shared" ref="AF278:AG278" si="640">AF285</f>
        <v>0</v>
      </c>
      <c r="AG278" s="211">
        <f t="shared" si="640"/>
        <v>0</v>
      </c>
      <c r="AH278" s="238"/>
      <c r="AI278" s="211">
        <f t="shared" ref="AI278:AJ278" si="641">AI285</f>
        <v>0</v>
      </c>
      <c r="AJ278" s="211">
        <f t="shared" si="641"/>
        <v>0</v>
      </c>
      <c r="AK278" s="238"/>
      <c r="AL278" s="211">
        <f t="shared" ref="AL278:AM278" si="642">AL285</f>
        <v>0</v>
      </c>
      <c r="AM278" s="211">
        <f t="shared" si="642"/>
        <v>0</v>
      </c>
      <c r="AN278" s="238"/>
      <c r="AO278" s="211">
        <f t="shared" ref="AO278:AP278" si="643">AO285</f>
        <v>0</v>
      </c>
      <c r="AP278" s="211">
        <f t="shared" si="643"/>
        <v>0</v>
      </c>
      <c r="AQ278" s="212"/>
      <c r="AR278" s="200" t="s">
        <v>508</v>
      </c>
    </row>
    <row r="279" spans="1:44" ht="114.75" hidden="1" customHeight="1">
      <c r="A279" s="630"/>
      <c r="B279" s="532"/>
      <c r="C279" s="532"/>
      <c r="D279" s="210" t="s">
        <v>292</v>
      </c>
      <c r="E279" s="205">
        <f t="shared" si="618"/>
        <v>0</v>
      </c>
      <c r="F279" s="205">
        <f t="shared" si="619"/>
        <v>0</v>
      </c>
      <c r="G279" s="212" t="e">
        <f t="shared" si="605"/>
        <v>#DIV/0!</v>
      </c>
      <c r="H279" s="211">
        <f t="shared" si="620"/>
        <v>0</v>
      </c>
      <c r="I279" s="211">
        <f t="shared" si="620"/>
        <v>0</v>
      </c>
      <c r="J279" s="212" t="e">
        <f t="shared" ref="J279:J288" si="644">I279/H279*100</f>
        <v>#DIV/0!</v>
      </c>
      <c r="K279" s="211">
        <f t="shared" ref="K279:L279" si="645">K286</f>
        <v>0</v>
      </c>
      <c r="L279" s="211">
        <f t="shared" si="645"/>
        <v>0</v>
      </c>
      <c r="M279" s="212" t="e">
        <f t="shared" si="607"/>
        <v>#DIV/0!</v>
      </c>
      <c r="N279" s="211">
        <f t="shared" ref="N279:O279" si="646">N286</f>
        <v>0</v>
      </c>
      <c r="O279" s="211">
        <f t="shared" si="646"/>
        <v>0</v>
      </c>
      <c r="P279" s="238" t="e">
        <f t="shared" si="608"/>
        <v>#DIV/0!</v>
      </c>
      <c r="Q279" s="211">
        <f t="shared" ref="Q279:R279" si="647">Q286</f>
        <v>0</v>
      </c>
      <c r="R279" s="211">
        <f t="shared" si="647"/>
        <v>0</v>
      </c>
      <c r="S279" s="238" t="e">
        <f t="shared" si="609"/>
        <v>#DIV/0!</v>
      </c>
      <c r="T279" s="211">
        <f t="shared" ref="T279:U279" si="648">T286</f>
        <v>0</v>
      </c>
      <c r="U279" s="211">
        <f t="shared" si="648"/>
        <v>0</v>
      </c>
      <c r="V279" s="238" t="e">
        <f t="shared" si="610"/>
        <v>#DIV/0!</v>
      </c>
      <c r="W279" s="211">
        <f t="shared" ref="W279:X279" si="649">W286</f>
        <v>0</v>
      </c>
      <c r="X279" s="211">
        <f t="shared" si="649"/>
        <v>0</v>
      </c>
      <c r="Y279" s="238" t="e">
        <f t="shared" si="611"/>
        <v>#DIV/0!</v>
      </c>
      <c r="Z279" s="211">
        <f t="shared" ref="Z279:AA279" si="650">Z286</f>
        <v>0</v>
      </c>
      <c r="AA279" s="211">
        <f t="shared" si="650"/>
        <v>0</v>
      </c>
      <c r="AB279" s="238" t="e">
        <f t="shared" si="612"/>
        <v>#DIV/0!</v>
      </c>
      <c r="AC279" s="211">
        <f t="shared" ref="AC279:AD279" si="651">AC286</f>
        <v>0</v>
      </c>
      <c r="AD279" s="211">
        <f t="shared" si="651"/>
        <v>0</v>
      </c>
      <c r="AE279" s="238" t="e">
        <f t="shared" si="613"/>
        <v>#DIV/0!</v>
      </c>
      <c r="AF279" s="211">
        <f t="shared" ref="AF279:AG279" si="652">AF286</f>
        <v>0</v>
      </c>
      <c r="AG279" s="211">
        <f t="shared" si="652"/>
        <v>0</v>
      </c>
      <c r="AH279" s="238" t="e">
        <f t="shared" si="614"/>
        <v>#DIV/0!</v>
      </c>
      <c r="AI279" s="211">
        <f t="shared" ref="AI279:AJ279" si="653">AI286</f>
        <v>0</v>
      </c>
      <c r="AJ279" s="211">
        <f t="shared" si="653"/>
        <v>0</v>
      </c>
      <c r="AK279" s="238" t="e">
        <f t="shared" si="615"/>
        <v>#DIV/0!</v>
      </c>
      <c r="AL279" s="211">
        <f t="shared" ref="AL279:AM279" si="654">AL286</f>
        <v>0</v>
      </c>
      <c r="AM279" s="211">
        <f t="shared" si="654"/>
        <v>0</v>
      </c>
      <c r="AN279" s="238" t="e">
        <f t="shared" si="616"/>
        <v>#DIV/0!</v>
      </c>
      <c r="AO279" s="211">
        <f t="shared" ref="AO279:AP279" si="655">AO286</f>
        <v>0</v>
      </c>
      <c r="AP279" s="211">
        <f t="shared" si="655"/>
        <v>0</v>
      </c>
      <c r="AQ279" s="212" t="e">
        <f t="shared" si="617"/>
        <v>#DIV/0!</v>
      </c>
      <c r="AR279" s="200"/>
    </row>
    <row r="280" spans="1:44" ht="114.75" hidden="1" customHeight="1">
      <c r="A280" s="630"/>
      <c r="B280" s="532"/>
      <c r="C280" s="532"/>
      <c r="D280" s="210" t="s">
        <v>285</v>
      </c>
      <c r="E280" s="211">
        <f t="shared" si="618"/>
        <v>0</v>
      </c>
      <c r="F280" s="211">
        <f t="shared" si="619"/>
        <v>0</v>
      </c>
      <c r="G280" s="212" t="e">
        <f t="shared" si="605"/>
        <v>#DIV/0!</v>
      </c>
      <c r="H280" s="211">
        <f t="shared" si="620"/>
        <v>0</v>
      </c>
      <c r="I280" s="211">
        <f t="shared" si="620"/>
        <v>0</v>
      </c>
      <c r="J280" s="212" t="e">
        <f t="shared" si="644"/>
        <v>#DIV/0!</v>
      </c>
      <c r="K280" s="211">
        <f t="shared" ref="K280:L280" si="656">K287</f>
        <v>0</v>
      </c>
      <c r="L280" s="211">
        <f t="shared" si="656"/>
        <v>0</v>
      </c>
      <c r="M280" s="212" t="e">
        <f t="shared" si="607"/>
        <v>#DIV/0!</v>
      </c>
      <c r="N280" s="211">
        <f t="shared" ref="N280:O280" si="657">N287</f>
        <v>0</v>
      </c>
      <c r="O280" s="211">
        <f t="shared" si="657"/>
        <v>0</v>
      </c>
      <c r="P280" s="238" t="e">
        <f t="shared" si="608"/>
        <v>#DIV/0!</v>
      </c>
      <c r="Q280" s="211">
        <f t="shared" ref="Q280:R280" si="658">Q287</f>
        <v>0</v>
      </c>
      <c r="R280" s="211">
        <f t="shared" si="658"/>
        <v>0</v>
      </c>
      <c r="S280" s="238" t="e">
        <f t="shared" si="609"/>
        <v>#DIV/0!</v>
      </c>
      <c r="T280" s="211">
        <f t="shared" ref="T280:U280" si="659">T287</f>
        <v>0</v>
      </c>
      <c r="U280" s="211">
        <f t="shared" si="659"/>
        <v>0</v>
      </c>
      <c r="V280" s="238" t="e">
        <f t="shared" si="610"/>
        <v>#DIV/0!</v>
      </c>
      <c r="W280" s="211">
        <f t="shared" ref="W280:X280" si="660">W287</f>
        <v>0</v>
      </c>
      <c r="X280" s="211">
        <f t="shared" si="660"/>
        <v>0</v>
      </c>
      <c r="Y280" s="238" t="e">
        <f t="shared" si="611"/>
        <v>#DIV/0!</v>
      </c>
      <c r="Z280" s="211">
        <f t="shared" ref="Z280:AA280" si="661">Z287</f>
        <v>0</v>
      </c>
      <c r="AA280" s="211">
        <f t="shared" si="661"/>
        <v>0</v>
      </c>
      <c r="AB280" s="238" t="e">
        <f t="shared" si="612"/>
        <v>#DIV/0!</v>
      </c>
      <c r="AC280" s="211">
        <f t="shared" ref="AC280:AD280" si="662">AC287</f>
        <v>0</v>
      </c>
      <c r="AD280" s="211">
        <f t="shared" si="662"/>
        <v>0</v>
      </c>
      <c r="AE280" s="238" t="e">
        <f t="shared" si="613"/>
        <v>#DIV/0!</v>
      </c>
      <c r="AF280" s="211">
        <f t="shared" ref="AF280:AG280" si="663">AF287</f>
        <v>0</v>
      </c>
      <c r="AG280" s="211">
        <f t="shared" si="663"/>
        <v>0</v>
      </c>
      <c r="AH280" s="238" t="e">
        <f t="shared" si="614"/>
        <v>#DIV/0!</v>
      </c>
      <c r="AI280" s="211">
        <f t="shared" ref="AI280:AJ280" si="664">AI287</f>
        <v>0</v>
      </c>
      <c r="AJ280" s="211">
        <f t="shared" si="664"/>
        <v>0</v>
      </c>
      <c r="AK280" s="238" t="e">
        <f t="shared" si="615"/>
        <v>#DIV/0!</v>
      </c>
      <c r="AL280" s="211">
        <f t="shared" ref="AL280:AM280" si="665">AL287</f>
        <v>0</v>
      </c>
      <c r="AM280" s="211">
        <f t="shared" si="665"/>
        <v>0</v>
      </c>
      <c r="AN280" s="238" t="e">
        <f t="shared" si="616"/>
        <v>#DIV/0!</v>
      </c>
      <c r="AO280" s="211">
        <f t="shared" ref="AO280:AP280" si="666">AO287</f>
        <v>0</v>
      </c>
      <c r="AP280" s="211">
        <f t="shared" si="666"/>
        <v>0</v>
      </c>
      <c r="AQ280" s="212" t="e">
        <f t="shared" si="617"/>
        <v>#DIV/0!</v>
      </c>
      <c r="AR280" s="200"/>
    </row>
    <row r="281" spans="1:44" ht="114.75" hidden="1" customHeight="1" thickBot="1">
      <c r="A281" s="631"/>
      <c r="B281" s="541"/>
      <c r="C281" s="541"/>
      <c r="D281" s="245" t="s">
        <v>43</v>
      </c>
      <c r="E281" s="218">
        <f t="shared" si="618"/>
        <v>0</v>
      </c>
      <c r="F281" s="218">
        <f t="shared" si="619"/>
        <v>0</v>
      </c>
      <c r="G281" s="241" t="e">
        <f t="shared" si="605"/>
        <v>#DIV/0!</v>
      </c>
      <c r="H281" s="218">
        <f t="shared" si="620"/>
        <v>0</v>
      </c>
      <c r="I281" s="218">
        <f t="shared" si="620"/>
        <v>0</v>
      </c>
      <c r="J281" s="241" t="e">
        <f t="shared" si="644"/>
        <v>#DIV/0!</v>
      </c>
      <c r="K281" s="218">
        <f t="shared" ref="K281:L281" si="667">K288</f>
        <v>0</v>
      </c>
      <c r="L281" s="218">
        <f t="shared" si="667"/>
        <v>0</v>
      </c>
      <c r="M281" s="241" t="e">
        <f t="shared" si="607"/>
        <v>#DIV/0!</v>
      </c>
      <c r="N281" s="218">
        <f t="shared" ref="N281:O281" si="668">N288</f>
        <v>0</v>
      </c>
      <c r="O281" s="218">
        <f t="shared" si="668"/>
        <v>0</v>
      </c>
      <c r="P281" s="295" t="e">
        <f t="shared" si="608"/>
        <v>#DIV/0!</v>
      </c>
      <c r="Q281" s="218">
        <f t="shared" ref="Q281:R281" si="669">Q288</f>
        <v>0</v>
      </c>
      <c r="R281" s="218">
        <f t="shared" si="669"/>
        <v>0</v>
      </c>
      <c r="S281" s="295" t="e">
        <f t="shared" si="609"/>
        <v>#DIV/0!</v>
      </c>
      <c r="T281" s="218">
        <f t="shared" ref="T281:U281" si="670">T288</f>
        <v>0</v>
      </c>
      <c r="U281" s="218">
        <f t="shared" si="670"/>
        <v>0</v>
      </c>
      <c r="V281" s="295" t="e">
        <f t="shared" si="610"/>
        <v>#DIV/0!</v>
      </c>
      <c r="W281" s="218">
        <f t="shared" ref="W281:X281" si="671">W288</f>
        <v>0</v>
      </c>
      <c r="X281" s="218">
        <f t="shared" si="671"/>
        <v>0</v>
      </c>
      <c r="Y281" s="295" t="e">
        <f t="shared" si="611"/>
        <v>#DIV/0!</v>
      </c>
      <c r="Z281" s="218">
        <f t="shared" ref="Z281:AA281" si="672">Z288</f>
        <v>0</v>
      </c>
      <c r="AA281" s="218">
        <f t="shared" si="672"/>
        <v>0</v>
      </c>
      <c r="AB281" s="295" t="e">
        <f t="shared" si="612"/>
        <v>#DIV/0!</v>
      </c>
      <c r="AC281" s="218">
        <f t="shared" ref="AC281:AD281" si="673">AC288</f>
        <v>0</v>
      </c>
      <c r="AD281" s="218">
        <f t="shared" si="673"/>
        <v>0</v>
      </c>
      <c r="AE281" s="295" t="e">
        <f t="shared" si="613"/>
        <v>#DIV/0!</v>
      </c>
      <c r="AF281" s="218">
        <f t="shared" ref="AF281:AG281" si="674">AF288</f>
        <v>0</v>
      </c>
      <c r="AG281" s="218">
        <f t="shared" si="674"/>
        <v>0</v>
      </c>
      <c r="AH281" s="295" t="e">
        <f t="shared" si="614"/>
        <v>#DIV/0!</v>
      </c>
      <c r="AI281" s="218">
        <f t="shared" ref="AI281:AJ281" si="675">AI288</f>
        <v>0</v>
      </c>
      <c r="AJ281" s="218">
        <f t="shared" si="675"/>
        <v>0</v>
      </c>
      <c r="AK281" s="295" t="e">
        <f t="shared" si="615"/>
        <v>#DIV/0!</v>
      </c>
      <c r="AL281" s="218">
        <f t="shared" ref="AL281:AM281" si="676">AL288</f>
        <v>0</v>
      </c>
      <c r="AM281" s="218">
        <f t="shared" si="676"/>
        <v>0</v>
      </c>
      <c r="AN281" s="295" t="e">
        <f t="shared" si="616"/>
        <v>#DIV/0!</v>
      </c>
      <c r="AO281" s="218">
        <f t="shared" ref="AO281:AP281" si="677">AO288</f>
        <v>0</v>
      </c>
      <c r="AP281" s="218">
        <f t="shared" si="677"/>
        <v>0</v>
      </c>
      <c r="AQ281" s="241" t="e">
        <f t="shared" si="617"/>
        <v>#DIV/0!</v>
      </c>
      <c r="AR281" s="221"/>
    </row>
    <row r="282" spans="1:44" ht="409.5" customHeight="1">
      <c r="A282" s="546" t="s">
        <v>321</v>
      </c>
      <c r="B282" s="540" t="s">
        <v>439</v>
      </c>
      <c r="C282" s="540"/>
      <c r="D282" s="222" t="s">
        <v>41</v>
      </c>
      <c r="E282" s="205">
        <f>H282+K282+N282+Q282+T282+W282+Z282+AC282+AF282+AI282+AL282+AO282</f>
        <v>1000</v>
      </c>
      <c r="F282" s="205">
        <f>I282+L282+O282+R282+U282+X282+AA282+AD282+AG282+AJ282+AM282+AP282</f>
        <v>1000</v>
      </c>
      <c r="G282" s="253">
        <f>F282/E282</f>
        <v>1</v>
      </c>
      <c r="H282" s="205">
        <f>H283+H284+H285+H286+H287+H288</f>
        <v>0</v>
      </c>
      <c r="I282" s="205">
        <f>I283+I284+I285+I286+I287+I288</f>
        <v>0</v>
      </c>
      <c r="J282" s="257"/>
      <c r="K282" s="205">
        <f>K283+K284+K285+K286+K287+K288</f>
        <v>0</v>
      </c>
      <c r="L282" s="205">
        <f>L283+L284+L285+L286+L287+L288</f>
        <v>0</v>
      </c>
      <c r="M282" s="257"/>
      <c r="N282" s="205">
        <f>N283+N284+N285+N286+N287+N288</f>
        <v>0</v>
      </c>
      <c r="O282" s="205">
        <f>O283+O284+O285+O286+O287+O288</f>
        <v>0</v>
      </c>
      <c r="P282" s="253"/>
      <c r="Q282" s="205">
        <f>Q283+Q284+Q285+Q286+Q287+Q288</f>
        <v>0</v>
      </c>
      <c r="R282" s="205">
        <f>R283+R284+R285+R286+R287+R288</f>
        <v>0</v>
      </c>
      <c r="S282" s="253"/>
      <c r="T282" s="205">
        <f>T283+T284+T285+T286+T287+T288</f>
        <v>0</v>
      </c>
      <c r="U282" s="205">
        <f>U283+U284+U285+U286+U287+U288</f>
        <v>0</v>
      </c>
      <c r="V282" s="253"/>
      <c r="W282" s="205">
        <f>W283+W284+W285+W286+W287+W288</f>
        <v>0</v>
      </c>
      <c r="X282" s="205">
        <f>X283+X284+X285+X286+X287+X288</f>
        <v>0</v>
      </c>
      <c r="Y282" s="253"/>
      <c r="Z282" s="205">
        <f t="shared" ref="Z282" si="678">Z283+Z284+Z285+Z286+Z287+Z288</f>
        <v>0</v>
      </c>
      <c r="AA282" s="205">
        <f t="shared" ref="AA282" si="679">AA283+AA284+AA285+AA286+AA287+AA288</f>
        <v>0</v>
      </c>
      <c r="AB282" s="253"/>
      <c r="AC282" s="205">
        <f t="shared" ref="AC282" si="680">AC283+AC284+AC285+AC286+AC287+AC288</f>
        <v>1000</v>
      </c>
      <c r="AD282" s="205">
        <f t="shared" ref="AD282" si="681">AD283+AD284+AD285+AD286+AD287+AD288</f>
        <v>1000</v>
      </c>
      <c r="AE282" s="238">
        <f>AD282/AC282</f>
        <v>1</v>
      </c>
      <c r="AF282" s="205">
        <f t="shared" ref="AF282" si="682">AF283+AF284+AF285+AF286+AF287+AF288</f>
        <v>0</v>
      </c>
      <c r="AG282" s="205">
        <f t="shared" ref="AG282" si="683">AG283+AG284+AG285+AG286+AG287+AG288</f>
        <v>0</v>
      </c>
      <c r="AH282" s="253"/>
      <c r="AI282" s="205">
        <f t="shared" ref="AI282" si="684">AI283+AI284+AI285+AI286+AI287+AI288</f>
        <v>0</v>
      </c>
      <c r="AJ282" s="205">
        <f t="shared" ref="AJ282" si="685">AJ283+AJ284+AJ285+AJ286+AJ287+AJ288</f>
        <v>0</v>
      </c>
      <c r="AK282" s="253"/>
      <c r="AL282" s="205">
        <f t="shared" ref="AL282" si="686">AL283+AL284+AL285+AL286+AL287+AL288</f>
        <v>0</v>
      </c>
      <c r="AM282" s="205">
        <f t="shared" ref="AM282" si="687">AM283+AM284+AM285+AM286+AM287+AM288</f>
        <v>0</v>
      </c>
      <c r="AN282" s="253"/>
      <c r="AO282" s="205">
        <f>AO283+AO284+AO285+AO286+AO287+AO288</f>
        <v>0</v>
      </c>
      <c r="AP282" s="205">
        <f>AP283+AP284+AP285+AP286+AP287+AP288</f>
        <v>0</v>
      </c>
      <c r="AQ282" s="257"/>
      <c r="AR282" s="258" t="s">
        <v>464</v>
      </c>
    </row>
    <row r="283" spans="1:44" ht="59.25" hidden="1" customHeight="1">
      <c r="A283" s="547"/>
      <c r="B283" s="532"/>
      <c r="C283" s="532"/>
      <c r="D283" s="226" t="s">
        <v>37</v>
      </c>
      <c r="E283" s="211">
        <f>H283+K283+N283+Q283+T283+W283+Z283+AC283+AF283+AI283+AL283+AO283</f>
        <v>0</v>
      </c>
      <c r="F283" s="211">
        <f>I283+L283+O283+R283+U283+X283+AA283+AD283+AG283+AJ283+AM283+AP283</f>
        <v>0</v>
      </c>
      <c r="G283" s="212" t="e">
        <f t="shared" si="605"/>
        <v>#DIV/0!</v>
      </c>
      <c r="H283" s="211"/>
      <c r="I283" s="211"/>
      <c r="J283" s="212" t="e">
        <f t="shared" si="644"/>
        <v>#DIV/0!</v>
      </c>
      <c r="K283" s="211"/>
      <c r="L283" s="211"/>
      <c r="M283" s="212" t="e">
        <f t="shared" ref="M283:M296" si="688">L283/K283*100</f>
        <v>#DIV/0!</v>
      </c>
      <c r="N283" s="211"/>
      <c r="O283" s="211"/>
      <c r="P283" s="238" t="e">
        <f t="shared" ref="P283:P296" si="689">O283/N283*100</f>
        <v>#DIV/0!</v>
      </c>
      <c r="Q283" s="211"/>
      <c r="R283" s="211"/>
      <c r="S283" s="238" t="e">
        <f t="shared" ref="S283:S296" si="690">R283/Q283*100</f>
        <v>#DIV/0!</v>
      </c>
      <c r="T283" s="211"/>
      <c r="U283" s="211"/>
      <c r="V283" s="238" t="e">
        <f t="shared" ref="V283:V296" si="691">U283/T283*100</f>
        <v>#DIV/0!</v>
      </c>
      <c r="W283" s="211"/>
      <c r="X283" s="211"/>
      <c r="Y283" s="238" t="e">
        <f t="shared" ref="Y283:Y296" si="692">X283/W283*100</f>
        <v>#DIV/0!</v>
      </c>
      <c r="Z283" s="211"/>
      <c r="AA283" s="211"/>
      <c r="AB283" s="238" t="e">
        <f t="shared" si="612"/>
        <v>#DIV/0!</v>
      </c>
      <c r="AC283" s="211"/>
      <c r="AD283" s="211"/>
      <c r="AE283" s="238" t="e">
        <f t="shared" si="613"/>
        <v>#DIV/0!</v>
      </c>
      <c r="AF283" s="211"/>
      <c r="AG283" s="211"/>
      <c r="AH283" s="238" t="e">
        <f t="shared" si="614"/>
        <v>#DIV/0!</v>
      </c>
      <c r="AI283" s="211"/>
      <c r="AJ283" s="211"/>
      <c r="AK283" s="238" t="e">
        <f t="shared" ref="AK283:AK288" si="693">AJ283/AI283</f>
        <v>#DIV/0!</v>
      </c>
      <c r="AL283" s="211"/>
      <c r="AM283" s="211"/>
      <c r="AN283" s="238" t="e">
        <f t="shared" si="616"/>
        <v>#DIV/0!</v>
      </c>
      <c r="AO283" s="211"/>
      <c r="AP283" s="211"/>
      <c r="AQ283" s="212" t="e">
        <f t="shared" ref="AQ283:AQ288" si="694">AP283/AO283*100</f>
        <v>#DIV/0!</v>
      </c>
      <c r="AR283" s="200"/>
    </row>
    <row r="284" spans="1:44" ht="82.5" hidden="1" customHeight="1">
      <c r="A284" s="547"/>
      <c r="B284" s="532"/>
      <c r="C284" s="532"/>
      <c r="D284" s="210" t="s">
        <v>2</v>
      </c>
      <c r="E284" s="211">
        <f t="shared" ref="E284:E288" si="695">H284+K284+N284+Q284+T284+W284+Z284+AC284+AF284+AI284+AL284+AO284</f>
        <v>0</v>
      </c>
      <c r="F284" s="211">
        <f t="shared" ref="F284:F288" si="696">I284+L284+O284+R284+U284+X284+AA284+AD284+AG284+AJ284+AM284+AP284</f>
        <v>0</v>
      </c>
      <c r="G284" s="212" t="e">
        <f t="shared" si="605"/>
        <v>#DIV/0!</v>
      </c>
      <c r="H284" s="211"/>
      <c r="I284" s="211"/>
      <c r="J284" s="212" t="e">
        <f t="shared" si="644"/>
        <v>#DIV/0!</v>
      </c>
      <c r="K284" s="211"/>
      <c r="L284" s="211"/>
      <c r="M284" s="212" t="e">
        <f t="shared" si="688"/>
        <v>#DIV/0!</v>
      </c>
      <c r="N284" s="211"/>
      <c r="O284" s="211"/>
      <c r="P284" s="238" t="e">
        <f t="shared" si="689"/>
        <v>#DIV/0!</v>
      </c>
      <c r="Q284" s="211"/>
      <c r="R284" s="211"/>
      <c r="S284" s="238" t="e">
        <f t="shared" si="690"/>
        <v>#DIV/0!</v>
      </c>
      <c r="T284" s="211"/>
      <c r="U284" s="211"/>
      <c r="V284" s="238" t="e">
        <f t="shared" si="691"/>
        <v>#DIV/0!</v>
      </c>
      <c r="W284" s="211"/>
      <c r="X284" s="211"/>
      <c r="Y284" s="238" t="e">
        <f t="shared" si="692"/>
        <v>#DIV/0!</v>
      </c>
      <c r="Z284" s="211"/>
      <c r="AA284" s="211"/>
      <c r="AB284" s="238" t="e">
        <f t="shared" si="612"/>
        <v>#DIV/0!</v>
      </c>
      <c r="AC284" s="211"/>
      <c r="AD284" s="211"/>
      <c r="AE284" s="238" t="e">
        <f t="shared" si="613"/>
        <v>#DIV/0!</v>
      </c>
      <c r="AF284" s="211"/>
      <c r="AG284" s="211"/>
      <c r="AH284" s="238" t="e">
        <f t="shared" si="614"/>
        <v>#DIV/0!</v>
      </c>
      <c r="AI284" s="211"/>
      <c r="AJ284" s="211"/>
      <c r="AK284" s="238" t="e">
        <f t="shared" si="693"/>
        <v>#DIV/0!</v>
      </c>
      <c r="AL284" s="211"/>
      <c r="AM284" s="211"/>
      <c r="AN284" s="238" t="e">
        <f t="shared" si="616"/>
        <v>#DIV/0!</v>
      </c>
      <c r="AO284" s="211"/>
      <c r="AP284" s="211"/>
      <c r="AQ284" s="212" t="e">
        <f t="shared" si="694"/>
        <v>#DIV/0!</v>
      </c>
      <c r="AR284" s="200"/>
    </row>
    <row r="285" spans="1:44" ht="409.5" customHeight="1">
      <c r="A285" s="547"/>
      <c r="B285" s="532"/>
      <c r="C285" s="532"/>
      <c r="D285" s="210" t="s">
        <v>284</v>
      </c>
      <c r="E285" s="211">
        <f t="shared" si="695"/>
        <v>1000</v>
      </c>
      <c r="F285" s="211">
        <f t="shared" si="696"/>
        <v>1000</v>
      </c>
      <c r="G285" s="238">
        <f t="shared" si="605"/>
        <v>1</v>
      </c>
      <c r="H285" s="211"/>
      <c r="I285" s="211"/>
      <c r="J285" s="212"/>
      <c r="K285" s="211"/>
      <c r="L285" s="211"/>
      <c r="M285" s="212"/>
      <c r="N285" s="211"/>
      <c r="O285" s="211"/>
      <c r="P285" s="238"/>
      <c r="Q285" s="211"/>
      <c r="R285" s="211"/>
      <c r="S285" s="238"/>
      <c r="T285" s="211"/>
      <c r="U285" s="211"/>
      <c r="V285" s="238"/>
      <c r="W285" s="211"/>
      <c r="X285" s="211"/>
      <c r="Y285" s="238"/>
      <c r="Z285" s="211"/>
      <c r="AA285" s="211"/>
      <c r="AB285" s="238"/>
      <c r="AC285" s="211">
        <v>1000</v>
      </c>
      <c r="AD285" s="211">
        <v>1000</v>
      </c>
      <c r="AE285" s="238">
        <f t="shared" ref="AE285" si="697">AD285/AC285</f>
        <v>1</v>
      </c>
      <c r="AF285" s="211"/>
      <c r="AG285" s="211"/>
      <c r="AH285" s="238"/>
      <c r="AI285" s="211">
        <v>0</v>
      </c>
      <c r="AJ285" s="211">
        <v>0</v>
      </c>
      <c r="AK285" s="238"/>
      <c r="AL285" s="211"/>
      <c r="AM285" s="211"/>
      <c r="AN285" s="238"/>
      <c r="AO285" s="211"/>
      <c r="AP285" s="211"/>
      <c r="AQ285" s="212"/>
      <c r="AR285" s="200" t="s">
        <v>529</v>
      </c>
    </row>
    <row r="286" spans="1:44" ht="270.75" hidden="1" customHeight="1">
      <c r="A286" s="547"/>
      <c r="B286" s="532"/>
      <c r="C286" s="532"/>
      <c r="D286" s="210" t="s">
        <v>292</v>
      </c>
      <c r="E286" s="205">
        <f t="shared" si="695"/>
        <v>0</v>
      </c>
      <c r="F286" s="205">
        <f t="shared" si="696"/>
        <v>0</v>
      </c>
      <c r="G286" s="212" t="e">
        <f t="shared" si="605"/>
        <v>#DIV/0!</v>
      </c>
      <c r="H286" s="211"/>
      <c r="I286" s="211"/>
      <c r="J286" s="212" t="e">
        <f t="shared" si="644"/>
        <v>#DIV/0!</v>
      </c>
      <c r="K286" s="211"/>
      <c r="L286" s="211"/>
      <c r="M286" s="212" t="e">
        <f t="shared" si="688"/>
        <v>#DIV/0!</v>
      </c>
      <c r="N286" s="211"/>
      <c r="O286" s="211"/>
      <c r="P286" s="238" t="e">
        <f t="shared" si="689"/>
        <v>#DIV/0!</v>
      </c>
      <c r="Q286" s="211"/>
      <c r="R286" s="211"/>
      <c r="S286" s="238" t="e">
        <f t="shared" si="690"/>
        <v>#DIV/0!</v>
      </c>
      <c r="T286" s="211"/>
      <c r="U286" s="211"/>
      <c r="V286" s="238" t="e">
        <f t="shared" si="691"/>
        <v>#DIV/0!</v>
      </c>
      <c r="W286" s="211"/>
      <c r="X286" s="211"/>
      <c r="Y286" s="238" t="e">
        <f t="shared" si="692"/>
        <v>#DIV/0!</v>
      </c>
      <c r="Z286" s="211"/>
      <c r="AA286" s="211"/>
      <c r="AB286" s="238" t="e">
        <f t="shared" si="612"/>
        <v>#DIV/0!</v>
      </c>
      <c r="AC286" s="211"/>
      <c r="AD286" s="211"/>
      <c r="AE286" s="238" t="e">
        <f t="shared" si="613"/>
        <v>#DIV/0!</v>
      </c>
      <c r="AF286" s="211"/>
      <c r="AG286" s="211"/>
      <c r="AH286" s="238" t="e">
        <f t="shared" si="614"/>
        <v>#DIV/0!</v>
      </c>
      <c r="AI286" s="211"/>
      <c r="AJ286" s="211"/>
      <c r="AK286" s="238" t="e">
        <f t="shared" si="693"/>
        <v>#DIV/0!</v>
      </c>
      <c r="AL286" s="211"/>
      <c r="AM286" s="211"/>
      <c r="AN286" s="238" t="e">
        <f t="shared" si="616"/>
        <v>#DIV/0!</v>
      </c>
      <c r="AO286" s="211"/>
      <c r="AP286" s="211"/>
      <c r="AQ286" s="212" t="e">
        <f t="shared" si="694"/>
        <v>#DIV/0!</v>
      </c>
      <c r="AR286" s="200"/>
    </row>
    <row r="287" spans="1:44" ht="49.5" hidden="1" customHeight="1">
      <c r="A287" s="547"/>
      <c r="B287" s="532"/>
      <c r="C287" s="532"/>
      <c r="D287" s="210" t="s">
        <v>285</v>
      </c>
      <c r="E287" s="211">
        <f t="shared" si="695"/>
        <v>0</v>
      </c>
      <c r="F287" s="211">
        <f t="shared" si="696"/>
        <v>0</v>
      </c>
      <c r="G287" s="212" t="e">
        <f t="shared" si="605"/>
        <v>#DIV/0!</v>
      </c>
      <c r="H287" s="211"/>
      <c r="I287" s="211"/>
      <c r="J287" s="212" t="e">
        <f t="shared" si="644"/>
        <v>#DIV/0!</v>
      </c>
      <c r="K287" s="211"/>
      <c r="L287" s="211"/>
      <c r="M287" s="212" t="e">
        <f t="shared" si="688"/>
        <v>#DIV/0!</v>
      </c>
      <c r="N287" s="211"/>
      <c r="O287" s="211"/>
      <c r="P287" s="238" t="e">
        <f t="shared" si="689"/>
        <v>#DIV/0!</v>
      </c>
      <c r="Q287" s="211"/>
      <c r="R287" s="211"/>
      <c r="S287" s="238" t="e">
        <f t="shared" si="690"/>
        <v>#DIV/0!</v>
      </c>
      <c r="T287" s="211"/>
      <c r="U287" s="211"/>
      <c r="V287" s="238" t="e">
        <f t="shared" si="691"/>
        <v>#DIV/0!</v>
      </c>
      <c r="W287" s="211"/>
      <c r="X287" s="211"/>
      <c r="Y287" s="238" t="e">
        <f t="shared" si="692"/>
        <v>#DIV/0!</v>
      </c>
      <c r="Z287" s="211"/>
      <c r="AA287" s="211"/>
      <c r="AB287" s="238" t="e">
        <f t="shared" si="612"/>
        <v>#DIV/0!</v>
      </c>
      <c r="AC287" s="211"/>
      <c r="AD287" s="211"/>
      <c r="AE287" s="238" t="e">
        <f t="shared" si="613"/>
        <v>#DIV/0!</v>
      </c>
      <c r="AF287" s="211"/>
      <c r="AG287" s="211"/>
      <c r="AH287" s="238" t="e">
        <f t="shared" si="614"/>
        <v>#DIV/0!</v>
      </c>
      <c r="AI287" s="211"/>
      <c r="AJ287" s="211"/>
      <c r="AK287" s="238" t="e">
        <f t="shared" si="693"/>
        <v>#DIV/0!</v>
      </c>
      <c r="AL287" s="211"/>
      <c r="AM287" s="211"/>
      <c r="AN287" s="238" t="e">
        <f t="shared" si="616"/>
        <v>#DIV/0!</v>
      </c>
      <c r="AO287" s="211"/>
      <c r="AP287" s="211"/>
      <c r="AQ287" s="212" t="e">
        <f t="shared" si="694"/>
        <v>#DIV/0!</v>
      </c>
      <c r="AR287" s="200"/>
    </row>
    <row r="288" spans="1:44" ht="78.75" hidden="1" customHeight="1" thickBot="1">
      <c r="A288" s="548"/>
      <c r="B288" s="541"/>
      <c r="C288" s="541"/>
      <c r="D288" s="245" t="s">
        <v>43</v>
      </c>
      <c r="E288" s="218">
        <f t="shared" si="695"/>
        <v>0</v>
      </c>
      <c r="F288" s="218">
        <f t="shared" si="696"/>
        <v>0</v>
      </c>
      <c r="G288" s="241" t="e">
        <f t="shared" si="605"/>
        <v>#DIV/0!</v>
      </c>
      <c r="H288" s="218"/>
      <c r="I288" s="218"/>
      <c r="J288" s="241" t="e">
        <f t="shared" si="644"/>
        <v>#DIV/0!</v>
      </c>
      <c r="K288" s="218"/>
      <c r="L288" s="218"/>
      <c r="M288" s="241" t="e">
        <f t="shared" si="688"/>
        <v>#DIV/0!</v>
      </c>
      <c r="N288" s="218"/>
      <c r="O288" s="218"/>
      <c r="P288" s="295" t="e">
        <f t="shared" si="689"/>
        <v>#DIV/0!</v>
      </c>
      <c r="Q288" s="218"/>
      <c r="R288" s="218"/>
      <c r="S288" s="295" t="e">
        <f t="shared" si="690"/>
        <v>#DIV/0!</v>
      </c>
      <c r="T288" s="218"/>
      <c r="U288" s="218"/>
      <c r="V288" s="295" t="e">
        <f t="shared" si="691"/>
        <v>#DIV/0!</v>
      </c>
      <c r="W288" s="218"/>
      <c r="X288" s="218"/>
      <c r="Y288" s="295" t="e">
        <f t="shared" si="692"/>
        <v>#DIV/0!</v>
      </c>
      <c r="Z288" s="218"/>
      <c r="AA288" s="218"/>
      <c r="AB288" s="295" t="e">
        <f t="shared" si="612"/>
        <v>#DIV/0!</v>
      </c>
      <c r="AC288" s="218"/>
      <c r="AD288" s="218"/>
      <c r="AE288" s="295" t="e">
        <f t="shared" si="613"/>
        <v>#DIV/0!</v>
      </c>
      <c r="AF288" s="218"/>
      <c r="AG288" s="218"/>
      <c r="AH288" s="295" t="e">
        <f t="shared" si="614"/>
        <v>#DIV/0!</v>
      </c>
      <c r="AI288" s="218"/>
      <c r="AJ288" s="218"/>
      <c r="AK288" s="295" t="e">
        <f t="shared" si="693"/>
        <v>#DIV/0!</v>
      </c>
      <c r="AL288" s="218"/>
      <c r="AM288" s="218"/>
      <c r="AN288" s="295" t="e">
        <f t="shared" si="616"/>
        <v>#DIV/0!</v>
      </c>
      <c r="AO288" s="218"/>
      <c r="AP288" s="218"/>
      <c r="AQ288" s="241" t="e">
        <f t="shared" si="694"/>
        <v>#DIV/0!</v>
      </c>
      <c r="AR288" s="311"/>
    </row>
    <row r="289" spans="1:44" ht="155.25" customHeight="1">
      <c r="A289" s="632"/>
      <c r="B289" s="545" t="s">
        <v>260</v>
      </c>
      <c r="C289" s="545"/>
      <c r="D289" s="250" t="s">
        <v>41</v>
      </c>
      <c r="E289" s="211">
        <f t="shared" ref="E289:F291" si="698">H289+K289+N289+Q289+T289+W289+Z289+AC289+AF289+AI289+AL289+AO289</f>
        <v>881976.8</v>
      </c>
      <c r="F289" s="211">
        <f t="shared" si="698"/>
        <v>581028.20000000007</v>
      </c>
      <c r="G289" s="308">
        <f>F289/E289</f>
        <v>0.658779459958584</v>
      </c>
      <c r="H289" s="251">
        <f t="shared" ref="H289:I291" si="699">H275+H48+H34</f>
        <v>25480.5</v>
      </c>
      <c r="I289" s="251">
        <f t="shared" si="699"/>
        <v>25480.5</v>
      </c>
      <c r="J289" s="252">
        <f>I289/H289</f>
        <v>1</v>
      </c>
      <c r="K289" s="251">
        <f>K275+K48+K34</f>
        <v>34223.700000000004</v>
      </c>
      <c r="L289" s="251">
        <f>L275+L48+L34</f>
        <v>34223.700000000004</v>
      </c>
      <c r="M289" s="252">
        <f>L289/K289</f>
        <v>1</v>
      </c>
      <c r="N289" s="251">
        <f t="shared" ref="N289:O291" si="700">N275+N48+N34</f>
        <v>128002.6</v>
      </c>
      <c r="O289" s="251">
        <f t="shared" si="700"/>
        <v>128002.5</v>
      </c>
      <c r="P289" s="252">
        <f>O289/N289</f>
        <v>0.99999921876586872</v>
      </c>
      <c r="Q289" s="251">
        <f t="shared" ref="Q289:R291" si="701">Q275+Q48+Q34</f>
        <v>34317.300000000003</v>
      </c>
      <c r="R289" s="251">
        <f t="shared" si="701"/>
        <v>34317.300000000003</v>
      </c>
      <c r="S289" s="238">
        <v>1</v>
      </c>
      <c r="T289" s="251">
        <f t="shared" ref="T289:U291" si="702">T275+T48+T34</f>
        <v>32686.000000000004</v>
      </c>
      <c r="U289" s="251">
        <f t="shared" si="702"/>
        <v>32686.000000000004</v>
      </c>
      <c r="V289" s="238">
        <v>1</v>
      </c>
      <c r="W289" s="251">
        <f t="shared" ref="W289:X291" si="703">W275+W48+W34</f>
        <v>75906.799999999988</v>
      </c>
      <c r="X289" s="251">
        <f t="shared" si="703"/>
        <v>75906.799999999988</v>
      </c>
      <c r="Y289" s="238">
        <v>1</v>
      </c>
      <c r="Z289" s="251">
        <f>Z275+Z48+Z34</f>
        <v>31771.100000000002</v>
      </c>
      <c r="AA289" s="251">
        <f>AA275+AA48+AA34</f>
        <v>31771.100000000002</v>
      </c>
      <c r="AB289" s="238">
        <v>1</v>
      </c>
      <c r="AC289" s="251">
        <f t="shared" ref="AC289:AD291" si="704">AC275+AC48+AC34</f>
        <v>31003.399999999998</v>
      </c>
      <c r="AD289" s="251">
        <f t="shared" si="704"/>
        <v>31003.399999999998</v>
      </c>
      <c r="AE289" s="238">
        <v>1</v>
      </c>
      <c r="AF289" s="251">
        <f t="shared" ref="AF289:AG291" si="705">AF275+AF48+AF34</f>
        <v>155115.1</v>
      </c>
      <c r="AG289" s="251">
        <f t="shared" si="705"/>
        <v>155115.1</v>
      </c>
      <c r="AH289" s="238">
        <f t="shared" ref="AH289:AH292" si="706">AG289/AF289</f>
        <v>1</v>
      </c>
      <c r="AI289" s="251">
        <f t="shared" ref="AI289:AJ291" si="707">AI275+AI48+AI34</f>
        <v>32521.8</v>
      </c>
      <c r="AJ289" s="251">
        <f t="shared" si="707"/>
        <v>32521.8</v>
      </c>
      <c r="AK289" s="252">
        <f>AJ289/AI289</f>
        <v>1</v>
      </c>
      <c r="AL289" s="251">
        <f t="shared" ref="AL289:AM291" si="708">AL275+AL48+AL34</f>
        <v>214842.1</v>
      </c>
      <c r="AM289" s="251">
        <f t="shared" si="708"/>
        <v>0</v>
      </c>
      <c r="AN289" s="252">
        <f t="shared" ref="AN289" si="709">AM289/AL289</f>
        <v>0</v>
      </c>
      <c r="AO289" s="251">
        <f t="shared" ref="AO289:AP291" si="710">AO275+AO48+AO34</f>
        <v>86106.4</v>
      </c>
      <c r="AP289" s="251">
        <f t="shared" si="710"/>
        <v>0</v>
      </c>
      <c r="AQ289" s="238">
        <f t="shared" ref="AQ289" si="711">AP289/AO289</f>
        <v>0</v>
      </c>
      <c r="AR289" s="209" t="s">
        <v>465</v>
      </c>
    </row>
    <row r="290" spans="1:44" ht="396" customHeight="1">
      <c r="A290" s="630"/>
      <c r="B290" s="532"/>
      <c r="C290" s="532"/>
      <c r="D290" s="226" t="s">
        <v>37</v>
      </c>
      <c r="E290" s="211">
        <f t="shared" si="698"/>
        <v>3888</v>
      </c>
      <c r="F290" s="211">
        <f t="shared" si="698"/>
        <v>3864.6</v>
      </c>
      <c r="G290" s="244">
        <f t="shared" si="605"/>
        <v>0.99398148148148147</v>
      </c>
      <c r="H290" s="211">
        <f t="shared" si="699"/>
        <v>0</v>
      </c>
      <c r="I290" s="211">
        <f t="shared" si="699"/>
        <v>0</v>
      </c>
      <c r="J290" s="212"/>
      <c r="K290" s="211">
        <f>K276+K49+K35</f>
        <v>3304.8</v>
      </c>
      <c r="L290" s="211">
        <f>L276+L49</f>
        <v>3304.8</v>
      </c>
      <c r="M290" s="238">
        <f>L290/K290</f>
        <v>1</v>
      </c>
      <c r="N290" s="211">
        <f t="shared" si="700"/>
        <v>0</v>
      </c>
      <c r="O290" s="211">
        <f t="shared" si="700"/>
        <v>0</v>
      </c>
      <c r="P290" s="238"/>
      <c r="Q290" s="211">
        <f t="shared" si="701"/>
        <v>0</v>
      </c>
      <c r="R290" s="211">
        <f t="shared" si="701"/>
        <v>0</v>
      </c>
      <c r="S290" s="238"/>
      <c r="T290" s="211">
        <f t="shared" si="702"/>
        <v>0</v>
      </c>
      <c r="U290" s="211">
        <f t="shared" si="702"/>
        <v>0</v>
      </c>
      <c r="V290" s="238"/>
      <c r="W290" s="211">
        <f t="shared" si="703"/>
        <v>0</v>
      </c>
      <c r="X290" s="211">
        <f t="shared" si="703"/>
        <v>0</v>
      </c>
      <c r="Y290" s="238"/>
      <c r="Z290" s="211">
        <f>Z276+Z49</f>
        <v>291.60000000000002</v>
      </c>
      <c r="AA290" s="211">
        <f>AA276+AA49+AA35</f>
        <v>291.60000000000002</v>
      </c>
      <c r="AB290" s="238">
        <v>1</v>
      </c>
      <c r="AC290" s="211">
        <f t="shared" si="704"/>
        <v>0</v>
      </c>
      <c r="AD290" s="211">
        <f t="shared" si="704"/>
        <v>0</v>
      </c>
      <c r="AE290" s="238"/>
      <c r="AF290" s="211">
        <f t="shared" si="705"/>
        <v>0</v>
      </c>
      <c r="AG290" s="211">
        <f t="shared" si="705"/>
        <v>0</v>
      </c>
      <c r="AH290" s="238"/>
      <c r="AI290" s="211">
        <f t="shared" si="707"/>
        <v>268.2</v>
      </c>
      <c r="AJ290" s="211">
        <f t="shared" si="707"/>
        <v>268.2</v>
      </c>
      <c r="AK290" s="238">
        <f t="shared" ref="AK290:AK296" si="712">AJ290/AI290</f>
        <v>1</v>
      </c>
      <c r="AL290" s="211">
        <f t="shared" si="708"/>
        <v>23.4</v>
      </c>
      <c r="AM290" s="211">
        <f t="shared" si="708"/>
        <v>0</v>
      </c>
      <c r="AN290" s="238"/>
      <c r="AO290" s="211">
        <f t="shared" si="710"/>
        <v>0</v>
      </c>
      <c r="AP290" s="211">
        <f t="shared" si="710"/>
        <v>0</v>
      </c>
      <c r="AQ290" s="212"/>
      <c r="AR290" s="213" t="s">
        <v>510</v>
      </c>
    </row>
    <row r="291" spans="1:44" ht="409.5" customHeight="1">
      <c r="A291" s="630"/>
      <c r="B291" s="532"/>
      <c r="C291" s="532"/>
      <c r="D291" s="210" t="s">
        <v>2</v>
      </c>
      <c r="E291" s="211">
        <f t="shared" si="698"/>
        <v>163812.4</v>
      </c>
      <c r="F291" s="211">
        <f t="shared" si="698"/>
        <v>130498.09999999999</v>
      </c>
      <c r="G291" s="244">
        <f t="shared" si="605"/>
        <v>0.79663139054186372</v>
      </c>
      <c r="H291" s="211">
        <f t="shared" si="699"/>
        <v>11076.399999999998</v>
      </c>
      <c r="I291" s="211">
        <f t="shared" si="699"/>
        <v>11076.4</v>
      </c>
      <c r="J291" s="238">
        <f>I291/H291</f>
        <v>1.0000000000000002</v>
      </c>
      <c r="K291" s="211">
        <f>K277+K50+K36</f>
        <v>8357.4</v>
      </c>
      <c r="L291" s="211">
        <f>L277+L50+L36</f>
        <v>8357.4</v>
      </c>
      <c r="M291" s="238">
        <f>L291/K291</f>
        <v>1</v>
      </c>
      <c r="N291" s="211">
        <f t="shared" si="700"/>
        <v>7517.1</v>
      </c>
      <c r="O291" s="211">
        <f t="shared" si="700"/>
        <v>7517</v>
      </c>
      <c r="P291" s="238">
        <f>O291/N291</f>
        <v>0.9999866969975123</v>
      </c>
      <c r="Q291" s="211">
        <f t="shared" si="701"/>
        <v>18085.599999999999</v>
      </c>
      <c r="R291" s="211">
        <f t="shared" si="701"/>
        <v>18085.599999999999</v>
      </c>
      <c r="S291" s="238">
        <f>R291/Q291</f>
        <v>1</v>
      </c>
      <c r="T291" s="211">
        <f t="shared" si="702"/>
        <v>13604.4</v>
      </c>
      <c r="U291" s="211">
        <f t="shared" si="702"/>
        <v>13604.4</v>
      </c>
      <c r="V291" s="238">
        <f>U291/T291</f>
        <v>1</v>
      </c>
      <c r="W291" s="211">
        <f t="shared" si="703"/>
        <v>11181.1</v>
      </c>
      <c r="X291" s="211">
        <f t="shared" si="703"/>
        <v>11181.1</v>
      </c>
      <c r="Y291" s="238">
        <f>X291/W291*1</f>
        <v>1</v>
      </c>
      <c r="Z291" s="211">
        <f>Z277+Z50+Z36</f>
        <v>12093.300000000001</v>
      </c>
      <c r="AA291" s="211">
        <f>AA277+AA50+AA36</f>
        <v>12093.300000000001</v>
      </c>
      <c r="AB291" s="238">
        <f t="shared" ref="AB291:AB292" si="713">AA291/Z291</f>
        <v>1</v>
      </c>
      <c r="AC291" s="211">
        <f t="shared" si="704"/>
        <v>11292.6</v>
      </c>
      <c r="AD291" s="211">
        <f t="shared" si="704"/>
        <v>11292.6</v>
      </c>
      <c r="AE291" s="238">
        <f t="shared" ref="AE291:AE292" si="714">AD291/AC291</f>
        <v>1</v>
      </c>
      <c r="AF291" s="211">
        <f t="shared" si="705"/>
        <v>21258.6</v>
      </c>
      <c r="AG291" s="211">
        <f t="shared" si="705"/>
        <v>21258.6</v>
      </c>
      <c r="AH291" s="238">
        <f t="shared" si="706"/>
        <v>1</v>
      </c>
      <c r="AI291" s="211">
        <f t="shared" si="707"/>
        <v>16031.7</v>
      </c>
      <c r="AJ291" s="211">
        <f t="shared" si="707"/>
        <v>16031.7</v>
      </c>
      <c r="AK291" s="238">
        <f t="shared" si="712"/>
        <v>1</v>
      </c>
      <c r="AL291" s="211">
        <f t="shared" si="708"/>
        <v>22513.8</v>
      </c>
      <c r="AM291" s="211">
        <f t="shared" si="708"/>
        <v>0</v>
      </c>
      <c r="AN291" s="238">
        <f t="shared" ref="AN291:AN292" si="715">AM291/AL291</f>
        <v>0</v>
      </c>
      <c r="AO291" s="211">
        <f t="shared" si="710"/>
        <v>10800.400000000001</v>
      </c>
      <c r="AP291" s="211">
        <f t="shared" si="710"/>
        <v>0</v>
      </c>
      <c r="AQ291" s="238">
        <f t="shared" ref="AQ291" si="716">AP291/AO291</f>
        <v>0</v>
      </c>
      <c r="AR291" s="234" t="s">
        <v>511</v>
      </c>
    </row>
    <row r="292" spans="1:44" ht="409.5" customHeight="1">
      <c r="A292" s="630"/>
      <c r="B292" s="532"/>
      <c r="C292" s="532"/>
      <c r="D292" s="507" t="s">
        <v>284</v>
      </c>
      <c r="E292" s="503">
        <f t="shared" ref="E292:E296" si="717">H292+K292+N292+Q292+T292+W292+Z292+AC292+AF292+AI292+AL292+AO292</f>
        <v>714276.4</v>
      </c>
      <c r="F292" s="503">
        <f t="shared" ref="F292:F296" si="718">I292+L292+O292+R292+U292+X292+AA292+AD292+AG292+AJ292+AM292+AP292</f>
        <v>446665.50000000006</v>
      </c>
      <c r="G292" s="528">
        <f t="shared" si="605"/>
        <v>0.62533985443170181</v>
      </c>
      <c r="H292" s="211">
        <f>H278+H52+H37</f>
        <v>14404.1</v>
      </c>
      <c r="I292" s="211">
        <f>I278+I52+I37</f>
        <v>14404.1</v>
      </c>
      <c r="J292" s="238">
        <f>I292/H292</f>
        <v>1</v>
      </c>
      <c r="K292" s="211">
        <f>K278+K52+K37</f>
        <v>22561.5</v>
      </c>
      <c r="L292" s="211">
        <f>L278+L52+L37</f>
        <v>22561.5</v>
      </c>
      <c r="M292" s="238">
        <f>L292/K292</f>
        <v>1</v>
      </c>
      <c r="N292" s="211">
        <f>N278+N52+N37</f>
        <v>120485.5</v>
      </c>
      <c r="O292" s="211">
        <f>O278+O52+O37</f>
        <v>120485.5</v>
      </c>
      <c r="P292" s="252">
        <f>O292/N292</f>
        <v>1</v>
      </c>
      <c r="Q292" s="211">
        <f>Q278+Q52+Q37</f>
        <v>16231.699999999999</v>
      </c>
      <c r="R292" s="211">
        <f>R278+R52+R37</f>
        <v>16231.699999999999</v>
      </c>
      <c r="S292" s="238">
        <f>R292/Q292</f>
        <v>1</v>
      </c>
      <c r="T292" s="211">
        <f>T278+T52+T37</f>
        <v>19081.600000000002</v>
      </c>
      <c r="U292" s="211">
        <f>U278+U52+U37</f>
        <v>19081.600000000002</v>
      </c>
      <c r="V292" s="238">
        <f>U292/T292</f>
        <v>1</v>
      </c>
      <c r="W292" s="211">
        <f>W278+W52+W37</f>
        <v>64725.7</v>
      </c>
      <c r="X292" s="211">
        <f>X278+X52+X37</f>
        <v>64725.7</v>
      </c>
      <c r="Y292" s="238">
        <f>X292/W292*1</f>
        <v>1</v>
      </c>
      <c r="Z292" s="211">
        <f>Z278+Z52+Z37</f>
        <v>19386.2</v>
      </c>
      <c r="AA292" s="211">
        <f>AA278+AA52+AA37</f>
        <v>19386.2</v>
      </c>
      <c r="AB292" s="238">
        <f t="shared" si="713"/>
        <v>1</v>
      </c>
      <c r="AC292" s="211">
        <f>AC278+AC52+AC37</f>
        <v>19710.8</v>
      </c>
      <c r="AD292" s="211">
        <f>AD278+AD52+AD37</f>
        <v>19710.8</v>
      </c>
      <c r="AE292" s="238">
        <f t="shared" si="714"/>
        <v>1</v>
      </c>
      <c r="AF292" s="211">
        <f>AF278+AF52+AF37</f>
        <v>133856.5</v>
      </c>
      <c r="AG292" s="211">
        <f>AG278+AG52+AG37</f>
        <v>133856.5</v>
      </c>
      <c r="AH292" s="238">
        <f t="shared" si="706"/>
        <v>1</v>
      </c>
      <c r="AI292" s="503">
        <f>AI278+AI52+AI37</f>
        <v>16221.9</v>
      </c>
      <c r="AJ292" s="503">
        <f>AJ278+AJ52+AJ37</f>
        <v>16221.9</v>
      </c>
      <c r="AK292" s="505">
        <v>1</v>
      </c>
      <c r="AL292" s="503">
        <f>AL278+AL52+AL37</f>
        <v>192304.9</v>
      </c>
      <c r="AM292" s="503">
        <f>AM278+AM52+AM37</f>
        <v>0</v>
      </c>
      <c r="AN292" s="505">
        <f t="shared" si="715"/>
        <v>0</v>
      </c>
      <c r="AO292" s="503">
        <f>AO278+AO52+AO37</f>
        <v>75306</v>
      </c>
      <c r="AP292" s="503">
        <f>AP278+AP52+AP37</f>
        <v>0</v>
      </c>
      <c r="AQ292" s="509"/>
      <c r="AR292" s="519" t="s">
        <v>514</v>
      </c>
    </row>
    <row r="293" spans="1:44" ht="409.5" customHeight="1">
      <c r="A293" s="630"/>
      <c r="B293" s="532"/>
      <c r="C293" s="532"/>
      <c r="D293" s="508"/>
      <c r="E293" s="504"/>
      <c r="F293" s="504"/>
      <c r="G293" s="529"/>
      <c r="H293" s="211"/>
      <c r="I293" s="211"/>
      <c r="J293" s="238"/>
      <c r="K293" s="211"/>
      <c r="L293" s="211"/>
      <c r="M293" s="238"/>
      <c r="N293" s="211"/>
      <c r="O293" s="211"/>
      <c r="P293" s="252"/>
      <c r="Q293" s="211"/>
      <c r="R293" s="211"/>
      <c r="S293" s="238"/>
      <c r="T293" s="211"/>
      <c r="U293" s="211"/>
      <c r="V293" s="238"/>
      <c r="W293" s="211"/>
      <c r="X293" s="211"/>
      <c r="Y293" s="238"/>
      <c r="Z293" s="211"/>
      <c r="AA293" s="211"/>
      <c r="AB293" s="238"/>
      <c r="AC293" s="211"/>
      <c r="AD293" s="211"/>
      <c r="AE293" s="238"/>
      <c r="AF293" s="211"/>
      <c r="AG293" s="211"/>
      <c r="AH293" s="238"/>
      <c r="AI293" s="504"/>
      <c r="AJ293" s="504"/>
      <c r="AK293" s="513"/>
      <c r="AL293" s="504"/>
      <c r="AM293" s="504"/>
      <c r="AN293" s="513"/>
      <c r="AO293" s="504"/>
      <c r="AP293" s="504"/>
      <c r="AQ293" s="510"/>
      <c r="AR293" s="520"/>
    </row>
    <row r="294" spans="1:44" ht="114.75" hidden="1" customHeight="1">
      <c r="A294" s="630"/>
      <c r="B294" s="532"/>
      <c r="C294" s="532"/>
      <c r="D294" s="210" t="s">
        <v>292</v>
      </c>
      <c r="E294" s="251">
        <f t="shared" si="717"/>
        <v>0</v>
      </c>
      <c r="F294" s="251">
        <f t="shared" si="718"/>
        <v>0</v>
      </c>
      <c r="G294" s="238" t="e">
        <f t="shared" si="605"/>
        <v>#DIV/0!</v>
      </c>
      <c r="H294" s="211">
        <f t="shared" ref="H294:I296" si="719">H279+H54+H38</f>
        <v>0</v>
      </c>
      <c r="I294" s="211">
        <f t="shared" si="719"/>
        <v>0</v>
      </c>
      <c r="J294" s="212" t="e">
        <f>I294/H294*100</f>
        <v>#DIV/0!</v>
      </c>
      <c r="K294" s="211">
        <f t="shared" ref="K294:L296" si="720">K279+K54+K38</f>
        <v>0</v>
      </c>
      <c r="L294" s="211">
        <f t="shared" si="720"/>
        <v>0</v>
      </c>
      <c r="M294" s="212" t="e">
        <f t="shared" si="688"/>
        <v>#DIV/0!</v>
      </c>
      <c r="N294" s="211">
        <f t="shared" ref="N294:O296" si="721">N279+N54+N38</f>
        <v>0</v>
      </c>
      <c r="O294" s="211">
        <f t="shared" si="721"/>
        <v>0</v>
      </c>
      <c r="P294" s="238" t="e">
        <f t="shared" si="689"/>
        <v>#DIV/0!</v>
      </c>
      <c r="Q294" s="211">
        <f t="shared" ref="Q294:R296" si="722">Q279+Q54+Q38</f>
        <v>0</v>
      </c>
      <c r="R294" s="211">
        <f t="shared" si="722"/>
        <v>0</v>
      </c>
      <c r="S294" s="238" t="e">
        <f t="shared" si="690"/>
        <v>#DIV/0!</v>
      </c>
      <c r="T294" s="211">
        <f t="shared" ref="T294:U296" si="723">T279+T54+T38</f>
        <v>0</v>
      </c>
      <c r="U294" s="211">
        <f t="shared" si="723"/>
        <v>0</v>
      </c>
      <c r="V294" s="238" t="e">
        <f t="shared" si="691"/>
        <v>#DIV/0!</v>
      </c>
      <c r="W294" s="211">
        <f t="shared" ref="W294:X296" si="724">W279+W54+W38</f>
        <v>0</v>
      </c>
      <c r="X294" s="211">
        <f t="shared" si="724"/>
        <v>0</v>
      </c>
      <c r="Y294" s="238" t="e">
        <f t="shared" si="692"/>
        <v>#DIV/0!</v>
      </c>
      <c r="Z294" s="211">
        <f t="shared" ref="Z294:AA296" si="725">Z279+Z54+Z38</f>
        <v>0</v>
      </c>
      <c r="AA294" s="211">
        <f t="shared" si="725"/>
        <v>0</v>
      </c>
      <c r="AB294" s="238" t="e">
        <f t="shared" si="612"/>
        <v>#DIV/0!</v>
      </c>
      <c r="AC294" s="211">
        <f t="shared" ref="AC294:AD296" si="726">AC279+AC54+AC38</f>
        <v>0</v>
      </c>
      <c r="AD294" s="211">
        <f t="shared" si="726"/>
        <v>0</v>
      </c>
      <c r="AE294" s="238" t="e">
        <f t="shared" si="613"/>
        <v>#DIV/0!</v>
      </c>
      <c r="AF294" s="211">
        <f t="shared" ref="AF294:AG296" si="727">AF279+AF54+AF38</f>
        <v>0</v>
      </c>
      <c r="AG294" s="211">
        <f t="shared" si="727"/>
        <v>0</v>
      </c>
      <c r="AH294" s="238" t="e">
        <f t="shared" si="614"/>
        <v>#DIV/0!</v>
      </c>
      <c r="AI294" s="211">
        <f>AI240</f>
        <v>0</v>
      </c>
      <c r="AJ294" s="211">
        <f>AJ240</f>
        <v>0</v>
      </c>
      <c r="AK294" s="238" t="e">
        <f t="shared" si="712"/>
        <v>#DIV/0!</v>
      </c>
      <c r="AL294" s="211">
        <f t="shared" ref="AL294:AM296" si="728">AL279+AL54+AL38</f>
        <v>0</v>
      </c>
      <c r="AM294" s="211">
        <f t="shared" si="728"/>
        <v>0</v>
      </c>
      <c r="AN294" s="238" t="e">
        <f t="shared" si="616"/>
        <v>#DIV/0!</v>
      </c>
      <c r="AO294" s="211">
        <f t="shared" ref="AO294:AP296" si="729">AO279+AO54+AO38</f>
        <v>0</v>
      </c>
      <c r="AP294" s="211">
        <f t="shared" si="729"/>
        <v>0</v>
      </c>
      <c r="AQ294" s="212" t="e">
        <f t="shared" ref="AQ294:AQ296" si="730">AP294/AO294*100</f>
        <v>#DIV/0!</v>
      </c>
      <c r="AR294" s="312"/>
    </row>
    <row r="295" spans="1:44" ht="75.75" hidden="1" customHeight="1">
      <c r="A295" s="630"/>
      <c r="B295" s="532"/>
      <c r="C295" s="532"/>
      <c r="D295" s="210" t="s">
        <v>285</v>
      </c>
      <c r="E295" s="211">
        <f t="shared" si="717"/>
        <v>0</v>
      </c>
      <c r="F295" s="211">
        <f t="shared" si="718"/>
        <v>0</v>
      </c>
      <c r="G295" s="212" t="e">
        <f t="shared" si="605"/>
        <v>#DIV/0!</v>
      </c>
      <c r="H295" s="211">
        <f t="shared" si="719"/>
        <v>0</v>
      </c>
      <c r="I295" s="211">
        <f t="shared" si="719"/>
        <v>0</v>
      </c>
      <c r="J295" s="212" t="e">
        <f t="shared" ref="J295:J296" si="731">I295/H295*100</f>
        <v>#DIV/0!</v>
      </c>
      <c r="K295" s="211">
        <f t="shared" si="720"/>
        <v>0</v>
      </c>
      <c r="L295" s="211">
        <f t="shared" si="720"/>
        <v>0</v>
      </c>
      <c r="M295" s="212" t="e">
        <f t="shared" si="688"/>
        <v>#DIV/0!</v>
      </c>
      <c r="N295" s="211">
        <f t="shared" si="721"/>
        <v>0</v>
      </c>
      <c r="O295" s="211">
        <f t="shared" si="721"/>
        <v>0</v>
      </c>
      <c r="P295" s="238" t="e">
        <f t="shared" si="689"/>
        <v>#DIV/0!</v>
      </c>
      <c r="Q295" s="211">
        <f t="shared" si="722"/>
        <v>0</v>
      </c>
      <c r="R295" s="211">
        <f t="shared" si="722"/>
        <v>0</v>
      </c>
      <c r="S295" s="238" t="e">
        <f t="shared" si="690"/>
        <v>#DIV/0!</v>
      </c>
      <c r="T295" s="211">
        <f t="shared" si="723"/>
        <v>0</v>
      </c>
      <c r="U295" s="211">
        <f t="shared" si="723"/>
        <v>0</v>
      </c>
      <c r="V295" s="238" t="e">
        <f t="shared" si="691"/>
        <v>#DIV/0!</v>
      </c>
      <c r="W295" s="211">
        <f t="shared" si="724"/>
        <v>0</v>
      </c>
      <c r="X295" s="211">
        <f t="shared" si="724"/>
        <v>0</v>
      </c>
      <c r="Y295" s="238" t="e">
        <f t="shared" si="692"/>
        <v>#DIV/0!</v>
      </c>
      <c r="Z295" s="211">
        <f t="shared" si="725"/>
        <v>0</v>
      </c>
      <c r="AA295" s="211">
        <f t="shared" si="725"/>
        <v>0</v>
      </c>
      <c r="AB295" s="238" t="e">
        <f t="shared" si="612"/>
        <v>#DIV/0!</v>
      </c>
      <c r="AC295" s="211">
        <f t="shared" si="726"/>
        <v>0</v>
      </c>
      <c r="AD295" s="211">
        <f t="shared" si="726"/>
        <v>0</v>
      </c>
      <c r="AE295" s="238" t="e">
        <f t="shared" si="613"/>
        <v>#DIV/0!</v>
      </c>
      <c r="AF295" s="211">
        <f t="shared" si="727"/>
        <v>0</v>
      </c>
      <c r="AG295" s="211">
        <f t="shared" si="727"/>
        <v>0</v>
      </c>
      <c r="AH295" s="238" t="e">
        <f t="shared" si="614"/>
        <v>#DIV/0!</v>
      </c>
      <c r="AI295" s="211">
        <f>AI280+AI55+AI39</f>
        <v>0</v>
      </c>
      <c r="AJ295" s="211">
        <f>AJ280+AJ55+AJ39</f>
        <v>0</v>
      </c>
      <c r="AK295" s="238" t="e">
        <f t="shared" si="712"/>
        <v>#DIV/0!</v>
      </c>
      <c r="AL295" s="211">
        <f t="shared" si="728"/>
        <v>0</v>
      </c>
      <c r="AM295" s="211">
        <f t="shared" si="728"/>
        <v>0</v>
      </c>
      <c r="AN295" s="238" t="e">
        <f t="shared" si="616"/>
        <v>#DIV/0!</v>
      </c>
      <c r="AO295" s="211">
        <f t="shared" si="729"/>
        <v>0</v>
      </c>
      <c r="AP295" s="211">
        <f t="shared" si="729"/>
        <v>0</v>
      </c>
      <c r="AQ295" s="212" t="e">
        <f t="shared" si="730"/>
        <v>#DIV/0!</v>
      </c>
      <c r="AR295" s="312"/>
    </row>
    <row r="296" spans="1:44" ht="114.75" hidden="1" customHeight="1" thickBot="1">
      <c r="A296" s="631"/>
      <c r="B296" s="541"/>
      <c r="C296" s="541"/>
      <c r="D296" s="245" t="s">
        <v>43</v>
      </c>
      <c r="E296" s="218">
        <f t="shared" si="717"/>
        <v>0</v>
      </c>
      <c r="F296" s="218">
        <f t="shared" si="718"/>
        <v>0</v>
      </c>
      <c r="G296" s="241" t="e">
        <f t="shared" si="605"/>
        <v>#DIV/0!</v>
      </c>
      <c r="H296" s="218">
        <f t="shared" si="719"/>
        <v>0</v>
      </c>
      <c r="I296" s="218">
        <f t="shared" si="719"/>
        <v>0</v>
      </c>
      <c r="J296" s="241" t="e">
        <f t="shared" si="731"/>
        <v>#DIV/0!</v>
      </c>
      <c r="K296" s="218">
        <f t="shared" si="720"/>
        <v>0</v>
      </c>
      <c r="L296" s="218">
        <f t="shared" si="720"/>
        <v>0</v>
      </c>
      <c r="M296" s="241" t="e">
        <f t="shared" si="688"/>
        <v>#DIV/0!</v>
      </c>
      <c r="N296" s="218">
        <f t="shared" si="721"/>
        <v>0</v>
      </c>
      <c r="O296" s="218">
        <f t="shared" si="721"/>
        <v>0</v>
      </c>
      <c r="P296" s="295" t="e">
        <f t="shared" si="689"/>
        <v>#DIV/0!</v>
      </c>
      <c r="Q296" s="218">
        <f t="shared" si="722"/>
        <v>0</v>
      </c>
      <c r="R296" s="218">
        <f t="shared" si="722"/>
        <v>0</v>
      </c>
      <c r="S296" s="295" t="e">
        <f t="shared" si="690"/>
        <v>#DIV/0!</v>
      </c>
      <c r="T296" s="218">
        <f t="shared" si="723"/>
        <v>0</v>
      </c>
      <c r="U296" s="218">
        <f t="shared" si="723"/>
        <v>0</v>
      </c>
      <c r="V296" s="295" t="e">
        <f t="shared" si="691"/>
        <v>#DIV/0!</v>
      </c>
      <c r="W296" s="218">
        <f t="shared" si="724"/>
        <v>0</v>
      </c>
      <c r="X296" s="218">
        <f t="shared" si="724"/>
        <v>0</v>
      </c>
      <c r="Y296" s="295" t="e">
        <f t="shared" si="692"/>
        <v>#DIV/0!</v>
      </c>
      <c r="Z296" s="218">
        <f t="shared" si="725"/>
        <v>0</v>
      </c>
      <c r="AA296" s="218">
        <f t="shared" si="725"/>
        <v>0</v>
      </c>
      <c r="AB296" s="295" t="e">
        <f t="shared" si="612"/>
        <v>#DIV/0!</v>
      </c>
      <c r="AC296" s="218">
        <f t="shared" si="726"/>
        <v>0</v>
      </c>
      <c r="AD296" s="218">
        <f t="shared" si="726"/>
        <v>0</v>
      </c>
      <c r="AE296" s="295" t="e">
        <f t="shared" si="613"/>
        <v>#DIV/0!</v>
      </c>
      <c r="AF296" s="218">
        <f t="shared" si="727"/>
        <v>0</v>
      </c>
      <c r="AG296" s="218">
        <f t="shared" si="727"/>
        <v>0</v>
      </c>
      <c r="AH296" s="295" t="e">
        <f t="shared" si="614"/>
        <v>#DIV/0!</v>
      </c>
      <c r="AI296" s="218">
        <f>AI281+AI56+AI40</f>
        <v>0</v>
      </c>
      <c r="AJ296" s="218">
        <f>AJ281+AJ56+AJ40</f>
        <v>0</v>
      </c>
      <c r="AK296" s="295" t="e">
        <f t="shared" si="712"/>
        <v>#DIV/0!</v>
      </c>
      <c r="AL296" s="218">
        <f t="shared" si="728"/>
        <v>0</v>
      </c>
      <c r="AM296" s="218">
        <f t="shared" si="728"/>
        <v>0</v>
      </c>
      <c r="AN296" s="295" t="e">
        <f t="shared" si="616"/>
        <v>#DIV/0!</v>
      </c>
      <c r="AO296" s="218">
        <f t="shared" si="729"/>
        <v>0</v>
      </c>
      <c r="AP296" s="218">
        <f t="shared" si="729"/>
        <v>0</v>
      </c>
      <c r="AQ296" s="241" t="e">
        <f t="shared" si="730"/>
        <v>#DIV/0!</v>
      </c>
      <c r="AR296" s="313"/>
    </row>
    <row r="297" spans="1:44" ht="26.25" customHeight="1">
      <c r="A297" s="531" t="s">
        <v>322</v>
      </c>
      <c r="B297" s="531"/>
      <c r="C297" s="531"/>
      <c r="D297" s="531"/>
      <c r="E297" s="531"/>
      <c r="F297" s="531"/>
      <c r="G297" s="531"/>
      <c r="H297" s="531"/>
      <c r="I297" s="531"/>
      <c r="J297" s="531"/>
      <c r="K297" s="531"/>
      <c r="L297" s="531"/>
      <c r="M297" s="531"/>
      <c r="N297" s="531"/>
      <c r="O297" s="531"/>
      <c r="P297" s="531"/>
      <c r="Q297" s="531"/>
      <c r="R297" s="531"/>
      <c r="S297" s="531"/>
      <c r="T297" s="531"/>
      <c r="U297" s="531"/>
      <c r="V297" s="531"/>
      <c r="W297" s="531"/>
      <c r="X297" s="531"/>
      <c r="Y297" s="531"/>
      <c r="Z297" s="531"/>
      <c r="AA297" s="531"/>
      <c r="AB297" s="531"/>
      <c r="AC297" s="531"/>
      <c r="AD297" s="531"/>
      <c r="AE297" s="531"/>
      <c r="AF297" s="531"/>
      <c r="AG297" s="531"/>
      <c r="AH297" s="531"/>
      <c r="AI297" s="531"/>
      <c r="AJ297" s="531"/>
      <c r="AK297" s="531"/>
      <c r="AL297" s="531"/>
      <c r="AM297" s="531"/>
      <c r="AN297" s="531"/>
      <c r="AO297" s="531"/>
      <c r="AP297" s="531"/>
      <c r="AQ297" s="531"/>
      <c r="AR297" s="531"/>
    </row>
    <row r="298" spans="1:44" ht="32.25" customHeight="1">
      <c r="A298" s="542" t="s">
        <v>324</v>
      </c>
      <c r="B298" s="542"/>
      <c r="C298" s="542"/>
      <c r="D298" s="542"/>
      <c r="E298" s="542"/>
      <c r="F298" s="542"/>
      <c r="G298" s="542"/>
      <c r="H298" s="542"/>
      <c r="I298" s="542"/>
      <c r="J298" s="542"/>
      <c r="K298" s="542"/>
      <c r="L298" s="542"/>
      <c r="M298" s="542"/>
      <c r="N298" s="542"/>
      <c r="O298" s="542"/>
      <c r="P298" s="542"/>
      <c r="Q298" s="542"/>
      <c r="R298" s="542"/>
      <c r="S298" s="542"/>
      <c r="T298" s="542"/>
      <c r="U298" s="542"/>
      <c r="V298" s="542"/>
      <c r="W298" s="542"/>
      <c r="X298" s="542"/>
      <c r="Y298" s="542"/>
      <c r="Z298" s="542"/>
      <c r="AA298" s="542"/>
      <c r="AB298" s="542"/>
      <c r="AC298" s="542"/>
      <c r="AD298" s="542"/>
      <c r="AE298" s="542"/>
      <c r="AF298" s="542"/>
      <c r="AG298" s="542"/>
      <c r="AH298" s="542"/>
      <c r="AI298" s="542"/>
      <c r="AJ298" s="542"/>
      <c r="AK298" s="542"/>
      <c r="AL298" s="542"/>
      <c r="AM298" s="542"/>
      <c r="AN298" s="542"/>
      <c r="AO298" s="542"/>
      <c r="AP298" s="542"/>
      <c r="AQ298" s="542"/>
      <c r="AR298" s="542"/>
    </row>
    <row r="299" spans="1:44" ht="30.75" customHeight="1" thickBot="1">
      <c r="A299" s="314" t="s">
        <v>323</v>
      </c>
      <c r="B299" s="314"/>
      <c r="C299" s="314"/>
      <c r="D299" s="314"/>
      <c r="E299" s="314"/>
      <c r="F299" s="314"/>
      <c r="G299" s="314"/>
      <c r="H299" s="314"/>
      <c r="I299" s="314"/>
      <c r="J299" s="314"/>
      <c r="K299" s="314"/>
      <c r="L299" s="314"/>
      <c r="M299" s="314"/>
      <c r="N299" s="314"/>
      <c r="O299" s="314"/>
      <c r="P299" s="424"/>
      <c r="Q299" s="314"/>
      <c r="R299" s="314"/>
      <c r="S299" s="424"/>
      <c r="T299" s="314"/>
      <c r="U299" s="314"/>
      <c r="V299" s="424"/>
      <c r="W299" s="314"/>
      <c r="X299" s="314"/>
      <c r="Y299" s="435"/>
      <c r="Z299" s="314"/>
      <c r="AA299" s="314"/>
      <c r="AB299" s="424"/>
      <c r="AC299" s="314"/>
      <c r="AD299" s="314"/>
      <c r="AE299" s="424"/>
      <c r="AF299" s="314"/>
      <c r="AG299" s="314"/>
      <c r="AH299" s="424"/>
      <c r="AI299" s="314"/>
      <c r="AJ299" s="314"/>
      <c r="AK299" s="424"/>
      <c r="AL299" s="314"/>
      <c r="AM299" s="314"/>
      <c r="AN299" s="424"/>
      <c r="AO299" s="314"/>
      <c r="AP299" s="314"/>
      <c r="AQ299" s="314"/>
      <c r="AR299" s="314"/>
    </row>
    <row r="300" spans="1:44" ht="281.25" hidden="1" customHeight="1" thickBot="1">
      <c r="A300" s="592" t="s">
        <v>6</v>
      </c>
      <c r="B300" s="596" t="s">
        <v>325</v>
      </c>
      <c r="C300" s="524" t="s">
        <v>326</v>
      </c>
      <c r="D300" s="226" t="s">
        <v>41</v>
      </c>
      <c r="E300" s="215"/>
      <c r="F300" s="215"/>
      <c r="G300" s="216"/>
      <c r="H300" s="215"/>
      <c r="I300" s="215"/>
      <c r="J300" s="216"/>
      <c r="K300" s="215"/>
      <c r="L300" s="215"/>
      <c r="M300" s="216"/>
      <c r="N300" s="215"/>
      <c r="O300" s="215"/>
      <c r="P300" s="214"/>
      <c r="Q300" s="215"/>
      <c r="R300" s="215"/>
      <c r="S300" s="214"/>
      <c r="T300" s="215"/>
      <c r="U300" s="215"/>
      <c r="V300" s="214"/>
      <c r="W300" s="215"/>
      <c r="X300" s="215"/>
      <c r="Y300" s="238"/>
      <c r="Z300" s="215"/>
      <c r="AA300" s="216"/>
      <c r="AB300" s="214"/>
      <c r="AC300" s="215"/>
      <c r="AD300" s="216"/>
      <c r="AE300" s="214"/>
      <c r="AF300" s="215"/>
      <c r="AG300" s="216"/>
      <c r="AH300" s="214"/>
      <c r="AI300" s="215"/>
      <c r="AJ300" s="216"/>
      <c r="AK300" s="214"/>
      <c r="AL300" s="215"/>
      <c r="AM300" s="216"/>
      <c r="AN300" s="214"/>
      <c r="AO300" s="216"/>
      <c r="AP300" s="216"/>
      <c r="AQ300" s="216"/>
      <c r="AR300" s="537"/>
    </row>
    <row r="301" spans="1:44" ht="70.5" hidden="1" customHeight="1">
      <c r="A301" s="592"/>
      <c r="B301" s="596"/>
      <c r="C301" s="524"/>
      <c r="D301" s="226" t="s">
        <v>37</v>
      </c>
      <c r="E301" s="215"/>
      <c r="F301" s="215"/>
      <c r="G301" s="216"/>
      <c r="H301" s="215"/>
      <c r="I301" s="215"/>
      <c r="J301" s="216"/>
      <c r="K301" s="215"/>
      <c r="L301" s="215"/>
      <c r="M301" s="216"/>
      <c r="N301" s="215"/>
      <c r="O301" s="215"/>
      <c r="P301" s="214"/>
      <c r="Q301" s="215"/>
      <c r="R301" s="215"/>
      <c r="S301" s="214"/>
      <c r="T301" s="215"/>
      <c r="U301" s="215"/>
      <c r="V301" s="214"/>
      <c r="W301" s="215"/>
      <c r="X301" s="215"/>
      <c r="Y301" s="238"/>
      <c r="Z301" s="215"/>
      <c r="AA301" s="216"/>
      <c r="AB301" s="214"/>
      <c r="AC301" s="215"/>
      <c r="AD301" s="216"/>
      <c r="AE301" s="214"/>
      <c r="AF301" s="215"/>
      <c r="AG301" s="216"/>
      <c r="AH301" s="214"/>
      <c r="AI301" s="215"/>
      <c r="AJ301" s="216"/>
      <c r="AK301" s="214"/>
      <c r="AL301" s="215"/>
      <c r="AM301" s="216"/>
      <c r="AN301" s="214"/>
      <c r="AO301" s="216"/>
      <c r="AP301" s="216"/>
      <c r="AQ301" s="216"/>
      <c r="AR301" s="537"/>
    </row>
    <row r="302" spans="1:44" ht="106.5" hidden="1" customHeight="1">
      <c r="A302" s="592"/>
      <c r="B302" s="596"/>
      <c r="C302" s="524"/>
      <c r="D302" s="210" t="s">
        <v>2</v>
      </c>
      <c r="E302" s="215"/>
      <c r="F302" s="215"/>
      <c r="G302" s="216"/>
      <c r="H302" s="612" t="s">
        <v>328</v>
      </c>
      <c r="I302" s="612"/>
      <c r="J302" s="612"/>
      <c r="K302" s="612"/>
      <c r="L302" s="612"/>
      <c r="M302" s="612"/>
      <c r="N302" s="612"/>
      <c r="O302" s="612"/>
      <c r="P302" s="612"/>
      <c r="Q302" s="612"/>
      <c r="R302" s="612"/>
      <c r="S302" s="612"/>
      <c r="T302" s="612"/>
      <c r="U302" s="612"/>
      <c r="V302" s="612"/>
      <c r="W302" s="612"/>
      <c r="X302" s="612"/>
      <c r="Y302" s="612"/>
      <c r="Z302" s="612"/>
      <c r="AA302" s="612"/>
      <c r="AB302" s="612"/>
      <c r="AC302" s="215"/>
      <c r="AD302" s="216"/>
      <c r="AE302" s="214"/>
      <c r="AF302" s="215"/>
      <c r="AG302" s="216"/>
      <c r="AH302" s="214"/>
      <c r="AI302" s="215"/>
      <c r="AJ302" s="216"/>
      <c r="AK302" s="214"/>
      <c r="AL302" s="215"/>
      <c r="AM302" s="216"/>
      <c r="AN302" s="214"/>
      <c r="AO302" s="216"/>
      <c r="AP302" s="216"/>
      <c r="AQ302" s="216"/>
      <c r="AR302" s="537"/>
    </row>
    <row r="303" spans="1:44" ht="62.25" hidden="1" customHeight="1" thickBot="1">
      <c r="A303" s="592"/>
      <c r="B303" s="596"/>
      <c r="C303" s="524"/>
      <c r="D303" s="210" t="s">
        <v>284</v>
      </c>
      <c r="E303" s="215"/>
      <c r="F303" s="215"/>
      <c r="G303" s="216"/>
      <c r="H303" s="215"/>
      <c r="I303" s="215"/>
      <c r="J303" s="216"/>
      <c r="K303" s="215"/>
      <c r="L303" s="215"/>
      <c r="M303" s="216"/>
      <c r="N303" s="215"/>
      <c r="O303" s="215"/>
      <c r="P303" s="214"/>
      <c r="Q303" s="215"/>
      <c r="R303" s="215"/>
      <c r="S303" s="214"/>
      <c r="T303" s="215"/>
      <c r="U303" s="215"/>
      <c r="V303" s="214"/>
      <c r="W303" s="215"/>
      <c r="X303" s="215"/>
      <c r="Y303" s="238"/>
      <c r="Z303" s="215"/>
      <c r="AA303" s="216"/>
      <c r="AB303" s="214"/>
      <c r="AC303" s="215"/>
      <c r="AD303" s="216"/>
      <c r="AE303" s="214"/>
      <c r="AF303" s="215"/>
      <c r="AG303" s="216"/>
      <c r="AH303" s="214"/>
      <c r="AI303" s="215"/>
      <c r="AJ303" s="216"/>
      <c r="AK303" s="214"/>
      <c r="AL303" s="215"/>
      <c r="AM303" s="216"/>
      <c r="AN303" s="214"/>
      <c r="AO303" s="216"/>
      <c r="AP303" s="216"/>
      <c r="AQ303" s="216"/>
      <c r="AR303" s="537"/>
    </row>
    <row r="304" spans="1:44" ht="263.25" hidden="1" customHeight="1">
      <c r="A304" s="592"/>
      <c r="B304" s="596"/>
      <c r="C304" s="524"/>
      <c r="D304" s="210" t="s">
        <v>292</v>
      </c>
      <c r="E304" s="215"/>
      <c r="F304" s="215"/>
      <c r="G304" s="216"/>
      <c r="H304" s="215"/>
      <c r="I304" s="215"/>
      <c r="J304" s="216"/>
      <c r="K304" s="215"/>
      <c r="L304" s="215"/>
      <c r="M304" s="216"/>
      <c r="N304" s="215"/>
      <c r="O304" s="215"/>
      <c r="P304" s="214"/>
      <c r="Q304" s="215"/>
      <c r="R304" s="215"/>
      <c r="S304" s="214"/>
      <c r="T304" s="215"/>
      <c r="U304" s="215"/>
      <c r="V304" s="214"/>
      <c r="W304" s="215"/>
      <c r="X304" s="215"/>
      <c r="Y304" s="238"/>
      <c r="Z304" s="215"/>
      <c r="AA304" s="216"/>
      <c r="AB304" s="214"/>
      <c r="AC304" s="215"/>
      <c r="AD304" s="216"/>
      <c r="AE304" s="214"/>
      <c r="AF304" s="215"/>
      <c r="AG304" s="216"/>
      <c r="AH304" s="214"/>
      <c r="AI304" s="215"/>
      <c r="AJ304" s="216"/>
      <c r="AK304" s="214"/>
      <c r="AL304" s="215"/>
      <c r="AM304" s="216"/>
      <c r="AN304" s="214"/>
      <c r="AO304" s="216"/>
      <c r="AP304" s="216"/>
      <c r="AQ304" s="216"/>
      <c r="AR304" s="537"/>
    </row>
    <row r="305" spans="1:44" ht="72" hidden="1" customHeight="1">
      <c r="A305" s="592"/>
      <c r="B305" s="596"/>
      <c r="C305" s="524"/>
      <c r="D305" s="210" t="s">
        <v>285</v>
      </c>
      <c r="E305" s="215"/>
      <c r="F305" s="215"/>
      <c r="G305" s="216"/>
      <c r="H305" s="215"/>
      <c r="I305" s="215"/>
      <c r="J305" s="216"/>
      <c r="K305" s="215"/>
      <c r="L305" s="215"/>
      <c r="M305" s="216"/>
      <c r="N305" s="215"/>
      <c r="O305" s="215"/>
      <c r="P305" s="214"/>
      <c r="Q305" s="215"/>
      <c r="R305" s="215"/>
      <c r="S305" s="214"/>
      <c r="T305" s="215"/>
      <c r="U305" s="215"/>
      <c r="V305" s="214"/>
      <c r="W305" s="215"/>
      <c r="X305" s="215"/>
      <c r="Y305" s="238"/>
      <c r="Z305" s="215"/>
      <c r="AA305" s="216"/>
      <c r="AB305" s="214"/>
      <c r="AC305" s="215"/>
      <c r="AD305" s="216"/>
      <c r="AE305" s="214"/>
      <c r="AF305" s="215"/>
      <c r="AG305" s="216"/>
      <c r="AH305" s="214"/>
      <c r="AI305" s="215"/>
      <c r="AJ305" s="216"/>
      <c r="AK305" s="214"/>
      <c r="AL305" s="215"/>
      <c r="AM305" s="216"/>
      <c r="AN305" s="214"/>
      <c r="AO305" s="216"/>
      <c r="AP305" s="216"/>
      <c r="AQ305" s="216"/>
      <c r="AR305" s="537"/>
    </row>
    <row r="306" spans="1:44" ht="90.75" hidden="1" customHeight="1">
      <c r="A306" s="592"/>
      <c r="B306" s="596"/>
      <c r="C306" s="524"/>
      <c r="D306" s="226" t="s">
        <v>43</v>
      </c>
      <c r="E306" s="215"/>
      <c r="F306" s="215"/>
      <c r="G306" s="216"/>
      <c r="H306" s="215"/>
      <c r="I306" s="215"/>
      <c r="J306" s="216"/>
      <c r="K306" s="215"/>
      <c r="L306" s="215"/>
      <c r="M306" s="216"/>
      <c r="N306" s="215"/>
      <c r="O306" s="215"/>
      <c r="P306" s="214"/>
      <c r="Q306" s="215"/>
      <c r="R306" s="215"/>
      <c r="S306" s="214"/>
      <c r="T306" s="215"/>
      <c r="U306" s="215"/>
      <c r="V306" s="214"/>
      <c r="W306" s="215"/>
      <c r="X306" s="215"/>
      <c r="Y306" s="238"/>
      <c r="Z306" s="215"/>
      <c r="AA306" s="216"/>
      <c r="AB306" s="214"/>
      <c r="AC306" s="215"/>
      <c r="AD306" s="216"/>
      <c r="AE306" s="214"/>
      <c r="AF306" s="215"/>
      <c r="AG306" s="216"/>
      <c r="AH306" s="214"/>
      <c r="AI306" s="215"/>
      <c r="AJ306" s="216"/>
      <c r="AK306" s="214"/>
      <c r="AL306" s="215"/>
      <c r="AM306" s="216"/>
      <c r="AN306" s="214"/>
      <c r="AO306" s="216"/>
      <c r="AP306" s="216"/>
      <c r="AQ306" s="216"/>
      <c r="AR306" s="537"/>
    </row>
    <row r="307" spans="1:44" s="125" customFormat="1" ht="26.25" hidden="1" customHeight="1">
      <c r="A307" s="316" t="s">
        <v>331</v>
      </c>
      <c r="B307" s="317" t="s">
        <v>332</v>
      </c>
      <c r="C307" s="524"/>
      <c r="D307" s="195" t="s">
        <v>333</v>
      </c>
      <c r="E307" s="195"/>
      <c r="F307" s="195"/>
      <c r="G307" s="195"/>
      <c r="H307" s="195"/>
      <c r="I307" s="195"/>
      <c r="J307" s="195"/>
      <c r="K307" s="195"/>
      <c r="L307" s="195"/>
      <c r="M307" s="318"/>
      <c r="N307" s="318"/>
      <c r="O307" s="318"/>
      <c r="P307" s="425"/>
      <c r="Q307" s="318"/>
      <c r="R307" s="318"/>
      <c r="S307" s="425"/>
      <c r="T307" s="318"/>
      <c r="U307" s="318"/>
      <c r="V307" s="425"/>
      <c r="W307" s="318"/>
      <c r="X307" s="318"/>
      <c r="Y307" s="425"/>
      <c r="Z307" s="318"/>
      <c r="AA307" s="318"/>
      <c r="AB307" s="425"/>
      <c r="AC307" s="318"/>
      <c r="AD307" s="318"/>
      <c r="AE307" s="425"/>
      <c r="AF307" s="318"/>
      <c r="AG307" s="318"/>
      <c r="AH307" s="425"/>
      <c r="AI307" s="318"/>
      <c r="AJ307" s="318"/>
      <c r="AK307" s="425"/>
      <c r="AL307" s="318"/>
      <c r="AM307" s="318"/>
      <c r="AN307" s="425"/>
      <c r="AO307" s="318"/>
      <c r="AP307" s="318"/>
      <c r="AQ307" s="318"/>
      <c r="AR307" s="318"/>
    </row>
    <row r="308" spans="1:44" s="125" customFormat="1" ht="36" hidden="1" customHeight="1">
      <c r="A308" s="195" t="s">
        <v>334</v>
      </c>
      <c r="B308" s="319" t="s">
        <v>335</v>
      </c>
      <c r="C308" s="524"/>
      <c r="D308" s="195" t="s">
        <v>333</v>
      </c>
      <c r="E308" s="195"/>
      <c r="F308" s="195"/>
      <c r="G308" s="195"/>
      <c r="H308" s="195"/>
      <c r="I308" s="195"/>
      <c r="J308" s="195"/>
      <c r="K308" s="195"/>
      <c r="L308" s="195"/>
      <c r="M308" s="318"/>
      <c r="N308" s="318"/>
      <c r="O308" s="318"/>
      <c r="P308" s="425"/>
      <c r="Q308" s="318"/>
      <c r="R308" s="318"/>
      <c r="S308" s="425"/>
      <c r="T308" s="318"/>
      <c r="U308" s="318"/>
      <c r="V308" s="425"/>
      <c r="W308" s="318"/>
      <c r="X308" s="318"/>
      <c r="Y308" s="425"/>
      <c r="Z308" s="318"/>
      <c r="AA308" s="318"/>
      <c r="AB308" s="425"/>
      <c r="AC308" s="318"/>
      <c r="AD308" s="318"/>
      <c r="AE308" s="425"/>
      <c r="AF308" s="318"/>
      <c r="AG308" s="318"/>
      <c r="AH308" s="425"/>
      <c r="AI308" s="318"/>
      <c r="AJ308" s="318"/>
      <c r="AK308" s="425"/>
      <c r="AL308" s="318"/>
      <c r="AM308" s="318"/>
      <c r="AN308" s="425"/>
      <c r="AO308" s="318"/>
      <c r="AP308" s="318"/>
      <c r="AQ308" s="318"/>
      <c r="AR308" s="318"/>
    </row>
    <row r="309" spans="1:44" s="125" customFormat="1" ht="45" hidden="1" customHeight="1" thickBot="1">
      <c r="A309" s="320" t="s">
        <v>336</v>
      </c>
      <c r="B309" s="321" t="s">
        <v>337</v>
      </c>
      <c r="C309" s="507"/>
      <c r="D309" s="320" t="s">
        <v>333</v>
      </c>
      <c r="E309" s="320"/>
      <c r="F309" s="320"/>
      <c r="G309" s="320"/>
      <c r="H309" s="320"/>
      <c r="I309" s="320"/>
      <c r="J309" s="320"/>
      <c r="K309" s="320"/>
      <c r="L309" s="320"/>
      <c r="M309" s="322"/>
      <c r="N309" s="322"/>
      <c r="O309" s="322"/>
      <c r="P309" s="426"/>
      <c r="Q309" s="322"/>
      <c r="R309" s="322"/>
      <c r="S309" s="426"/>
      <c r="T309" s="322"/>
      <c r="U309" s="322"/>
      <c r="V309" s="426"/>
      <c r="W309" s="322"/>
      <c r="X309" s="322"/>
      <c r="Y309" s="426"/>
      <c r="Z309" s="322"/>
      <c r="AA309" s="322"/>
      <c r="AB309" s="426"/>
      <c r="AC309" s="322"/>
      <c r="AD309" s="322"/>
      <c r="AE309" s="426"/>
      <c r="AF309" s="322"/>
      <c r="AG309" s="322"/>
      <c r="AH309" s="426"/>
      <c r="AI309" s="322"/>
      <c r="AJ309" s="322"/>
      <c r="AK309" s="426"/>
      <c r="AL309" s="322"/>
      <c r="AM309" s="322"/>
      <c r="AN309" s="426"/>
      <c r="AO309" s="322"/>
      <c r="AP309" s="322"/>
      <c r="AQ309" s="322"/>
      <c r="AR309" s="322"/>
    </row>
    <row r="310" spans="1:44" s="153" customFormat="1" ht="42.75" customHeight="1">
      <c r="A310" s="593" t="s">
        <v>8</v>
      </c>
      <c r="B310" s="595" t="s">
        <v>339</v>
      </c>
      <c r="C310" s="589" t="s">
        <v>338</v>
      </c>
      <c r="D310" s="222" t="s">
        <v>41</v>
      </c>
      <c r="E310" s="205">
        <f>H310+K310+N310+Q310+T310+W310+Z310+AC310+AF310+AI310+AL310+AO310</f>
        <v>82646.600000000006</v>
      </c>
      <c r="F310" s="205">
        <f>I310+L310+O310+R310+U310+X310+AA310+AD310+AG310+AJ310+AM310+AP310</f>
        <v>0</v>
      </c>
      <c r="G310" s="205">
        <f>F310/E310</f>
        <v>0</v>
      </c>
      <c r="H310" s="205">
        <f>H311+H312+H313+H315+H316</f>
        <v>0</v>
      </c>
      <c r="I310" s="205">
        <f t="shared" ref="I310:AP310" si="732">I311+I312+I313+I315+I316</f>
        <v>0</v>
      </c>
      <c r="J310" s="205"/>
      <c r="K310" s="205">
        <f t="shared" si="732"/>
        <v>0</v>
      </c>
      <c r="L310" s="205">
        <f t="shared" si="732"/>
        <v>0</v>
      </c>
      <c r="M310" s="205"/>
      <c r="N310" s="205">
        <f t="shared" si="732"/>
        <v>0</v>
      </c>
      <c r="O310" s="205">
        <f t="shared" si="732"/>
        <v>0</v>
      </c>
      <c r="P310" s="253"/>
      <c r="Q310" s="205">
        <f t="shared" si="732"/>
        <v>0</v>
      </c>
      <c r="R310" s="205">
        <f t="shared" si="732"/>
        <v>0</v>
      </c>
      <c r="S310" s="253"/>
      <c r="T310" s="205">
        <f t="shared" si="732"/>
        <v>0</v>
      </c>
      <c r="U310" s="205">
        <f t="shared" si="732"/>
        <v>0</v>
      </c>
      <c r="V310" s="253"/>
      <c r="W310" s="205">
        <f t="shared" si="732"/>
        <v>0</v>
      </c>
      <c r="X310" s="205">
        <f t="shared" si="732"/>
        <v>0</v>
      </c>
      <c r="Y310" s="253"/>
      <c r="Z310" s="205">
        <f t="shared" si="732"/>
        <v>0</v>
      </c>
      <c r="AA310" s="205">
        <f t="shared" si="732"/>
        <v>0</v>
      </c>
      <c r="AB310" s="253"/>
      <c r="AC310" s="205">
        <f t="shared" si="732"/>
        <v>0</v>
      </c>
      <c r="AD310" s="205">
        <f t="shared" si="732"/>
        <v>0</v>
      </c>
      <c r="AE310" s="253"/>
      <c r="AF310" s="205">
        <f t="shared" si="732"/>
        <v>0</v>
      </c>
      <c r="AG310" s="205">
        <f t="shared" si="732"/>
        <v>0</v>
      </c>
      <c r="AH310" s="253"/>
      <c r="AI310" s="205">
        <f t="shared" si="732"/>
        <v>0</v>
      </c>
      <c r="AJ310" s="205">
        <f t="shared" si="732"/>
        <v>0</v>
      </c>
      <c r="AK310" s="253"/>
      <c r="AL310" s="205">
        <f t="shared" si="732"/>
        <v>82646.600000000006</v>
      </c>
      <c r="AM310" s="205">
        <f t="shared" si="732"/>
        <v>0</v>
      </c>
      <c r="AN310" s="253">
        <f>AM310/AL310</f>
        <v>0</v>
      </c>
      <c r="AO310" s="205">
        <f t="shared" si="732"/>
        <v>0</v>
      </c>
      <c r="AP310" s="205">
        <f t="shared" si="732"/>
        <v>0</v>
      </c>
      <c r="AQ310" s="205"/>
      <c r="AR310" s="258"/>
    </row>
    <row r="311" spans="1:44" s="153" customFormat="1" ht="84" hidden="1" customHeight="1">
      <c r="A311" s="594"/>
      <c r="B311" s="596"/>
      <c r="C311" s="590"/>
      <c r="D311" s="226" t="s">
        <v>37</v>
      </c>
      <c r="E311" s="211">
        <f t="shared" ref="E311:F358" si="733">H311+K311+N311+Q311+T311+W311+Z311+AC311+AF311+AI311+AL311+AO311</f>
        <v>0</v>
      </c>
      <c r="F311" s="211">
        <f t="shared" si="733"/>
        <v>0</v>
      </c>
      <c r="G311" s="211" t="e">
        <f t="shared" ref="G311:G358" si="734">F311/E311</f>
        <v>#DIV/0!</v>
      </c>
      <c r="H311" s="211">
        <f>H318+H325+H332+H339</f>
        <v>0</v>
      </c>
      <c r="I311" s="211">
        <f t="shared" ref="I311:AO311" si="735">I318+I325+I332+I339</f>
        <v>0</v>
      </c>
      <c r="J311" s="211" t="e">
        <f t="shared" ref="J311:J316" si="736">I311/H311</f>
        <v>#DIV/0!</v>
      </c>
      <c r="K311" s="211">
        <f t="shared" si="735"/>
        <v>0</v>
      </c>
      <c r="L311" s="211">
        <f t="shared" si="735"/>
        <v>0</v>
      </c>
      <c r="M311" s="211" t="e">
        <f t="shared" ref="M311:M316" si="737">L311/K311</f>
        <v>#DIV/0!</v>
      </c>
      <c r="N311" s="211">
        <f>N318+N325+N332+N339</f>
        <v>0</v>
      </c>
      <c r="O311" s="211">
        <f t="shared" si="735"/>
        <v>0</v>
      </c>
      <c r="P311" s="238" t="e">
        <f t="shared" ref="P311:P316" si="738">O311/N311</f>
        <v>#DIV/0!</v>
      </c>
      <c r="Q311" s="211">
        <f t="shared" si="735"/>
        <v>0</v>
      </c>
      <c r="R311" s="211">
        <f t="shared" si="735"/>
        <v>0</v>
      </c>
      <c r="S311" s="238" t="e">
        <f t="shared" ref="S311:S316" si="739">R311/Q311</f>
        <v>#DIV/0!</v>
      </c>
      <c r="T311" s="211">
        <f t="shared" si="735"/>
        <v>0</v>
      </c>
      <c r="U311" s="211">
        <f t="shared" si="735"/>
        <v>0</v>
      </c>
      <c r="V311" s="238" t="e">
        <f t="shared" ref="V311:V316" si="740">U311/T311</f>
        <v>#DIV/0!</v>
      </c>
      <c r="W311" s="211">
        <f t="shared" si="735"/>
        <v>0</v>
      </c>
      <c r="X311" s="211">
        <f t="shared" si="735"/>
        <v>0</v>
      </c>
      <c r="Y311" s="238" t="e">
        <f t="shared" ref="Y311:Y316" si="741">X311/W311</f>
        <v>#DIV/0!</v>
      </c>
      <c r="Z311" s="211">
        <f t="shared" si="735"/>
        <v>0</v>
      </c>
      <c r="AA311" s="211">
        <f t="shared" si="735"/>
        <v>0</v>
      </c>
      <c r="AB311" s="238" t="e">
        <f t="shared" ref="AB311:AB316" si="742">AA311/Z311</f>
        <v>#DIV/0!</v>
      </c>
      <c r="AC311" s="211">
        <f t="shared" si="735"/>
        <v>0</v>
      </c>
      <c r="AD311" s="211">
        <f t="shared" si="735"/>
        <v>0</v>
      </c>
      <c r="AE311" s="238" t="e">
        <f t="shared" ref="AE311:AE316" si="743">AD311/AC311</f>
        <v>#DIV/0!</v>
      </c>
      <c r="AF311" s="211">
        <f t="shared" si="735"/>
        <v>0</v>
      </c>
      <c r="AG311" s="211">
        <f t="shared" si="735"/>
        <v>0</v>
      </c>
      <c r="AH311" s="238" t="e">
        <f t="shared" ref="AH311:AH316" si="744">AG311/AF311</f>
        <v>#DIV/0!</v>
      </c>
      <c r="AI311" s="211">
        <f t="shared" si="735"/>
        <v>0</v>
      </c>
      <c r="AJ311" s="211">
        <f t="shared" si="735"/>
        <v>0</v>
      </c>
      <c r="AK311" s="238" t="e">
        <f t="shared" ref="AK311:AK316" si="745">AJ311/AI311</f>
        <v>#DIV/0!</v>
      </c>
      <c r="AL311" s="211">
        <f t="shared" si="735"/>
        <v>0</v>
      </c>
      <c r="AM311" s="211">
        <f t="shared" si="735"/>
        <v>0</v>
      </c>
      <c r="AN311" s="238" t="e">
        <f t="shared" ref="AN311:AN316" si="746">AM311/AL311</f>
        <v>#DIV/0!</v>
      </c>
      <c r="AO311" s="211">
        <f t="shared" si="735"/>
        <v>0</v>
      </c>
      <c r="AP311" s="211">
        <f t="shared" ref="AP311" si="747">AP318+AP325+AP332+AP339</f>
        <v>0</v>
      </c>
      <c r="AQ311" s="211" t="e">
        <f t="shared" ref="AQ311:AQ316" si="748">AP311/AO311</f>
        <v>#DIV/0!</v>
      </c>
      <c r="AR311" s="200"/>
    </row>
    <row r="312" spans="1:44" s="153" customFormat="1" ht="99.75" hidden="1" customHeight="1">
      <c r="A312" s="594"/>
      <c r="B312" s="596"/>
      <c r="C312" s="590"/>
      <c r="D312" s="210" t="s">
        <v>2</v>
      </c>
      <c r="E312" s="211">
        <f t="shared" si="733"/>
        <v>0</v>
      </c>
      <c r="F312" s="211">
        <f t="shared" si="733"/>
        <v>0</v>
      </c>
      <c r="G312" s="211" t="e">
        <f t="shared" si="734"/>
        <v>#DIV/0!</v>
      </c>
      <c r="H312" s="211">
        <f>H319+H326+H333+H340</f>
        <v>0</v>
      </c>
      <c r="I312" s="211">
        <f t="shared" ref="I312:AO312" si="749">I319+I326+I333+I340</f>
        <v>0</v>
      </c>
      <c r="J312" s="211" t="e">
        <f t="shared" si="736"/>
        <v>#DIV/0!</v>
      </c>
      <c r="K312" s="211">
        <f t="shared" si="749"/>
        <v>0</v>
      </c>
      <c r="L312" s="211">
        <f t="shared" si="749"/>
        <v>0</v>
      </c>
      <c r="M312" s="211" t="e">
        <f t="shared" si="737"/>
        <v>#DIV/0!</v>
      </c>
      <c r="N312" s="211">
        <f t="shared" si="749"/>
        <v>0</v>
      </c>
      <c r="O312" s="211">
        <f t="shared" si="749"/>
        <v>0</v>
      </c>
      <c r="P312" s="238" t="e">
        <f t="shared" si="738"/>
        <v>#DIV/0!</v>
      </c>
      <c r="Q312" s="211">
        <f t="shared" si="749"/>
        <v>0</v>
      </c>
      <c r="R312" s="211">
        <f t="shared" si="749"/>
        <v>0</v>
      </c>
      <c r="S312" s="238" t="e">
        <f t="shared" si="739"/>
        <v>#DIV/0!</v>
      </c>
      <c r="T312" s="211">
        <f t="shared" si="749"/>
        <v>0</v>
      </c>
      <c r="U312" s="211">
        <f t="shared" si="749"/>
        <v>0</v>
      </c>
      <c r="V312" s="238" t="e">
        <f t="shared" si="740"/>
        <v>#DIV/0!</v>
      </c>
      <c r="W312" s="211">
        <f t="shared" si="749"/>
        <v>0</v>
      </c>
      <c r="X312" s="211">
        <f t="shared" si="749"/>
        <v>0</v>
      </c>
      <c r="Y312" s="238" t="e">
        <f t="shared" si="741"/>
        <v>#DIV/0!</v>
      </c>
      <c r="Z312" s="211">
        <f t="shared" si="749"/>
        <v>0</v>
      </c>
      <c r="AA312" s="211">
        <f t="shared" si="749"/>
        <v>0</v>
      </c>
      <c r="AB312" s="238" t="e">
        <f t="shared" si="742"/>
        <v>#DIV/0!</v>
      </c>
      <c r="AC312" s="211">
        <f t="shared" si="749"/>
        <v>0</v>
      </c>
      <c r="AD312" s="211">
        <f t="shared" si="749"/>
        <v>0</v>
      </c>
      <c r="AE312" s="238" t="e">
        <f t="shared" si="743"/>
        <v>#DIV/0!</v>
      </c>
      <c r="AF312" s="211">
        <f t="shared" si="749"/>
        <v>0</v>
      </c>
      <c r="AG312" s="211">
        <f t="shared" si="749"/>
        <v>0</v>
      </c>
      <c r="AH312" s="238" t="e">
        <f t="shared" si="744"/>
        <v>#DIV/0!</v>
      </c>
      <c r="AI312" s="211">
        <f t="shared" si="749"/>
        <v>0</v>
      </c>
      <c r="AJ312" s="211">
        <f t="shared" si="749"/>
        <v>0</v>
      </c>
      <c r="AK312" s="238" t="e">
        <f t="shared" si="745"/>
        <v>#DIV/0!</v>
      </c>
      <c r="AL312" s="211">
        <f t="shared" si="749"/>
        <v>0</v>
      </c>
      <c r="AM312" s="211">
        <f t="shared" si="749"/>
        <v>0</v>
      </c>
      <c r="AN312" s="238" t="e">
        <f t="shared" si="746"/>
        <v>#DIV/0!</v>
      </c>
      <c r="AO312" s="211">
        <f t="shared" si="749"/>
        <v>0</v>
      </c>
      <c r="AP312" s="211">
        <f t="shared" ref="AP312" si="750">AP319+AP326+AP333+AP340</f>
        <v>0</v>
      </c>
      <c r="AQ312" s="211" t="e">
        <f t="shared" si="748"/>
        <v>#DIV/0!</v>
      </c>
      <c r="AR312" s="200"/>
    </row>
    <row r="313" spans="1:44" s="153" customFormat="1" ht="409.5" customHeight="1" thickBot="1">
      <c r="A313" s="594"/>
      <c r="B313" s="596"/>
      <c r="C313" s="590"/>
      <c r="D313" s="210" t="s">
        <v>284</v>
      </c>
      <c r="E313" s="211">
        <f t="shared" si="733"/>
        <v>82646.600000000006</v>
      </c>
      <c r="F313" s="211">
        <f t="shared" si="733"/>
        <v>0</v>
      </c>
      <c r="G313" s="211">
        <f t="shared" si="734"/>
        <v>0</v>
      </c>
      <c r="H313" s="211">
        <f>H320+H327+H334+H341</f>
        <v>0</v>
      </c>
      <c r="I313" s="211">
        <f t="shared" ref="I313:AO313" si="751">I320+I327+I334+I341</f>
        <v>0</v>
      </c>
      <c r="J313" s="211"/>
      <c r="K313" s="211">
        <f t="shared" si="751"/>
        <v>0</v>
      </c>
      <c r="L313" s="211">
        <f t="shared" si="751"/>
        <v>0</v>
      </c>
      <c r="M313" s="211"/>
      <c r="N313" s="211">
        <f t="shared" si="751"/>
        <v>0</v>
      </c>
      <c r="O313" s="211">
        <f t="shared" si="751"/>
        <v>0</v>
      </c>
      <c r="P313" s="238"/>
      <c r="Q313" s="211">
        <f t="shared" si="751"/>
        <v>0</v>
      </c>
      <c r="R313" s="211">
        <f t="shared" si="751"/>
        <v>0</v>
      </c>
      <c r="S313" s="238"/>
      <c r="T313" s="211"/>
      <c r="U313" s="211">
        <f t="shared" si="751"/>
        <v>0</v>
      </c>
      <c r="V313" s="238"/>
      <c r="W313" s="211">
        <v>0</v>
      </c>
      <c r="X313" s="211">
        <f t="shared" si="751"/>
        <v>0</v>
      </c>
      <c r="Y313" s="238"/>
      <c r="Z313" s="211">
        <f>Z320+Z334+Z341</f>
        <v>0</v>
      </c>
      <c r="AA313" s="211">
        <f t="shared" si="751"/>
        <v>0</v>
      </c>
      <c r="AB313" s="238"/>
      <c r="AC313" s="211">
        <f t="shared" si="751"/>
        <v>0</v>
      </c>
      <c r="AD313" s="211">
        <f t="shared" si="751"/>
        <v>0</v>
      </c>
      <c r="AE313" s="238"/>
      <c r="AF313" s="211">
        <f>AF320+AF327+AF334+AF341</f>
        <v>0</v>
      </c>
      <c r="AG313" s="211">
        <f t="shared" si="751"/>
        <v>0</v>
      </c>
      <c r="AH313" s="238"/>
      <c r="AI313" s="211">
        <f t="shared" si="751"/>
        <v>0</v>
      </c>
      <c r="AJ313" s="211">
        <f t="shared" si="751"/>
        <v>0</v>
      </c>
      <c r="AK313" s="238"/>
      <c r="AL313" s="211">
        <f t="shared" si="751"/>
        <v>82646.600000000006</v>
      </c>
      <c r="AM313" s="211">
        <f t="shared" si="751"/>
        <v>0</v>
      </c>
      <c r="AN313" s="238">
        <f t="shared" si="746"/>
        <v>0</v>
      </c>
      <c r="AO313" s="211">
        <f t="shared" si="751"/>
        <v>0</v>
      </c>
      <c r="AP313" s="211">
        <f t="shared" ref="AP313" si="752">AP320+AP327+AP334+AP341</f>
        <v>0</v>
      </c>
      <c r="AQ313" s="211"/>
      <c r="AR313" s="200"/>
    </row>
    <row r="314" spans="1:44" s="153" customFormat="1" ht="114.75" hidden="1" customHeight="1">
      <c r="A314" s="594"/>
      <c r="B314" s="596"/>
      <c r="C314" s="590"/>
      <c r="D314" s="210" t="s">
        <v>292</v>
      </c>
      <c r="E314" s="205">
        <f t="shared" si="733"/>
        <v>0</v>
      </c>
      <c r="F314" s="205">
        <f t="shared" si="733"/>
        <v>0</v>
      </c>
      <c r="G314" s="211" t="e">
        <f t="shared" si="734"/>
        <v>#DIV/0!</v>
      </c>
      <c r="H314" s="211">
        <f t="shared" ref="H314" si="753">H322+H328+H335+H342</f>
        <v>0</v>
      </c>
      <c r="I314" s="211">
        <f t="shared" ref="I314:AG314" si="754">I322+I328+I335+I342</f>
        <v>0</v>
      </c>
      <c r="J314" s="211" t="e">
        <f t="shared" si="736"/>
        <v>#DIV/0!</v>
      </c>
      <c r="K314" s="211">
        <f t="shared" si="754"/>
        <v>0</v>
      </c>
      <c r="L314" s="211">
        <f t="shared" si="754"/>
        <v>0</v>
      </c>
      <c r="M314" s="211" t="e">
        <f t="shared" si="737"/>
        <v>#DIV/0!</v>
      </c>
      <c r="N314" s="211">
        <f t="shared" si="754"/>
        <v>0</v>
      </c>
      <c r="O314" s="211">
        <f t="shared" si="754"/>
        <v>0</v>
      </c>
      <c r="P314" s="238" t="e">
        <f t="shared" si="738"/>
        <v>#DIV/0!</v>
      </c>
      <c r="Q314" s="211">
        <f t="shared" si="754"/>
        <v>0</v>
      </c>
      <c r="R314" s="211">
        <f t="shared" si="754"/>
        <v>0</v>
      </c>
      <c r="S314" s="238" t="e">
        <f t="shared" si="739"/>
        <v>#DIV/0!</v>
      </c>
      <c r="T314" s="211">
        <f t="shared" si="754"/>
        <v>0</v>
      </c>
      <c r="U314" s="211">
        <f t="shared" si="754"/>
        <v>0</v>
      </c>
      <c r="V314" s="238" t="e">
        <f t="shared" si="740"/>
        <v>#DIV/0!</v>
      </c>
      <c r="W314" s="211">
        <f t="shared" si="754"/>
        <v>0</v>
      </c>
      <c r="X314" s="211">
        <f t="shared" si="754"/>
        <v>0</v>
      </c>
      <c r="Y314" s="238" t="e">
        <f t="shared" si="741"/>
        <v>#DIV/0!</v>
      </c>
      <c r="Z314" s="211">
        <f t="shared" si="754"/>
        <v>0</v>
      </c>
      <c r="AA314" s="211">
        <f t="shared" si="754"/>
        <v>0</v>
      </c>
      <c r="AB314" s="238" t="e">
        <f t="shared" si="742"/>
        <v>#DIV/0!</v>
      </c>
      <c r="AC314" s="211">
        <f t="shared" si="754"/>
        <v>0</v>
      </c>
      <c r="AD314" s="211">
        <f t="shared" si="754"/>
        <v>0</v>
      </c>
      <c r="AE314" s="238" t="e">
        <f t="shared" si="743"/>
        <v>#DIV/0!</v>
      </c>
      <c r="AF314" s="211">
        <f t="shared" si="754"/>
        <v>0</v>
      </c>
      <c r="AG314" s="211">
        <f t="shared" si="754"/>
        <v>0</v>
      </c>
      <c r="AH314" s="238" t="e">
        <f t="shared" si="744"/>
        <v>#DIV/0!</v>
      </c>
      <c r="AI314" s="211">
        <f t="shared" ref="AI314:AJ314" si="755">AI322+AI328+AI335+AI342</f>
        <v>0</v>
      </c>
      <c r="AJ314" s="211">
        <f t="shared" si="755"/>
        <v>0</v>
      </c>
      <c r="AK314" s="238" t="e">
        <f t="shared" si="745"/>
        <v>#DIV/0!</v>
      </c>
      <c r="AL314" s="211">
        <f t="shared" ref="AL314:AM314" si="756">AL322+AL328+AL335+AL342</f>
        <v>0</v>
      </c>
      <c r="AM314" s="211">
        <f t="shared" si="756"/>
        <v>0</v>
      </c>
      <c r="AN314" s="238" t="e">
        <f t="shared" si="746"/>
        <v>#DIV/0!</v>
      </c>
      <c r="AO314" s="211">
        <f t="shared" ref="AO314" si="757">AO322+AO328+AO335+AO342</f>
        <v>0</v>
      </c>
      <c r="AP314" s="211">
        <f t="shared" ref="AP314" si="758">AP322+AP328+AP335+AP342</f>
        <v>0</v>
      </c>
      <c r="AQ314" s="211" t="e">
        <f t="shared" si="748"/>
        <v>#DIV/0!</v>
      </c>
      <c r="AR314" s="200"/>
    </row>
    <row r="315" spans="1:44" s="153" customFormat="1" ht="79.5" hidden="1" customHeight="1">
      <c r="A315" s="594"/>
      <c r="B315" s="596"/>
      <c r="C315" s="590"/>
      <c r="D315" s="210" t="s">
        <v>285</v>
      </c>
      <c r="E315" s="211">
        <f t="shared" si="733"/>
        <v>0</v>
      </c>
      <c r="F315" s="211">
        <f t="shared" si="733"/>
        <v>0</v>
      </c>
      <c r="G315" s="211" t="e">
        <f t="shared" si="734"/>
        <v>#DIV/0!</v>
      </c>
      <c r="H315" s="211">
        <v>0</v>
      </c>
      <c r="I315" s="211">
        <v>0</v>
      </c>
      <c r="J315" s="211" t="e">
        <f t="shared" si="736"/>
        <v>#DIV/0!</v>
      </c>
      <c r="K315" s="211">
        <v>0</v>
      </c>
      <c r="L315" s="211">
        <v>0</v>
      </c>
      <c r="M315" s="211" t="e">
        <f t="shared" si="737"/>
        <v>#DIV/0!</v>
      </c>
      <c r="N315" s="211">
        <v>0</v>
      </c>
      <c r="O315" s="211">
        <v>0</v>
      </c>
      <c r="P315" s="238" t="e">
        <f t="shared" si="738"/>
        <v>#DIV/0!</v>
      </c>
      <c r="Q315" s="211">
        <v>0</v>
      </c>
      <c r="R315" s="211">
        <v>0</v>
      </c>
      <c r="S315" s="238" t="e">
        <f t="shared" si="739"/>
        <v>#DIV/0!</v>
      </c>
      <c r="T315" s="211">
        <v>0</v>
      </c>
      <c r="U315" s="211">
        <v>0</v>
      </c>
      <c r="V315" s="238" t="e">
        <f t="shared" si="740"/>
        <v>#DIV/0!</v>
      </c>
      <c r="W315" s="211">
        <v>0</v>
      </c>
      <c r="X315" s="211">
        <v>0</v>
      </c>
      <c r="Y315" s="238" t="e">
        <f t="shared" si="741"/>
        <v>#DIV/0!</v>
      </c>
      <c r="Z315" s="211">
        <v>0</v>
      </c>
      <c r="AA315" s="211">
        <v>0</v>
      </c>
      <c r="AB315" s="238" t="e">
        <f t="shared" si="742"/>
        <v>#DIV/0!</v>
      </c>
      <c r="AC315" s="211">
        <v>0</v>
      </c>
      <c r="AD315" s="211">
        <v>0</v>
      </c>
      <c r="AE315" s="238" t="e">
        <f t="shared" si="743"/>
        <v>#DIV/0!</v>
      </c>
      <c r="AF315" s="211">
        <v>0</v>
      </c>
      <c r="AG315" s="211">
        <v>0</v>
      </c>
      <c r="AH315" s="238" t="e">
        <f t="shared" si="744"/>
        <v>#DIV/0!</v>
      </c>
      <c r="AI315" s="211">
        <v>0</v>
      </c>
      <c r="AJ315" s="211">
        <v>0</v>
      </c>
      <c r="AK315" s="238" t="e">
        <f t="shared" si="745"/>
        <v>#DIV/0!</v>
      </c>
      <c r="AL315" s="211">
        <f t="shared" ref="AL315:AM315" si="759">AL323+AL329+AL336+AL343</f>
        <v>0</v>
      </c>
      <c r="AM315" s="211">
        <f t="shared" si="759"/>
        <v>0</v>
      </c>
      <c r="AN315" s="238" t="e">
        <f t="shared" si="746"/>
        <v>#DIV/0!</v>
      </c>
      <c r="AO315" s="211">
        <v>0</v>
      </c>
      <c r="AP315" s="211">
        <v>0</v>
      </c>
      <c r="AQ315" s="211" t="e">
        <f t="shared" si="748"/>
        <v>#DIV/0!</v>
      </c>
      <c r="AR315" s="200"/>
    </row>
    <row r="316" spans="1:44" s="153" customFormat="1" ht="94.5" hidden="1" customHeight="1" thickBot="1">
      <c r="A316" s="611"/>
      <c r="B316" s="597"/>
      <c r="C316" s="591"/>
      <c r="D316" s="245" t="s">
        <v>43</v>
      </c>
      <c r="E316" s="211">
        <f t="shared" si="733"/>
        <v>0</v>
      </c>
      <c r="F316" s="211">
        <f t="shared" si="733"/>
        <v>0</v>
      </c>
      <c r="G316" s="211" t="e">
        <f t="shared" si="734"/>
        <v>#DIV/0!</v>
      </c>
      <c r="H316" s="218">
        <v>0</v>
      </c>
      <c r="I316" s="218">
        <v>0</v>
      </c>
      <c r="J316" s="211" t="e">
        <f t="shared" si="736"/>
        <v>#DIV/0!</v>
      </c>
      <c r="K316" s="218">
        <v>0</v>
      </c>
      <c r="L316" s="218">
        <v>0</v>
      </c>
      <c r="M316" s="211" t="e">
        <f t="shared" si="737"/>
        <v>#DIV/0!</v>
      </c>
      <c r="N316" s="218">
        <v>0</v>
      </c>
      <c r="O316" s="218">
        <v>0</v>
      </c>
      <c r="P316" s="238" t="e">
        <f t="shared" si="738"/>
        <v>#DIV/0!</v>
      </c>
      <c r="Q316" s="218">
        <v>0</v>
      </c>
      <c r="R316" s="218">
        <v>0</v>
      </c>
      <c r="S316" s="238" t="e">
        <f t="shared" si="739"/>
        <v>#DIV/0!</v>
      </c>
      <c r="T316" s="218">
        <v>0</v>
      </c>
      <c r="U316" s="218">
        <v>0</v>
      </c>
      <c r="V316" s="238" t="e">
        <f t="shared" si="740"/>
        <v>#DIV/0!</v>
      </c>
      <c r="W316" s="218">
        <v>0</v>
      </c>
      <c r="X316" s="218">
        <v>0</v>
      </c>
      <c r="Y316" s="238" t="e">
        <f t="shared" si="741"/>
        <v>#DIV/0!</v>
      </c>
      <c r="Z316" s="218">
        <v>0</v>
      </c>
      <c r="AA316" s="218">
        <v>0</v>
      </c>
      <c r="AB316" s="238" t="e">
        <f t="shared" si="742"/>
        <v>#DIV/0!</v>
      </c>
      <c r="AC316" s="218">
        <v>0</v>
      </c>
      <c r="AD316" s="218">
        <v>0</v>
      </c>
      <c r="AE316" s="238" t="e">
        <f t="shared" si="743"/>
        <v>#DIV/0!</v>
      </c>
      <c r="AF316" s="218">
        <v>0</v>
      </c>
      <c r="AG316" s="218">
        <v>0</v>
      </c>
      <c r="AH316" s="238" t="e">
        <f t="shared" si="744"/>
        <v>#DIV/0!</v>
      </c>
      <c r="AI316" s="218">
        <v>0</v>
      </c>
      <c r="AJ316" s="218">
        <v>0</v>
      </c>
      <c r="AK316" s="238" t="e">
        <f t="shared" si="745"/>
        <v>#DIV/0!</v>
      </c>
      <c r="AL316" s="218">
        <f t="shared" ref="AL316:AM316" si="760">AL324+AL330+AL337+AL344</f>
        <v>0</v>
      </c>
      <c r="AM316" s="218">
        <f t="shared" si="760"/>
        <v>0</v>
      </c>
      <c r="AN316" s="238" t="e">
        <f t="shared" si="746"/>
        <v>#DIV/0!</v>
      </c>
      <c r="AO316" s="218">
        <v>0</v>
      </c>
      <c r="AP316" s="218">
        <v>0</v>
      </c>
      <c r="AQ316" s="211" t="e">
        <f t="shared" si="748"/>
        <v>#DIV/0!</v>
      </c>
      <c r="AR316" s="221"/>
    </row>
    <row r="317" spans="1:44" s="153" customFormat="1" ht="34.5" customHeight="1" thickBot="1">
      <c r="A317" s="593" t="s">
        <v>340</v>
      </c>
      <c r="B317" s="595" t="s">
        <v>341</v>
      </c>
      <c r="C317" s="595" t="s">
        <v>338</v>
      </c>
      <c r="D317" s="222" t="s">
        <v>41</v>
      </c>
      <c r="E317" s="205">
        <f t="shared" si="733"/>
        <v>40000</v>
      </c>
      <c r="F317" s="205">
        <f t="shared" si="733"/>
        <v>0</v>
      </c>
      <c r="G317" s="205">
        <f>F317/E317</f>
        <v>0</v>
      </c>
      <c r="H317" s="205">
        <f t="shared" ref="H317:AG317" si="761">H318+H319+H320+H322+H323</f>
        <v>0</v>
      </c>
      <c r="I317" s="205">
        <f t="shared" si="761"/>
        <v>0</v>
      </c>
      <c r="J317" s="205"/>
      <c r="K317" s="205">
        <f t="shared" si="761"/>
        <v>0</v>
      </c>
      <c r="L317" s="205">
        <f t="shared" si="761"/>
        <v>0</v>
      </c>
      <c r="M317" s="205"/>
      <c r="N317" s="205">
        <f t="shared" si="761"/>
        <v>0</v>
      </c>
      <c r="O317" s="205">
        <f t="shared" si="761"/>
        <v>0</v>
      </c>
      <c r="P317" s="253"/>
      <c r="Q317" s="205">
        <f t="shared" si="761"/>
        <v>0</v>
      </c>
      <c r="R317" s="205">
        <f t="shared" si="761"/>
        <v>0</v>
      </c>
      <c r="S317" s="253"/>
      <c r="T317" s="205">
        <f t="shared" si="761"/>
        <v>0</v>
      </c>
      <c r="U317" s="205">
        <f t="shared" si="761"/>
        <v>0</v>
      </c>
      <c r="V317" s="253"/>
      <c r="W317" s="205">
        <f t="shared" si="761"/>
        <v>0</v>
      </c>
      <c r="X317" s="205">
        <f t="shared" si="761"/>
        <v>0</v>
      </c>
      <c r="Y317" s="253"/>
      <c r="Z317" s="205">
        <f t="shared" si="761"/>
        <v>0</v>
      </c>
      <c r="AA317" s="205">
        <f t="shared" si="761"/>
        <v>0</v>
      </c>
      <c r="AB317" s="253"/>
      <c r="AC317" s="205">
        <f t="shared" si="761"/>
        <v>0</v>
      </c>
      <c r="AD317" s="205">
        <f t="shared" si="761"/>
        <v>0</v>
      </c>
      <c r="AE317" s="253"/>
      <c r="AF317" s="205">
        <f t="shared" si="761"/>
        <v>0</v>
      </c>
      <c r="AG317" s="205">
        <f t="shared" si="761"/>
        <v>0</v>
      </c>
      <c r="AH317" s="253"/>
      <c r="AI317" s="205">
        <f>AI318+AI319+AI320+AI322+AI323</f>
        <v>0</v>
      </c>
      <c r="AJ317" s="205">
        <f>AJ318+AJ319+AJ320+AJ322+AJ323</f>
        <v>0</v>
      </c>
      <c r="AK317" s="253"/>
      <c r="AL317" s="205">
        <f>AL318+AL319+AL320+AL322+AL323</f>
        <v>40000</v>
      </c>
      <c r="AM317" s="205">
        <f>AM318+AM319+AM320+AM322+AM323</f>
        <v>0</v>
      </c>
      <c r="AN317" s="253">
        <f>AM317/AL317</f>
        <v>0</v>
      </c>
      <c r="AO317" s="205">
        <f>AO318+AO319+AO320+AO322+AO323</f>
        <v>0</v>
      </c>
      <c r="AP317" s="205">
        <f>AP318+AP319+AP320+AP322+AP323</f>
        <v>0</v>
      </c>
      <c r="AQ317" s="205"/>
      <c r="AR317" s="258"/>
    </row>
    <row r="318" spans="1:44" s="153" customFormat="1" ht="73.5" hidden="1" customHeight="1">
      <c r="A318" s="594"/>
      <c r="B318" s="596"/>
      <c r="C318" s="596"/>
      <c r="D318" s="226" t="s">
        <v>37</v>
      </c>
      <c r="E318" s="211">
        <f t="shared" si="733"/>
        <v>0</v>
      </c>
      <c r="F318" s="211">
        <f t="shared" si="733"/>
        <v>0</v>
      </c>
      <c r="G318" s="211" t="e">
        <f t="shared" si="734"/>
        <v>#DIV/0!</v>
      </c>
      <c r="H318" s="211"/>
      <c r="I318" s="211"/>
      <c r="J318" s="211" t="e">
        <f t="shared" ref="J318:J323" si="762">I318/H318</f>
        <v>#DIV/0!</v>
      </c>
      <c r="K318" s="211"/>
      <c r="L318" s="211"/>
      <c r="M318" s="211" t="e">
        <f t="shared" ref="M318:M323" si="763">L318/K318</f>
        <v>#DIV/0!</v>
      </c>
      <c r="N318" s="211"/>
      <c r="O318" s="211"/>
      <c r="P318" s="238" t="e">
        <f t="shared" ref="P318:P323" si="764">O318/N318</f>
        <v>#DIV/0!</v>
      </c>
      <c r="Q318" s="211"/>
      <c r="R318" s="211"/>
      <c r="S318" s="238" t="e">
        <f t="shared" ref="S318:S323" si="765">R318/Q318</f>
        <v>#DIV/0!</v>
      </c>
      <c r="T318" s="211"/>
      <c r="U318" s="211"/>
      <c r="V318" s="238" t="e">
        <f t="shared" ref="V318:V323" si="766">U318/T318</f>
        <v>#DIV/0!</v>
      </c>
      <c r="W318" s="211"/>
      <c r="X318" s="211"/>
      <c r="Y318" s="238" t="e">
        <f t="shared" ref="Y318:Y323" si="767">X318/W318</f>
        <v>#DIV/0!</v>
      </c>
      <c r="Z318" s="211"/>
      <c r="AA318" s="211"/>
      <c r="AB318" s="238" t="e">
        <f t="shared" ref="AB318:AB323" si="768">AA318/Z318</f>
        <v>#DIV/0!</v>
      </c>
      <c r="AC318" s="211"/>
      <c r="AD318" s="211"/>
      <c r="AE318" s="238" t="e">
        <f t="shared" ref="AE318:AE323" si="769">AD318/AC318</f>
        <v>#DIV/0!</v>
      </c>
      <c r="AF318" s="211"/>
      <c r="AG318" s="211"/>
      <c r="AH318" s="238" t="e">
        <f t="shared" ref="AH318:AH323" si="770">AG318/AF318</f>
        <v>#DIV/0!</v>
      </c>
      <c r="AI318" s="211"/>
      <c r="AJ318" s="211"/>
      <c r="AK318" s="238" t="e">
        <f t="shared" ref="AK318:AK323" si="771">AJ318/AI318</f>
        <v>#DIV/0!</v>
      </c>
      <c r="AL318" s="211"/>
      <c r="AM318" s="211"/>
      <c r="AN318" s="238" t="e">
        <f t="shared" ref="AN318:AN323" si="772">AM318/AL318</f>
        <v>#DIV/0!</v>
      </c>
      <c r="AO318" s="211"/>
      <c r="AP318" s="211"/>
      <c r="AQ318" s="211" t="e">
        <f t="shared" ref="AQ318:AQ323" si="773">AP318/AO318</f>
        <v>#DIV/0!</v>
      </c>
      <c r="AR318" s="211"/>
    </row>
    <row r="319" spans="1:44" s="153" customFormat="1" ht="94.5" hidden="1" customHeight="1" thickBot="1">
      <c r="A319" s="594"/>
      <c r="B319" s="596"/>
      <c r="C319" s="596"/>
      <c r="D319" s="210" t="s">
        <v>2</v>
      </c>
      <c r="E319" s="211">
        <f t="shared" si="733"/>
        <v>0</v>
      </c>
      <c r="F319" s="211">
        <f t="shared" si="733"/>
        <v>0</v>
      </c>
      <c r="G319" s="211" t="e">
        <f t="shared" si="734"/>
        <v>#DIV/0!</v>
      </c>
      <c r="H319" s="211"/>
      <c r="I319" s="211"/>
      <c r="J319" s="211" t="e">
        <f t="shared" si="762"/>
        <v>#DIV/0!</v>
      </c>
      <c r="K319" s="211"/>
      <c r="L319" s="211"/>
      <c r="M319" s="211" t="e">
        <f t="shared" si="763"/>
        <v>#DIV/0!</v>
      </c>
      <c r="N319" s="211"/>
      <c r="O319" s="211"/>
      <c r="P319" s="238" t="e">
        <f t="shared" si="764"/>
        <v>#DIV/0!</v>
      </c>
      <c r="Q319" s="211"/>
      <c r="R319" s="211"/>
      <c r="S319" s="238" t="e">
        <f t="shared" si="765"/>
        <v>#DIV/0!</v>
      </c>
      <c r="T319" s="211"/>
      <c r="U319" s="211"/>
      <c r="V319" s="238" t="e">
        <f t="shared" si="766"/>
        <v>#DIV/0!</v>
      </c>
      <c r="W319" s="211"/>
      <c r="X319" s="211"/>
      <c r="Y319" s="238" t="e">
        <f t="shared" si="767"/>
        <v>#DIV/0!</v>
      </c>
      <c r="Z319" s="211"/>
      <c r="AA319" s="211"/>
      <c r="AB319" s="238" t="e">
        <f t="shared" si="768"/>
        <v>#DIV/0!</v>
      </c>
      <c r="AC319" s="211"/>
      <c r="AD319" s="211"/>
      <c r="AE319" s="238" t="e">
        <f t="shared" si="769"/>
        <v>#DIV/0!</v>
      </c>
      <c r="AF319" s="211"/>
      <c r="AG319" s="211"/>
      <c r="AH319" s="238" t="e">
        <f t="shared" si="770"/>
        <v>#DIV/0!</v>
      </c>
      <c r="AI319" s="211"/>
      <c r="AJ319" s="211"/>
      <c r="AK319" s="238" t="e">
        <f t="shared" si="771"/>
        <v>#DIV/0!</v>
      </c>
      <c r="AL319" s="211"/>
      <c r="AM319" s="211"/>
      <c r="AN319" s="238" t="e">
        <f t="shared" si="772"/>
        <v>#DIV/0!</v>
      </c>
      <c r="AO319" s="211"/>
      <c r="AP319" s="211"/>
      <c r="AQ319" s="211" t="e">
        <f t="shared" si="773"/>
        <v>#DIV/0!</v>
      </c>
      <c r="AR319" s="211"/>
    </row>
    <row r="320" spans="1:44" s="153" customFormat="1" ht="346.5" customHeight="1" thickBot="1">
      <c r="A320" s="594"/>
      <c r="B320" s="596"/>
      <c r="C320" s="596"/>
      <c r="D320" s="210" t="s">
        <v>284</v>
      </c>
      <c r="E320" s="205">
        <f t="shared" si="733"/>
        <v>40000</v>
      </c>
      <c r="F320" s="211">
        <f>I320+L320+O320+R320+U320+X320+AA320+AD320+AG320+AJ320+AM320+AP320</f>
        <v>0</v>
      </c>
      <c r="G320" s="211">
        <f t="shared" si="734"/>
        <v>0</v>
      </c>
      <c r="H320" s="211">
        <v>0</v>
      </c>
      <c r="I320" s="211">
        <v>0</v>
      </c>
      <c r="J320" s="211"/>
      <c r="K320" s="211">
        <v>0</v>
      </c>
      <c r="L320" s="211">
        <v>0</v>
      </c>
      <c r="M320" s="211"/>
      <c r="N320" s="211"/>
      <c r="O320" s="211">
        <v>0</v>
      </c>
      <c r="P320" s="238"/>
      <c r="Q320" s="211">
        <v>0</v>
      </c>
      <c r="R320" s="211">
        <v>0</v>
      </c>
      <c r="S320" s="238"/>
      <c r="T320" s="211">
        <v>0</v>
      </c>
      <c r="U320" s="211">
        <v>0</v>
      </c>
      <c r="V320" s="238"/>
      <c r="W320" s="211"/>
      <c r="X320" s="211">
        <v>0</v>
      </c>
      <c r="Y320" s="238"/>
      <c r="Z320" s="211"/>
      <c r="AA320" s="211">
        <v>0</v>
      </c>
      <c r="AB320" s="238"/>
      <c r="AC320" s="211">
        <v>0</v>
      </c>
      <c r="AD320" s="211">
        <v>0</v>
      </c>
      <c r="AE320" s="238"/>
      <c r="AF320" s="211"/>
      <c r="AG320" s="211">
        <v>0</v>
      </c>
      <c r="AH320" s="238"/>
      <c r="AI320" s="211">
        <v>0</v>
      </c>
      <c r="AJ320" s="211">
        <v>0</v>
      </c>
      <c r="AK320" s="238"/>
      <c r="AL320" s="211">
        <v>40000</v>
      </c>
      <c r="AM320" s="211">
        <v>0</v>
      </c>
      <c r="AN320" s="238">
        <f t="shared" si="772"/>
        <v>0</v>
      </c>
      <c r="AO320" s="211">
        <v>0</v>
      </c>
      <c r="AP320" s="211">
        <v>0</v>
      </c>
      <c r="AQ320" s="211"/>
      <c r="AR320" s="200"/>
    </row>
    <row r="321" spans="1:44" s="153" customFormat="1" ht="265.5" hidden="1" customHeight="1">
      <c r="A321" s="594"/>
      <c r="B321" s="596"/>
      <c r="C321" s="596"/>
      <c r="D321" s="210" t="s">
        <v>292</v>
      </c>
      <c r="E321" s="205">
        <f t="shared" si="733"/>
        <v>0</v>
      </c>
      <c r="F321" s="205">
        <f t="shared" si="733"/>
        <v>0</v>
      </c>
      <c r="G321" s="211" t="e">
        <f t="shared" si="734"/>
        <v>#DIV/0!</v>
      </c>
      <c r="H321" s="211">
        <v>0</v>
      </c>
      <c r="I321" s="211">
        <v>0</v>
      </c>
      <c r="J321" s="211" t="e">
        <f t="shared" si="762"/>
        <v>#DIV/0!</v>
      </c>
      <c r="K321" s="211">
        <v>0</v>
      </c>
      <c r="L321" s="211">
        <f t="shared" ref="L321" si="774">L329+L335+L342+L349</f>
        <v>0</v>
      </c>
      <c r="M321" s="211" t="e">
        <f t="shared" si="763"/>
        <v>#DIV/0!</v>
      </c>
      <c r="N321" s="211">
        <f t="shared" ref="N321" si="775">N329+N335+N342+N349</f>
        <v>0</v>
      </c>
      <c r="O321" s="211">
        <v>0</v>
      </c>
      <c r="P321" s="238" t="e">
        <f t="shared" si="764"/>
        <v>#DIV/0!</v>
      </c>
      <c r="Q321" s="211">
        <v>0</v>
      </c>
      <c r="R321" s="211">
        <f t="shared" ref="R321" si="776">R329+R335+R342+R349</f>
        <v>0</v>
      </c>
      <c r="S321" s="238" t="e">
        <f t="shared" si="765"/>
        <v>#DIV/0!</v>
      </c>
      <c r="T321" s="211">
        <f t="shared" ref="T321" si="777">T329+T335+T342+T349</f>
        <v>0</v>
      </c>
      <c r="U321" s="211">
        <v>0</v>
      </c>
      <c r="V321" s="238" t="e">
        <f t="shared" si="766"/>
        <v>#DIV/0!</v>
      </c>
      <c r="W321" s="211">
        <v>0</v>
      </c>
      <c r="X321" s="211">
        <f t="shared" ref="X321" si="778">X329+X335+X342+X349</f>
        <v>0</v>
      </c>
      <c r="Y321" s="238" t="e">
        <f t="shared" si="767"/>
        <v>#DIV/0!</v>
      </c>
      <c r="Z321" s="211">
        <f t="shared" ref="Z321" si="779">Z329+Z335+Z342+Z349</f>
        <v>0</v>
      </c>
      <c r="AA321" s="211">
        <v>0</v>
      </c>
      <c r="AB321" s="238" t="e">
        <f t="shared" si="768"/>
        <v>#DIV/0!</v>
      </c>
      <c r="AC321" s="211">
        <v>0</v>
      </c>
      <c r="AD321" s="211">
        <f t="shared" ref="AD321" si="780">AD329+AD335+AD342+AD349</f>
        <v>0</v>
      </c>
      <c r="AE321" s="238" t="e">
        <f t="shared" si="769"/>
        <v>#DIV/0!</v>
      </c>
      <c r="AF321" s="211">
        <f t="shared" ref="AF321" si="781">AF329+AF335+AF342+AF349</f>
        <v>0</v>
      </c>
      <c r="AG321" s="211">
        <v>0</v>
      </c>
      <c r="AH321" s="238" t="e">
        <f t="shared" si="770"/>
        <v>#DIV/0!</v>
      </c>
      <c r="AI321" s="211">
        <v>0</v>
      </c>
      <c r="AJ321" s="211">
        <f>AJ329+AJ335+AJ342+AJ349</f>
        <v>0</v>
      </c>
      <c r="AK321" s="238" t="e">
        <f t="shared" si="771"/>
        <v>#DIV/0!</v>
      </c>
      <c r="AL321" s="211">
        <v>0</v>
      </c>
      <c r="AM321" s="211">
        <v>0</v>
      </c>
      <c r="AN321" s="238" t="e">
        <f t="shared" si="772"/>
        <v>#DIV/0!</v>
      </c>
      <c r="AO321" s="211">
        <v>0</v>
      </c>
      <c r="AP321" s="211">
        <v>0</v>
      </c>
      <c r="AQ321" s="211" t="e">
        <f t="shared" si="773"/>
        <v>#DIV/0!</v>
      </c>
      <c r="AR321" s="200"/>
    </row>
    <row r="322" spans="1:44" s="153" customFormat="1" ht="84" hidden="1" customHeight="1">
      <c r="A322" s="594"/>
      <c r="B322" s="596"/>
      <c r="C322" s="596"/>
      <c r="D322" s="210" t="s">
        <v>285</v>
      </c>
      <c r="E322" s="211">
        <f t="shared" si="733"/>
        <v>0</v>
      </c>
      <c r="F322" s="211">
        <f t="shared" si="733"/>
        <v>0</v>
      </c>
      <c r="G322" s="211" t="e">
        <f t="shared" si="734"/>
        <v>#DIV/0!</v>
      </c>
      <c r="H322" s="211">
        <v>0</v>
      </c>
      <c r="I322" s="211">
        <v>0</v>
      </c>
      <c r="J322" s="211" t="e">
        <f t="shared" si="762"/>
        <v>#DIV/0!</v>
      </c>
      <c r="K322" s="211">
        <v>0</v>
      </c>
      <c r="L322" s="211">
        <v>0</v>
      </c>
      <c r="M322" s="211" t="e">
        <f t="shared" si="763"/>
        <v>#DIV/0!</v>
      </c>
      <c r="N322" s="211">
        <v>0</v>
      </c>
      <c r="O322" s="211">
        <v>0</v>
      </c>
      <c r="P322" s="238" t="e">
        <f t="shared" si="764"/>
        <v>#DIV/0!</v>
      </c>
      <c r="Q322" s="211">
        <v>0</v>
      </c>
      <c r="R322" s="211">
        <v>0</v>
      </c>
      <c r="S322" s="238" t="e">
        <f t="shared" si="765"/>
        <v>#DIV/0!</v>
      </c>
      <c r="T322" s="211">
        <v>0</v>
      </c>
      <c r="U322" s="211">
        <v>0</v>
      </c>
      <c r="V322" s="238" t="e">
        <f t="shared" si="766"/>
        <v>#DIV/0!</v>
      </c>
      <c r="W322" s="211">
        <v>0</v>
      </c>
      <c r="X322" s="211">
        <v>0</v>
      </c>
      <c r="Y322" s="238" t="e">
        <f t="shared" si="767"/>
        <v>#DIV/0!</v>
      </c>
      <c r="Z322" s="211">
        <v>0</v>
      </c>
      <c r="AA322" s="211">
        <v>0</v>
      </c>
      <c r="AB322" s="238" t="e">
        <f t="shared" si="768"/>
        <v>#DIV/0!</v>
      </c>
      <c r="AC322" s="211">
        <v>0</v>
      </c>
      <c r="AD322" s="211">
        <v>0</v>
      </c>
      <c r="AE322" s="238" t="e">
        <f t="shared" si="769"/>
        <v>#DIV/0!</v>
      </c>
      <c r="AF322" s="211">
        <v>0</v>
      </c>
      <c r="AG322" s="211">
        <v>0</v>
      </c>
      <c r="AH322" s="238" t="e">
        <f t="shared" si="770"/>
        <v>#DIV/0!</v>
      </c>
      <c r="AI322" s="211">
        <v>0</v>
      </c>
      <c r="AJ322" s="211">
        <v>0</v>
      </c>
      <c r="AK322" s="238" t="e">
        <f t="shared" si="771"/>
        <v>#DIV/0!</v>
      </c>
      <c r="AL322" s="211">
        <v>0</v>
      </c>
      <c r="AM322" s="211">
        <v>0</v>
      </c>
      <c r="AN322" s="238" t="e">
        <f t="shared" si="772"/>
        <v>#DIV/0!</v>
      </c>
      <c r="AO322" s="211">
        <v>0</v>
      </c>
      <c r="AP322" s="211">
        <v>0</v>
      </c>
      <c r="AQ322" s="211" t="e">
        <f t="shared" si="773"/>
        <v>#DIV/0!</v>
      </c>
      <c r="AR322" s="200"/>
    </row>
    <row r="323" spans="1:44" s="153" customFormat="1" ht="93" hidden="1" customHeight="1" thickBot="1">
      <c r="A323" s="611"/>
      <c r="B323" s="597"/>
      <c r="C323" s="597"/>
      <c r="D323" s="245" t="s">
        <v>43</v>
      </c>
      <c r="E323" s="211">
        <f t="shared" si="733"/>
        <v>0</v>
      </c>
      <c r="F323" s="211">
        <f t="shared" si="733"/>
        <v>0</v>
      </c>
      <c r="G323" s="211" t="e">
        <f t="shared" si="734"/>
        <v>#DIV/0!</v>
      </c>
      <c r="H323" s="218">
        <v>0</v>
      </c>
      <c r="I323" s="218">
        <v>0</v>
      </c>
      <c r="J323" s="211" t="e">
        <f t="shared" si="762"/>
        <v>#DIV/0!</v>
      </c>
      <c r="K323" s="218">
        <v>0</v>
      </c>
      <c r="L323" s="218">
        <v>0</v>
      </c>
      <c r="M323" s="211" t="e">
        <f t="shared" si="763"/>
        <v>#DIV/0!</v>
      </c>
      <c r="N323" s="218">
        <v>0</v>
      </c>
      <c r="O323" s="218">
        <v>0</v>
      </c>
      <c r="P323" s="238" t="e">
        <f t="shared" si="764"/>
        <v>#DIV/0!</v>
      </c>
      <c r="Q323" s="218">
        <v>0</v>
      </c>
      <c r="R323" s="218">
        <v>0</v>
      </c>
      <c r="S323" s="238" t="e">
        <f t="shared" si="765"/>
        <v>#DIV/0!</v>
      </c>
      <c r="T323" s="218">
        <v>0</v>
      </c>
      <c r="U323" s="218">
        <v>0</v>
      </c>
      <c r="V323" s="238" t="e">
        <f t="shared" si="766"/>
        <v>#DIV/0!</v>
      </c>
      <c r="W323" s="218">
        <v>0</v>
      </c>
      <c r="X323" s="218">
        <v>0</v>
      </c>
      <c r="Y323" s="238" t="e">
        <f t="shared" si="767"/>
        <v>#DIV/0!</v>
      </c>
      <c r="Z323" s="218">
        <v>0</v>
      </c>
      <c r="AA323" s="218">
        <v>0</v>
      </c>
      <c r="AB323" s="238" t="e">
        <f t="shared" si="768"/>
        <v>#DIV/0!</v>
      </c>
      <c r="AC323" s="218">
        <v>0</v>
      </c>
      <c r="AD323" s="218">
        <v>0</v>
      </c>
      <c r="AE323" s="238" t="e">
        <f t="shared" si="769"/>
        <v>#DIV/0!</v>
      </c>
      <c r="AF323" s="218">
        <v>0</v>
      </c>
      <c r="AG323" s="218">
        <v>0</v>
      </c>
      <c r="AH323" s="238" t="e">
        <f t="shared" si="770"/>
        <v>#DIV/0!</v>
      </c>
      <c r="AI323" s="218">
        <v>0</v>
      </c>
      <c r="AJ323" s="218">
        <v>0</v>
      </c>
      <c r="AK323" s="238" t="e">
        <f t="shared" si="771"/>
        <v>#DIV/0!</v>
      </c>
      <c r="AL323" s="218">
        <v>0</v>
      </c>
      <c r="AM323" s="218">
        <v>0</v>
      </c>
      <c r="AN323" s="238" t="e">
        <f t="shared" si="772"/>
        <v>#DIV/0!</v>
      </c>
      <c r="AO323" s="218">
        <v>0</v>
      </c>
      <c r="AP323" s="218">
        <v>0</v>
      </c>
      <c r="AQ323" s="211" t="e">
        <f t="shared" si="773"/>
        <v>#DIV/0!</v>
      </c>
      <c r="AR323" s="221"/>
    </row>
    <row r="324" spans="1:44" s="153" customFormat="1" ht="43.5" hidden="1" customHeight="1">
      <c r="A324" s="593" t="s">
        <v>342</v>
      </c>
      <c r="B324" s="595" t="s">
        <v>343</v>
      </c>
      <c r="C324" s="595" t="s">
        <v>338</v>
      </c>
      <c r="D324" s="222" t="s">
        <v>41</v>
      </c>
      <c r="E324" s="205">
        <f t="shared" si="733"/>
        <v>0</v>
      </c>
      <c r="F324" s="205">
        <f t="shared" si="733"/>
        <v>0</v>
      </c>
      <c r="G324" s="224" t="e">
        <f t="shared" si="734"/>
        <v>#DIV/0!</v>
      </c>
      <c r="H324" s="223">
        <f t="shared" ref="H324:AG324" si="782">H325+H326+H327+H329+H330</f>
        <v>0</v>
      </c>
      <c r="I324" s="223">
        <f t="shared" si="782"/>
        <v>0</v>
      </c>
      <c r="J324" s="223" t="e">
        <f t="shared" ref="J324:J358" si="783">I324/H324</f>
        <v>#DIV/0!</v>
      </c>
      <c r="K324" s="223">
        <f t="shared" si="782"/>
        <v>0</v>
      </c>
      <c r="L324" s="223">
        <f t="shared" si="782"/>
        <v>0</v>
      </c>
      <c r="M324" s="205" t="e">
        <f>L324/K324</f>
        <v>#DIV/0!</v>
      </c>
      <c r="N324" s="223">
        <f t="shared" si="782"/>
        <v>0</v>
      </c>
      <c r="O324" s="223">
        <f t="shared" si="782"/>
        <v>0</v>
      </c>
      <c r="P324" s="253" t="e">
        <f>O324/N324</f>
        <v>#DIV/0!</v>
      </c>
      <c r="Q324" s="223">
        <f t="shared" si="782"/>
        <v>0</v>
      </c>
      <c r="R324" s="223">
        <f t="shared" si="782"/>
        <v>0</v>
      </c>
      <c r="S324" s="253" t="e">
        <f>R324/Q324</f>
        <v>#DIV/0!</v>
      </c>
      <c r="T324" s="223">
        <f t="shared" si="782"/>
        <v>0</v>
      </c>
      <c r="U324" s="223">
        <f t="shared" si="782"/>
        <v>0</v>
      </c>
      <c r="V324" s="253" t="e">
        <f>U324/T324</f>
        <v>#DIV/0!</v>
      </c>
      <c r="W324" s="223">
        <f t="shared" si="782"/>
        <v>0</v>
      </c>
      <c r="X324" s="223">
        <f t="shared" si="782"/>
        <v>0</v>
      </c>
      <c r="Y324" s="253" t="e">
        <f>X324/W324</f>
        <v>#DIV/0!</v>
      </c>
      <c r="Z324" s="223">
        <f t="shared" si="782"/>
        <v>0</v>
      </c>
      <c r="AA324" s="223">
        <f t="shared" si="782"/>
        <v>0</v>
      </c>
      <c r="AB324" s="253" t="e">
        <f>AA324/Z324</f>
        <v>#DIV/0!</v>
      </c>
      <c r="AC324" s="223">
        <f t="shared" si="782"/>
        <v>0</v>
      </c>
      <c r="AD324" s="223">
        <f t="shared" si="782"/>
        <v>0</v>
      </c>
      <c r="AE324" s="253" t="e">
        <f>AD324/AC324</f>
        <v>#DIV/0!</v>
      </c>
      <c r="AF324" s="223">
        <f t="shared" si="782"/>
        <v>0</v>
      </c>
      <c r="AG324" s="223">
        <f t="shared" si="782"/>
        <v>0</v>
      </c>
      <c r="AH324" s="253" t="e">
        <f>AG324/AF324</f>
        <v>#DIV/0!</v>
      </c>
      <c r="AI324" s="223">
        <f>AI325+AI326+AI327+AI329+AI330</f>
        <v>0</v>
      </c>
      <c r="AJ324" s="223">
        <f>AJ325+AJ326+AJ327+AJ329+AJ330</f>
        <v>0</v>
      </c>
      <c r="AK324" s="253" t="e">
        <f>AJ324/AI324</f>
        <v>#DIV/0!</v>
      </c>
      <c r="AL324" s="223">
        <f>AL325+AL326+AL327+AL329+AL330</f>
        <v>0</v>
      </c>
      <c r="AM324" s="223">
        <f>AM325+AM326+AM327+AM329+AM330</f>
        <v>0</v>
      </c>
      <c r="AN324" s="253" t="e">
        <f>AM324/AL324</f>
        <v>#DIV/0!</v>
      </c>
      <c r="AO324" s="223">
        <f>AO325+AO326+AO327+AO329+AO330</f>
        <v>0</v>
      </c>
      <c r="AP324" s="223">
        <f>AP325+AP326+AP327+AP329+AP330</f>
        <v>0</v>
      </c>
      <c r="AQ324" s="205" t="e">
        <f>AP324/AO324</f>
        <v>#DIV/0!</v>
      </c>
      <c r="AR324" s="323"/>
    </row>
    <row r="325" spans="1:44" s="153" customFormat="1" ht="72.75" hidden="1" customHeight="1">
      <c r="A325" s="594"/>
      <c r="B325" s="596"/>
      <c r="C325" s="596"/>
      <c r="D325" s="226" t="s">
        <v>37</v>
      </c>
      <c r="E325" s="211">
        <f t="shared" si="733"/>
        <v>0</v>
      </c>
      <c r="F325" s="211">
        <f t="shared" si="733"/>
        <v>0</v>
      </c>
      <c r="G325" s="215" t="e">
        <f t="shared" si="734"/>
        <v>#DIV/0!</v>
      </c>
      <c r="H325" s="215"/>
      <c r="I325" s="215"/>
      <c r="J325" s="215" t="e">
        <f t="shared" si="783"/>
        <v>#DIV/0!</v>
      </c>
      <c r="K325" s="215"/>
      <c r="L325" s="215"/>
      <c r="M325" s="211" t="e">
        <f t="shared" ref="M325:M337" si="784">L325/K325</f>
        <v>#DIV/0!</v>
      </c>
      <c r="N325" s="215"/>
      <c r="O325" s="215"/>
      <c r="P325" s="238" t="e">
        <f t="shared" ref="P325:P337" si="785">O325/N325</f>
        <v>#DIV/0!</v>
      </c>
      <c r="Q325" s="215"/>
      <c r="R325" s="215"/>
      <c r="S325" s="238" t="e">
        <f t="shared" ref="S325:S337" si="786">R325/Q325</f>
        <v>#DIV/0!</v>
      </c>
      <c r="T325" s="215"/>
      <c r="U325" s="215"/>
      <c r="V325" s="238" t="e">
        <f t="shared" ref="V325:V337" si="787">U325/T325</f>
        <v>#DIV/0!</v>
      </c>
      <c r="W325" s="215"/>
      <c r="X325" s="215"/>
      <c r="Y325" s="238" t="e">
        <f t="shared" ref="Y325:Y337" si="788">X325/W325</f>
        <v>#DIV/0!</v>
      </c>
      <c r="Z325" s="215"/>
      <c r="AA325" s="215"/>
      <c r="AB325" s="238" t="e">
        <f t="shared" ref="AB325:AB337" si="789">AA325/Z325</f>
        <v>#DIV/0!</v>
      </c>
      <c r="AC325" s="215"/>
      <c r="AD325" s="215"/>
      <c r="AE325" s="238" t="e">
        <f t="shared" ref="AE325:AE337" si="790">AD325/AC325</f>
        <v>#DIV/0!</v>
      </c>
      <c r="AF325" s="215"/>
      <c r="AG325" s="215"/>
      <c r="AH325" s="238" t="e">
        <f t="shared" ref="AH325:AH337" si="791">AG325/AF325</f>
        <v>#DIV/0!</v>
      </c>
      <c r="AI325" s="215"/>
      <c r="AJ325" s="215"/>
      <c r="AK325" s="238" t="e">
        <f t="shared" ref="AK325:AK337" si="792">AJ325/AI325</f>
        <v>#DIV/0!</v>
      </c>
      <c r="AL325" s="215"/>
      <c r="AM325" s="215"/>
      <c r="AN325" s="238" t="e">
        <f t="shared" ref="AN325:AN337" si="793">AM325/AL325</f>
        <v>#DIV/0!</v>
      </c>
      <c r="AO325" s="215"/>
      <c r="AP325" s="215"/>
      <c r="AQ325" s="211" t="e">
        <f t="shared" ref="AQ325:AQ337" si="794">AP325/AO325</f>
        <v>#DIV/0!</v>
      </c>
      <c r="AR325" s="324"/>
    </row>
    <row r="326" spans="1:44" s="153" customFormat="1" ht="102.75" hidden="1" customHeight="1">
      <c r="A326" s="594"/>
      <c r="B326" s="596"/>
      <c r="C326" s="596"/>
      <c r="D326" s="210" t="s">
        <v>2</v>
      </c>
      <c r="E326" s="211">
        <f t="shared" si="733"/>
        <v>0</v>
      </c>
      <c r="F326" s="211">
        <f t="shared" si="733"/>
        <v>0</v>
      </c>
      <c r="G326" s="215" t="e">
        <f t="shared" si="734"/>
        <v>#DIV/0!</v>
      </c>
      <c r="H326" s="215"/>
      <c r="I326" s="215"/>
      <c r="J326" s="215" t="e">
        <f t="shared" si="783"/>
        <v>#DIV/0!</v>
      </c>
      <c r="K326" s="215"/>
      <c r="L326" s="215"/>
      <c r="M326" s="211" t="e">
        <f t="shared" si="784"/>
        <v>#DIV/0!</v>
      </c>
      <c r="N326" s="215"/>
      <c r="O326" s="215"/>
      <c r="P326" s="238" t="e">
        <f t="shared" si="785"/>
        <v>#DIV/0!</v>
      </c>
      <c r="Q326" s="215"/>
      <c r="R326" s="215"/>
      <c r="S326" s="238" t="e">
        <f t="shared" si="786"/>
        <v>#DIV/0!</v>
      </c>
      <c r="T326" s="215"/>
      <c r="U326" s="215"/>
      <c r="V326" s="238" t="e">
        <f t="shared" si="787"/>
        <v>#DIV/0!</v>
      </c>
      <c r="W326" s="215"/>
      <c r="X326" s="215"/>
      <c r="Y326" s="238" t="e">
        <f t="shared" si="788"/>
        <v>#DIV/0!</v>
      </c>
      <c r="Z326" s="215"/>
      <c r="AA326" s="215"/>
      <c r="AB326" s="238" t="e">
        <f t="shared" si="789"/>
        <v>#DIV/0!</v>
      </c>
      <c r="AC326" s="215"/>
      <c r="AD326" s="215"/>
      <c r="AE326" s="238" t="e">
        <f t="shared" si="790"/>
        <v>#DIV/0!</v>
      </c>
      <c r="AF326" s="215"/>
      <c r="AG326" s="215"/>
      <c r="AH326" s="238" t="e">
        <f t="shared" si="791"/>
        <v>#DIV/0!</v>
      </c>
      <c r="AI326" s="215"/>
      <c r="AJ326" s="215"/>
      <c r="AK326" s="238" t="e">
        <f t="shared" si="792"/>
        <v>#DIV/0!</v>
      </c>
      <c r="AL326" s="215"/>
      <c r="AM326" s="215"/>
      <c r="AN326" s="238" t="e">
        <f t="shared" si="793"/>
        <v>#DIV/0!</v>
      </c>
      <c r="AO326" s="215"/>
      <c r="AP326" s="215"/>
      <c r="AQ326" s="211" t="e">
        <f t="shared" si="794"/>
        <v>#DIV/0!</v>
      </c>
      <c r="AR326" s="324"/>
    </row>
    <row r="327" spans="1:44" s="153" customFormat="1" ht="66.75" hidden="1" customHeight="1" thickBot="1">
      <c r="A327" s="594"/>
      <c r="B327" s="596"/>
      <c r="C327" s="596"/>
      <c r="D327" s="210" t="s">
        <v>284</v>
      </c>
      <c r="E327" s="211">
        <f t="shared" si="733"/>
        <v>0</v>
      </c>
      <c r="F327" s="211">
        <f t="shared" si="733"/>
        <v>0</v>
      </c>
      <c r="G327" s="215" t="e">
        <f t="shared" si="734"/>
        <v>#DIV/0!</v>
      </c>
      <c r="H327" s="215"/>
      <c r="I327" s="215"/>
      <c r="J327" s="215" t="e">
        <f t="shared" si="783"/>
        <v>#DIV/0!</v>
      </c>
      <c r="K327" s="215"/>
      <c r="L327" s="215"/>
      <c r="M327" s="211" t="e">
        <f t="shared" si="784"/>
        <v>#DIV/0!</v>
      </c>
      <c r="N327" s="215"/>
      <c r="O327" s="215"/>
      <c r="P327" s="238" t="e">
        <f t="shared" si="785"/>
        <v>#DIV/0!</v>
      </c>
      <c r="Q327" s="215"/>
      <c r="R327" s="215"/>
      <c r="S327" s="238" t="e">
        <f t="shared" si="786"/>
        <v>#DIV/0!</v>
      </c>
      <c r="T327" s="215"/>
      <c r="U327" s="215"/>
      <c r="V327" s="238" t="e">
        <f t="shared" si="787"/>
        <v>#DIV/0!</v>
      </c>
      <c r="W327" s="215"/>
      <c r="X327" s="215"/>
      <c r="Y327" s="238" t="e">
        <f t="shared" si="788"/>
        <v>#DIV/0!</v>
      </c>
      <c r="Z327" s="215"/>
      <c r="AA327" s="215"/>
      <c r="AB327" s="238" t="e">
        <f t="shared" si="789"/>
        <v>#DIV/0!</v>
      </c>
      <c r="AC327" s="215"/>
      <c r="AD327" s="215"/>
      <c r="AE327" s="238" t="e">
        <f t="shared" si="790"/>
        <v>#DIV/0!</v>
      </c>
      <c r="AF327" s="215"/>
      <c r="AG327" s="215"/>
      <c r="AH327" s="238" t="e">
        <f t="shared" si="791"/>
        <v>#DIV/0!</v>
      </c>
      <c r="AI327" s="215"/>
      <c r="AJ327" s="215"/>
      <c r="AK327" s="238" t="e">
        <f t="shared" si="792"/>
        <v>#DIV/0!</v>
      </c>
      <c r="AL327" s="215"/>
      <c r="AM327" s="215"/>
      <c r="AN327" s="238" t="e">
        <f t="shared" si="793"/>
        <v>#DIV/0!</v>
      </c>
      <c r="AO327" s="215"/>
      <c r="AP327" s="215"/>
      <c r="AQ327" s="211" t="e">
        <f t="shared" si="794"/>
        <v>#DIV/0!</v>
      </c>
      <c r="AR327" s="324"/>
    </row>
    <row r="328" spans="1:44" s="153" customFormat="1" ht="114.75" hidden="1" customHeight="1">
      <c r="A328" s="594"/>
      <c r="B328" s="596"/>
      <c r="C328" s="596"/>
      <c r="D328" s="210" t="s">
        <v>292</v>
      </c>
      <c r="E328" s="205">
        <f t="shared" si="733"/>
        <v>0</v>
      </c>
      <c r="F328" s="205">
        <f t="shared" si="733"/>
        <v>0</v>
      </c>
      <c r="G328" s="215" t="e">
        <f t="shared" si="734"/>
        <v>#DIV/0!</v>
      </c>
      <c r="H328" s="215"/>
      <c r="I328" s="215"/>
      <c r="J328" s="215" t="e">
        <f t="shared" si="783"/>
        <v>#DIV/0!</v>
      </c>
      <c r="K328" s="215"/>
      <c r="L328" s="215"/>
      <c r="M328" s="211" t="e">
        <f t="shared" si="784"/>
        <v>#DIV/0!</v>
      </c>
      <c r="N328" s="215"/>
      <c r="O328" s="215"/>
      <c r="P328" s="238" t="e">
        <f t="shared" si="785"/>
        <v>#DIV/0!</v>
      </c>
      <c r="Q328" s="215"/>
      <c r="R328" s="215"/>
      <c r="S328" s="238" t="e">
        <f t="shared" si="786"/>
        <v>#DIV/0!</v>
      </c>
      <c r="T328" s="215"/>
      <c r="U328" s="215"/>
      <c r="V328" s="238" t="e">
        <f t="shared" si="787"/>
        <v>#DIV/0!</v>
      </c>
      <c r="W328" s="215"/>
      <c r="X328" s="215"/>
      <c r="Y328" s="238" t="e">
        <f t="shared" si="788"/>
        <v>#DIV/0!</v>
      </c>
      <c r="Z328" s="215"/>
      <c r="AA328" s="215"/>
      <c r="AB328" s="238" t="e">
        <f t="shared" si="789"/>
        <v>#DIV/0!</v>
      </c>
      <c r="AC328" s="215"/>
      <c r="AD328" s="215"/>
      <c r="AE328" s="238" t="e">
        <f t="shared" si="790"/>
        <v>#DIV/0!</v>
      </c>
      <c r="AF328" s="215"/>
      <c r="AG328" s="215"/>
      <c r="AH328" s="238" t="e">
        <f t="shared" si="791"/>
        <v>#DIV/0!</v>
      </c>
      <c r="AI328" s="215"/>
      <c r="AJ328" s="215"/>
      <c r="AK328" s="238" t="e">
        <f t="shared" si="792"/>
        <v>#DIV/0!</v>
      </c>
      <c r="AL328" s="215"/>
      <c r="AM328" s="215"/>
      <c r="AN328" s="238" t="e">
        <f t="shared" si="793"/>
        <v>#DIV/0!</v>
      </c>
      <c r="AO328" s="215"/>
      <c r="AP328" s="215"/>
      <c r="AQ328" s="211" t="e">
        <f t="shared" si="794"/>
        <v>#DIV/0!</v>
      </c>
      <c r="AR328" s="324"/>
    </row>
    <row r="329" spans="1:44" s="153" customFormat="1" ht="114.75" hidden="1" customHeight="1">
      <c r="A329" s="594"/>
      <c r="B329" s="596"/>
      <c r="C329" s="596"/>
      <c r="D329" s="210" t="s">
        <v>285</v>
      </c>
      <c r="E329" s="211">
        <f t="shared" si="733"/>
        <v>0</v>
      </c>
      <c r="F329" s="211">
        <f t="shared" si="733"/>
        <v>0</v>
      </c>
      <c r="G329" s="215" t="e">
        <f t="shared" si="734"/>
        <v>#DIV/0!</v>
      </c>
      <c r="H329" s="215"/>
      <c r="I329" s="215"/>
      <c r="J329" s="215" t="e">
        <f t="shared" si="783"/>
        <v>#DIV/0!</v>
      </c>
      <c r="K329" s="215"/>
      <c r="L329" s="215"/>
      <c r="M329" s="211" t="e">
        <f t="shared" si="784"/>
        <v>#DIV/0!</v>
      </c>
      <c r="N329" s="215"/>
      <c r="O329" s="215"/>
      <c r="P329" s="238" t="e">
        <f t="shared" si="785"/>
        <v>#DIV/0!</v>
      </c>
      <c r="Q329" s="215"/>
      <c r="R329" s="215"/>
      <c r="S329" s="238" t="e">
        <f t="shared" si="786"/>
        <v>#DIV/0!</v>
      </c>
      <c r="T329" s="215"/>
      <c r="U329" s="215"/>
      <c r="V329" s="238" t="e">
        <f t="shared" si="787"/>
        <v>#DIV/0!</v>
      </c>
      <c r="W329" s="215"/>
      <c r="X329" s="215"/>
      <c r="Y329" s="238" t="e">
        <f t="shared" si="788"/>
        <v>#DIV/0!</v>
      </c>
      <c r="Z329" s="215"/>
      <c r="AA329" s="215"/>
      <c r="AB329" s="238" t="e">
        <f t="shared" si="789"/>
        <v>#DIV/0!</v>
      </c>
      <c r="AC329" s="215"/>
      <c r="AD329" s="215"/>
      <c r="AE329" s="238" t="e">
        <f t="shared" si="790"/>
        <v>#DIV/0!</v>
      </c>
      <c r="AF329" s="215"/>
      <c r="AG329" s="215"/>
      <c r="AH329" s="238" t="e">
        <f t="shared" si="791"/>
        <v>#DIV/0!</v>
      </c>
      <c r="AI329" s="215"/>
      <c r="AJ329" s="215"/>
      <c r="AK329" s="238" t="e">
        <f t="shared" si="792"/>
        <v>#DIV/0!</v>
      </c>
      <c r="AL329" s="215"/>
      <c r="AM329" s="215"/>
      <c r="AN329" s="238" t="e">
        <f t="shared" si="793"/>
        <v>#DIV/0!</v>
      </c>
      <c r="AO329" s="215"/>
      <c r="AP329" s="215"/>
      <c r="AQ329" s="211" t="e">
        <f t="shared" si="794"/>
        <v>#DIV/0!</v>
      </c>
      <c r="AR329" s="324"/>
    </row>
    <row r="330" spans="1:44" s="153" customFormat="1" ht="114.75" hidden="1" customHeight="1" thickBot="1">
      <c r="A330" s="611"/>
      <c r="B330" s="597"/>
      <c r="C330" s="597"/>
      <c r="D330" s="245" t="s">
        <v>43</v>
      </c>
      <c r="E330" s="211">
        <f t="shared" si="733"/>
        <v>0</v>
      </c>
      <c r="F330" s="211">
        <f t="shared" si="733"/>
        <v>0</v>
      </c>
      <c r="G330" s="220" t="e">
        <f t="shared" si="734"/>
        <v>#DIV/0!</v>
      </c>
      <c r="H330" s="220"/>
      <c r="I330" s="220"/>
      <c r="J330" s="220" t="e">
        <f t="shared" si="783"/>
        <v>#DIV/0!</v>
      </c>
      <c r="K330" s="220"/>
      <c r="L330" s="220"/>
      <c r="M330" s="211" t="e">
        <f t="shared" si="784"/>
        <v>#DIV/0!</v>
      </c>
      <c r="N330" s="220"/>
      <c r="O330" s="220"/>
      <c r="P330" s="238" t="e">
        <f t="shared" si="785"/>
        <v>#DIV/0!</v>
      </c>
      <c r="Q330" s="220"/>
      <c r="R330" s="220"/>
      <c r="S330" s="238" t="e">
        <f t="shared" si="786"/>
        <v>#DIV/0!</v>
      </c>
      <c r="T330" s="220"/>
      <c r="U330" s="220"/>
      <c r="V330" s="238" t="e">
        <f t="shared" si="787"/>
        <v>#DIV/0!</v>
      </c>
      <c r="W330" s="220"/>
      <c r="X330" s="220"/>
      <c r="Y330" s="238" t="e">
        <f t="shared" si="788"/>
        <v>#DIV/0!</v>
      </c>
      <c r="Z330" s="220"/>
      <c r="AA330" s="220"/>
      <c r="AB330" s="238" t="e">
        <f t="shared" si="789"/>
        <v>#DIV/0!</v>
      </c>
      <c r="AC330" s="220"/>
      <c r="AD330" s="220"/>
      <c r="AE330" s="238" t="e">
        <f t="shared" si="790"/>
        <v>#DIV/0!</v>
      </c>
      <c r="AF330" s="220"/>
      <c r="AG330" s="220"/>
      <c r="AH330" s="238" t="e">
        <f t="shared" si="791"/>
        <v>#DIV/0!</v>
      </c>
      <c r="AI330" s="220"/>
      <c r="AJ330" s="220"/>
      <c r="AK330" s="238" t="e">
        <f t="shared" si="792"/>
        <v>#DIV/0!</v>
      </c>
      <c r="AL330" s="220"/>
      <c r="AM330" s="220"/>
      <c r="AN330" s="238" t="e">
        <f t="shared" si="793"/>
        <v>#DIV/0!</v>
      </c>
      <c r="AO330" s="220"/>
      <c r="AP330" s="220"/>
      <c r="AQ330" s="211" t="e">
        <f t="shared" si="794"/>
        <v>#DIV/0!</v>
      </c>
      <c r="AR330" s="325"/>
    </row>
    <row r="331" spans="1:44" s="153" customFormat="1" ht="46.5" customHeight="1">
      <c r="A331" s="593" t="s">
        <v>344</v>
      </c>
      <c r="B331" s="595" t="s">
        <v>345</v>
      </c>
      <c r="C331" s="595" t="s">
        <v>338</v>
      </c>
      <c r="D331" s="222" t="s">
        <v>41</v>
      </c>
      <c r="E331" s="205">
        <f t="shared" si="733"/>
        <v>9593.7999999999993</v>
      </c>
      <c r="F331" s="205">
        <f t="shared" si="733"/>
        <v>0</v>
      </c>
      <c r="G331" s="205">
        <f t="shared" si="734"/>
        <v>0</v>
      </c>
      <c r="H331" s="205">
        <f t="shared" ref="H331:AG331" si="795">H332+H333+H334+H336+H337</f>
        <v>0</v>
      </c>
      <c r="I331" s="205">
        <f t="shared" si="795"/>
        <v>0</v>
      </c>
      <c r="J331" s="205"/>
      <c r="K331" s="205">
        <f t="shared" si="795"/>
        <v>0</v>
      </c>
      <c r="L331" s="205">
        <f t="shared" si="795"/>
        <v>0</v>
      </c>
      <c r="M331" s="205"/>
      <c r="N331" s="205">
        <f t="shared" si="795"/>
        <v>0</v>
      </c>
      <c r="O331" s="205">
        <f t="shared" si="795"/>
        <v>0</v>
      </c>
      <c r="P331" s="253"/>
      <c r="Q331" s="205">
        <f t="shared" si="795"/>
        <v>0</v>
      </c>
      <c r="R331" s="205">
        <f t="shared" si="795"/>
        <v>0</v>
      </c>
      <c r="S331" s="253"/>
      <c r="T331" s="205">
        <f t="shared" si="795"/>
        <v>0</v>
      </c>
      <c r="U331" s="205">
        <f t="shared" si="795"/>
        <v>0</v>
      </c>
      <c r="V331" s="253"/>
      <c r="W331" s="205">
        <f t="shared" si="795"/>
        <v>0</v>
      </c>
      <c r="X331" s="205">
        <f t="shared" si="795"/>
        <v>0</v>
      </c>
      <c r="Y331" s="253"/>
      <c r="Z331" s="205">
        <f t="shared" si="795"/>
        <v>0</v>
      </c>
      <c r="AA331" s="205">
        <f t="shared" si="795"/>
        <v>0</v>
      </c>
      <c r="AB331" s="253"/>
      <c r="AC331" s="205">
        <f t="shared" si="795"/>
        <v>0</v>
      </c>
      <c r="AD331" s="205">
        <f t="shared" si="795"/>
        <v>0</v>
      </c>
      <c r="AE331" s="253"/>
      <c r="AF331" s="205">
        <f t="shared" si="795"/>
        <v>0</v>
      </c>
      <c r="AG331" s="205">
        <f t="shared" si="795"/>
        <v>0</v>
      </c>
      <c r="AH331" s="253"/>
      <c r="AI331" s="205">
        <f>AI332+AI333+AI334+AI336+AI337</f>
        <v>0</v>
      </c>
      <c r="AJ331" s="205">
        <f>AJ332+AJ333+AJ334+AJ336+AJ337</f>
        <v>0</v>
      </c>
      <c r="AK331" s="253"/>
      <c r="AL331" s="205">
        <f>AL332+AL333+AL334+AL336+AL337</f>
        <v>9593.7999999999993</v>
      </c>
      <c r="AM331" s="205">
        <f>AM332+AM333+AM334+AM336+AM337</f>
        <v>0</v>
      </c>
      <c r="AN331" s="253">
        <f t="shared" si="793"/>
        <v>0</v>
      </c>
      <c r="AO331" s="205">
        <f>AO332+AO333+AO334+AO336+AO337</f>
        <v>0</v>
      </c>
      <c r="AP331" s="205">
        <f>AP332+AP333+AP334+AP336+AP337</f>
        <v>0</v>
      </c>
      <c r="AQ331" s="205"/>
      <c r="AR331" s="323"/>
    </row>
    <row r="332" spans="1:44" s="153" customFormat="1" ht="114.75" hidden="1" customHeight="1">
      <c r="A332" s="594"/>
      <c r="B332" s="596"/>
      <c r="C332" s="596"/>
      <c r="D332" s="226" t="s">
        <v>37</v>
      </c>
      <c r="E332" s="211">
        <f t="shared" si="733"/>
        <v>0</v>
      </c>
      <c r="F332" s="211">
        <f t="shared" si="733"/>
        <v>0</v>
      </c>
      <c r="G332" s="211" t="e">
        <f t="shared" si="734"/>
        <v>#DIV/0!</v>
      </c>
      <c r="H332" s="211">
        <v>0</v>
      </c>
      <c r="I332" s="211">
        <v>0</v>
      </c>
      <c r="J332" s="211" t="e">
        <f t="shared" si="783"/>
        <v>#DIV/0!</v>
      </c>
      <c r="K332" s="211">
        <v>0</v>
      </c>
      <c r="L332" s="211"/>
      <c r="M332" s="211" t="e">
        <f t="shared" si="784"/>
        <v>#DIV/0!</v>
      </c>
      <c r="N332" s="211"/>
      <c r="O332" s="211">
        <v>0</v>
      </c>
      <c r="P332" s="238" t="e">
        <f t="shared" si="785"/>
        <v>#DIV/0!</v>
      </c>
      <c r="Q332" s="211">
        <v>0</v>
      </c>
      <c r="R332" s="211"/>
      <c r="S332" s="238" t="e">
        <f t="shared" si="786"/>
        <v>#DIV/0!</v>
      </c>
      <c r="T332" s="211"/>
      <c r="U332" s="211">
        <v>0</v>
      </c>
      <c r="V332" s="238" t="e">
        <f t="shared" si="787"/>
        <v>#DIV/0!</v>
      </c>
      <c r="W332" s="211">
        <v>0</v>
      </c>
      <c r="X332" s="211"/>
      <c r="Y332" s="238" t="e">
        <f t="shared" si="788"/>
        <v>#DIV/0!</v>
      </c>
      <c r="Z332" s="211"/>
      <c r="AA332" s="211">
        <v>0</v>
      </c>
      <c r="AB332" s="238" t="e">
        <f t="shared" si="789"/>
        <v>#DIV/0!</v>
      </c>
      <c r="AC332" s="211">
        <v>0</v>
      </c>
      <c r="AD332" s="211"/>
      <c r="AE332" s="238" t="e">
        <f t="shared" si="790"/>
        <v>#DIV/0!</v>
      </c>
      <c r="AF332" s="211"/>
      <c r="AG332" s="211">
        <v>0</v>
      </c>
      <c r="AH332" s="238" t="e">
        <f t="shared" si="791"/>
        <v>#DIV/0!</v>
      </c>
      <c r="AI332" s="211">
        <v>0</v>
      </c>
      <c r="AJ332" s="211"/>
      <c r="AK332" s="238" t="e">
        <f t="shared" si="792"/>
        <v>#DIV/0!</v>
      </c>
      <c r="AL332" s="211">
        <v>0</v>
      </c>
      <c r="AM332" s="211">
        <v>0</v>
      </c>
      <c r="AN332" s="238" t="e">
        <f t="shared" si="793"/>
        <v>#DIV/0!</v>
      </c>
      <c r="AO332" s="211">
        <v>0</v>
      </c>
      <c r="AP332" s="211">
        <v>0</v>
      </c>
      <c r="AQ332" s="211" t="e">
        <f t="shared" si="794"/>
        <v>#DIV/0!</v>
      </c>
      <c r="AR332" s="324"/>
    </row>
    <row r="333" spans="1:44" s="153" customFormat="1" ht="114.75" hidden="1" customHeight="1">
      <c r="A333" s="594"/>
      <c r="B333" s="596"/>
      <c r="C333" s="596"/>
      <c r="D333" s="210" t="s">
        <v>2</v>
      </c>
      <c r="E333" s="211">
        <f t="shared" si="733"/>
        <v>0</v>
      </c>
      <c r="F333" s="211">
        <f t="shared" si="733"/>
        <v>0</v>
      </c>
      <c r="G333" s="211" t="e">
        <f t="shared" si="734"/>
        <v>#DIV/0!</v>
      </c>
      <c r="H333" s="211">
        <v>0</v>
      </c>
      <c r="I333" s="211">
        <v>0</v>
      </c>
      <c r="J333" s="211" t="e">
        <f t="shared" si="783"/>
        <v>#DIV/0!</v>
      </c>
      <c r="K333" s="211">
        <v>0</v>
      </c>
      <c r="L333" s="211"/>
      <c r="M333" s="211" t="e">
        <f t="shared" si="784"/>
        <v>#DIV/0!</v>
      </c>
      <c r="N333" s="211">
        <v>0</v>
      </c>
      <c r="O333" s="211">
        <v>0</v>
      </c>
      <c r="P333" s="238" t="e">
        <f t="shared" si="785"/>
        <v>#DIV/0!</v>
      </c>
      <c r="Q333" s="211">
        <v>0</v>
      </c>
      <c r="R333" s="211"/>
      <c r="S333" s="238" t="e">
        <f t="shared" si="786"/>
        <v>#DIV/0!</v>
      </c>
      <c r="T333" s="211"/>
      <c r="U333" s="211">
        <v>0</v>
      </c>
      <c r="V333" s="238" t="e">
        <f t="shared" si="787"/>
        <v>#DIV/0!</v>
      </c>
      <c r="W333" s="211"/>
      <c r="X333" s="211"/>
      <c r="Y333" s="238" t="e">
        <f t="shared" si="788"/>
        <v>#DIV/0!</v>
      </c>
      <c r="Z333" s="211"/>
      <c r="AA333" s="211">
        <v>0</v>
      </c>
      <c r="AB333" s="238" t="e">
        <f t="shared" si="789"/>
        <v>#DIV/0!</v>
      </c>
      <c r="AC333" s="211"/>
      <c r="AD333" s="211"/>
      <c r="AE333" s="238" t="e">
        <f t="shared" si="790"/>
        <v>#DIV/0!</v>
      </c>
      <c r="AF333" s="211"/>
      <c r="AG333" s="211">
        <v>0</v>
      </c>
      <c r="AH333" s="238" t="e">
        <f t="shared" si="791"/>
        <v>#DIV/0!</v>
      </c>
      <c r="AI333" s="211"/>
      <c r="AJ333" s="211"/>
      <c r="AK333" s="238" t="e">
        <f t="shared" si="792"/>
        <v>#DIV/0!</v>
      </c>
      <c r="AL333" s="211"/>
      <c r="AM333" s="211">
        <v>0</v>
      </c>
      <c r="AN333" s="238" t="e">
        <f t="shared" si="793"/>
        <v>#DIV/0!</v>
      </c>
      <c r="AO333" s="211">
        <v>0</v>
      </c>
      <c r="AP333" s="211">
        <v>0</v>
      </c>
      <c r="AQ333" s="211" t="e">
        <f t="shared" si="794"/>
        <v>#DIV/0!</v>
      </c>
      <c r="AR333" s="324"/>
    </row>
    <row r="334" spans="1:44" s="153" customFormat="1" ht="409.5" customHeight="1" thickBot="1">
      <c r="A334" s="594"/>
      <c r="B334" s="596"/>
      <c r="C334" s="596"/>
      <c r="D334" s="210" t="s">
        <v>284</v>
      </c>
      <c r="E334" s="211">
        <f t="shared" si="733"/>
        <v>9593.7999999999993</v>
      </c>
      <c r="F334" s="211">
        <f t="shared" si="733"/>
        <v>0</v>
      </c>
      <c r="G334" s="211">
        <f t="shared" si="734"/>
        <v>0</v>
      </c>
      <c r="H334" s="211">
        <v>0</v>
      </c>
      <c r="I334" s="211">
        <v>0</v>
      </c>
      <c r="J334" s="211"/>
      <c r="K334" s="211">
        <v>0</v>
      </c>
      <c r="L334" s="211"/>
      <c r="M334" s="211"/>
      <c r="N334" s="211">
        <v>0</v>
      </c>
      <c r="O334" s="211">
        <v>0</v>
      </c>
      <c r="P334" s="238"/>
      <c r="Q334" s="211">
        <v>0</v>
      </c>
      <c r="R334" s="211"/>
      <c r="S334" s="238"/>
      <c r="T334" s="211"/>
      <c r="U334" s="211">
        <v>0</v>
      </c>
      <c r="V334" s="238"/>
      <c r="W334" s="211"/>
      <c r="X334" s="211"/>
      <c r="Y334" s="238"/>
      <c r="Z334" s="211"/>
      <c r="AA334" s="211">
        <v>0</v>
      </c>
      <c r="AB334" s="238"/>
      <c r="AC334" s="211">
        <v>0</v>
      </c>
      <c r="AD334" s="211"/>
      <c r="AE334" s="238"/>
      <c r="AF334" s="211"/>
      <c r="AG334" s="211">
        <v>0</v>
      </c>
      <c r="AH334" s="238"/>
      <c r="AI334" s="211"/>
      <c r="AJ334" s="211"/>
      <c r="AK334" s="238"/>
      <c r="AL334" s="211">
        <v>9593.7999999999993</v>
      </c>
      <c r="AM334" s="211">
        <v>0</v>
      </c>
      <c r="AN334" s="238">
        <f t="shared" si="793"/>
        <v>0</v>
      </c>
      <c r="AO334" s="211">
        <v>0</v>
      </c>
      <c r="AP334" s="211">
        <v>0</v>
      </c>
      <c r="AQ334" s="211"/>
      <c r="AR334" s="324"/>
    </row>
    <row r="335" spans="1:44" s="153" customFormat="1" ht="267.75" hidden="1" customHeight="1">
      <c r="A335" s="594"/>
      <c r="B335" s="596"/>
      <c r="C335" s="596"/>
      <c r="D335" s="210" t="s">
        <v>292</v>
      </c>
      <c r="E335" s="205">
        <f t="shared" si="733"/>
        <v>0</v>
      </c>
      <c r="F335" s="205">
        <f t="shared" si="733"/>
        <v>0</v>
      </c>
      <c r="G335" s="211" t="e">
        <f t="shared" si="734"/>
        <v>#DIV/0!</v>
      </c>
      <c r="H335" s="211">
        <f>H343+H349+H356+H363</f>
        <v>0</v>
      </c>
      <c r="I335" s="211">
        <f>I343+I349+I356+I363</f>
        <v>0</v>
      </c>
      <c r="J335" s="211" t="e">
        <f t="shared" si="783"/>
        <v>#DIV/0!</v>
      </c>
      <c r="K335" s="211">
        <f>K343+K349+K356+K363</f>
        <v>0</v>
      </c>
      <c r="L335" s="211"/>
      <c r="M335" s="211" t="e">
        <f t="shared" si="784"/>
        <v>#DIV/0!</v>
      </c>
      <c r="N335" s="211"/>
      <c r="O335" s="211">
        <f>O343+O349+O356+O363</f>
        <v>0</v>
      </c>
      <c r="P335" s="238" t="e">
        <f t="shared" si="785"/>
        <v>#DIV/0!</v>
      </c>
      <c r="Q335" s="211">
        <f>Q343+Q349+Q356+Q363</f>
        <v>0</v>
      </c>
      <c r="R335" s="211"/>
      <c r="S335" s="238" t="e">
        <f t="shared" si="786"/>
        <v>#DIV/0!</v>
      </c>
      <c r="T335" s="211"/>
      <c r="U335" s="211">
        <f>U343+U349+U356+U363</f>
        <v>0</v>
      </c>
      <c r="V335" s="238" t="e">
        <f t="shared" si="787"/>
        <v>#DIV/0!</v>
      </c>
      <c r="W335" s="211">
        <f>W343+W349+W356+W363</f>
        <v>0</v>
      </c>
      <c r="X335" s="211"/>
      <c r="Y335" s="238" t="e">
        <f t="shared" si="788"/>
        <v>#DIV/0!</v>
      </c>
      <c r="Z335" s="211"/>
      <c r="AA335" s="211">
        <f>AA343+AA349+AA356+AA363</f>
        <v>0</v>
      </c>
      <c r="AB335" s="238" t="e">
        <f t="shared" si="789"/>
        <v>#DIV/0!</v>
      </c>
      <c r="AC335" s="211">
        <f>AC343+AC349+AC356+AC363</f>
        <v>0</v>
      </c>
      <c r="AD335" s="211"/>
      <c r="AE335" s="238" t="e">
        <f t="shared" si="790"/>
        <v>#DIV/0!</v>
      </c>
      <c r="AF335" s="211"/>
      <c r="AG335" s="211">
        <f>AG343+AG349+AG356+AG363</f>
        <v>0</v>
      </c>
      <c r="AH335" s="238" t="e">
        <f t="shared" si="791"/>
        <v>#DIV/0!</v>
      </c>
      <c r="AI335" s="211">
        <f>AI343+AI349+AI356+AI363</f>
        <v>0</v>
      </c>
      <c r="AJ335" s="211"/>
      <c r="AK335" s="238" t="e">
        <f t="shared" si="792"/>
        <v>#DIV/0!</v>
      </c>
      <c r="AL335" s="211">
        <f>AL343+AL349+AL356+AL363</f>
        <v>0</v>
      </c>
      <c r="AM335" s="211">
        <f>AM343+AM349+AM356+AM363</f>
        <v>0</v>
      </c>
      <c r="AN335" s="238" t="e">
        <f t="shared" si="793"/>
        <v>#DIV/0!</v>
      </c>
      <c r="AO335" s="211">
        <f>AO343+AO349+AO356+AO363</f>
        <v>0</v>
      </c>
      <c r="AP335" s="211">
        <f>AP343+AP349+AP356+AP363</f>
        <v>0</v>
      </c>
      <c r="AQ335" s="211" t="e">
        <f t="shared" si="794"/>
        <v>#DIV/0!</v>
      </c>
      <c r="AR335" s="324"/>
    </row>
    <row r="336" spans="1:44" s="153" customFormat="1" ht="78" hidden="1" customHeight="1">
      <c r="A336" s="594"/>
      <c r="B336" s="596"/>
      <c r="C336" s="596"/>
      <c r="D336" s="210" t="s">
        <v>285</v>
      </c>
      <c r="E336" s="211">
        <f t="shared" si="733"/>
        <v>0</v>
      </c>
      <c r="F336" s="211">
        <f t="shared" si="733"/>
        <v>0</v>
      </c>
      <c r="G336" s="211" t="e">
        <f t="shared" si="734"/>
        <v>#DIV/0!</v>
      </c>
      <c r="H336" s="211">
        <v>0</v>
      </c>
      <c r="I336" s="211">
        <v>0</v>
      </c>
      <c r="J336" s="211" t="e">
        <f t="shared" si="783"/>
        <v>#DIV/0!</v>
      </c>
      <c r="K336" s="211">
        <v>0</v>
      </c>
      <c r="L336" s="211"/>
      <c r="M336" s="211" t="e">
        <f t="shared" si="784"/>
        <v>#DIV/0!</v>
      </c>
      <c r="N336" s="211"/>
      <c r="O336" s="211">
        <v>0</v>
      </c>
      <c r="P336" s="238" t="e">
        <f t="shared" si="785"/>
        <v>#DIV/0!</v>
      </c>
      <c r="Q336" s="211">
        <v>0</v>
      </c>
      <c r="R336" s="211"/>
      <c r="S336" s="238" t="e">
        <f t="shared" si="786"/>
        <v>#DIV/0!</v>
      </c>
      <c r="T336" s="211"/>
      <c r="U336" s="211">
        <v>0</v>
      </c>
      <c r="V336" s="238" t="e">
        <f t="shared" si="787"/>
        <v>#DIV/0!</v>
      </c>
      <c r="W336" s="211">
        <v>0</v>
      </c>
      <c r="X336" s="211"/>
      <c r="Y336" s="238" t="e">
        <f t="shared" si="788"/>
        <v>#DIV/0!</v>
      </c>
      <c r="Z336" s="211"/>
      <c r="AA336" s="211">
        <v>0</v>
      </c>
      <c r="AB336" s="238" t="e">
        <f t="shared" si="789"/>
        <v>#DIV/0!</v>
      </c>
      <c r="AC336" s="211">
        <v>0</v>
      </c>
      <c r="AD336" s="211"/>
      <c r="AE336" s="238" t="e">
        <f t="shared" si="790"/>
        <v>#DIV/0!</v>
      </c>
      <c r="AF336" s="211"/>
      <c r="AG336" s="211">
        <v>0</v>
      </c>
      <c r="AH336" s="238" t="e">
        <f t="shared" si="791"/>
        <v>#DIV/0!</v>
      </c>
      <c r="AI336" s="211">
        <v>0</v>
      </c>
      <c r="AJ336" s="211"/>
      <c r="AK336" s="238" t="e">
        <f t="shared" si="792"/>
        <v>#DIV/0!</v>
      </c>
      <c r="AL336" s="211">
        <v>0</v>
      </c>
      <c r="AM336" s="211">
        <v>0</v>
      </c>
      <c r="AN336" s="238" t="e">
        <f t="shared" si="793"/>
        <v>#DIV/0!</v>
      </c>
      <c r="AO336" s="211">
        <v>0</v>
      </c>
      <c r="AP336" s="211">
        <v>0</v>
      </c>
      <c r="AQ336" s="211" t="e">
        <f t="shared" si="794"/>
        <v>#DIV/0!</v>
      </c>
      <c r="AR336" s="324"/>
    </row>
    <row r="337" spans="1:44" s="153" customFormat="1" ht="102" hidden="1" customHeight="1" thickBot="1">
      <c r="A337" s="611"/>
      <c r="B337" s="597"/>
      <c r="C337" s="597"/>
      <c r="D337" s="245" t="s">
        <v>43</v>
      </c>
      <c r="E337" s="211">
        <f t="shared" si="733"/>
        <v>0</v>
      </c>
      <c r="F337" s="211">
        <f t="shared" si="733"/>
        <v>0</v>
      </c>
      <c r="G337" s="218" t="e">
        <f t="shared" si="734"/>
        <v>#DIV/0!</v>
      </c>
      <c r="H337" s="218">
        <v>0</v>
      </c>
      <c r="I337" s="218">
        <v>0</v>
      </c>
      <c r="J337" s="218" t="e">
        <f t="shared" si="783"/>
        <v>#DIV/0!</v>
      </c>
      <c r="K337" s="218">
        <v>0</v>
      </c>
      <c r="L337" s="218">
        <v>0</v>
      </c>
      <c r="M337" s="218" t="e">
        <f t="shared" si="784"/>
        <v>#DIV/0!</v>
      </c>
      <c r="N337" s="218">
        <v>0</v>
      </c>
      <c r="O337" s="218">
        <v>0</v>
      </c>
      <c r="P337" s="295" t="e">
        <f t="shared" si="785"/>
        <v>#DIV/0!</v>
      </c>
      <c r="Q337" s="218">
        <v>0</v>
      </c>
      <c r="R337" s="218">
        <v>0</v>
      </c>
      <c r="S337" s="295" t="e">
        <f t="shared" si="786"/>
        <v>#DIV/0!</v>
      </c>
      <c r="T337" s="218">
        <v>0</v>
      </c>
      <c r="U337" s="218">
        <v>0</v>
      </c>
      <c r="V337" s="295" t="e">
        <f t="shared" si="787"/>
        <v>#DIV/0!</v>
      </c>
      <c r="W337" s="218">
        <v>0</v>
      </c>
      <c r="X337" s="218">
        <v>0</v>
      </c>
      <c r="Y337" s="295" t="e">
        <f t="shared" si="788"/>
        <v>#DIV/0!</v>
      </c>
      <c r="Z337" s="218">
        <v>0</v>
      </c>
      <c r="AA337" s="218">
        <v>0</v>
      </c>
      <c r="AB337" s="295" t="e">
        <f t="shared" si="789"/>
        <v>#DIV/0!</v>
      </c>
      <c r="AC337" s="218">
        <v>0</v>
      </c>
      <c r="AD337" s="218">
        <v>0</v>
      </c>
      <c r="AE337" s="295" t="e">
        <f t="shared" si="790"/>
        <v>#DIV/0!</v>
      </c>
      <c r="AF337" s="218">
        <v>0</v>
      </c>
      <c r="AG337" s="218">
        <v>0</v>
      </c>
      <c r="AH337" s="295" t="e">
        <f t="shared" si="791"/>
        <v>#DIV/0!</v>
      </c>
      <c r="AI337" s="218">
        <v>0</v>
      </c>
      <c r="AJ337" s="218">
        <v>0</v>
      </c>
      <c r="AK337" s="295" t="e">
        <f t="shared" si="792"/>
        <v>#DIV/0!</v>
      </c>
      <c r="AL337" s="218">
        <v>0</v>
      </c>
      <c r="AM337" s="218">
        <v>0</v>
      </c>
      <c r="AN337" s="295" t="e">
        <f t="shared" si="793"/>
        <v>#DIV/0!</v>
      </c>
      <c r="AO337" s="218">
        <v>0</v>
      </c>
      <c r="AP337" s="218">
        <v>0</v>
      </c>
      <c r="AQ337" s="218" t="e">
        <f t="shared" si="794"/>
        <v>#DIV/0!</v>
      </c>
      <c r="AR337" s="325"/>
    </row>
    <row r="338" spans="1:44" s="153" customFormat="1" ht="114.75" customHeight="1">
      <c r="A338" s="593" t="s">
        <v>346</v>
      </c>
      <c r="B338" s="595" t="s">
        <v>347</v>
      </c>
      <c r="C338" s="595" t="s">
        <v>338</v>
      </c>
      <c r="D338" s="222" t="s">
        <v>41</v>
      </c>
      <c r="E338" s="205">
        <f t="shared" si="733"/>
        <v>33052.800000000003</v>
      </c>
      <c r="F338" s="205">
        <f t="shared" si="733"/>
        <v>0</v>
      </c>
      <c r="G338" s="205">
        <f t="shared" si="734"/>
        <v>0</v>
      </c>
      <c r="H338" s="205">
        <f>H339+H340+H341+H343+H344</f>
        <v>0</v>
      </c>
      <c r="I338" s="205">
        <f t="shared" ref="I338:AQ338" si="796">I339+I340+I341+I343+I344</f>
        <v>0</v>
      </c>
      <c r="J338" s="205"/>
      <c r="K338" s="205">
        <f t="shared" si="796"/>
        <v>0</v>
      </c>
      <c r="L338" s="205">
        <f t="shared" si="796"/>
        <v>0</v>
      </c>
      <c r="M338" s="205">
        <f t="shared" si="796"/>
        <v>0</v>
      </c>
      <c r="N338" s="205">
        <f t="shared" si="796"/>
        <v>0</v>
      </c>
      <c r="O338" s="205">
        <f t="shared" si="796"/>
        <v>0</v>
      </c>
      <c r="P338" s="253">
        <f t="shared" si="796"/>
        <v>0</v>
      </c>
      <c r="Q338" s="205">
        <f t="shared" si="796"/>
        <v>0</v>
      </c>
      <c r="R338" s="205">
        <f t="shared" si="796"/>
        <v>0</v>
      </c>
      <c r="S338" s="253">
        <f t="shared" si="796"/>
        <v>0</v>
      </c>
      <c r="T338" s="205">
        <f t="shared" si="796"/>
        <v>0</v>
      </c>
      <c r="U338" s="205">
        <f t="shared" si="796"/>
        <v>0</v>
      </c>
      <c r="V338" s="253">
        <f t="shared" si="796"/>
        <v>0</v>
      </c>
      <c r="W338" s="205">
        <f t="shared" si="796"/>
        <v>0</v>
      </c>
      <c r="X338" s="205">
        <f t="shared" si="796"/>
        <v>0</v>
      </c>
      <c r="Y338" s="253">
        <f t="shared" si="796"/>
        <v>0</v>
      </c>
      <c r="Z338" s="205">
        <f t="shared" si="796"/>
        <v>0</v>
      </c>
      <c r="AA338" s="205">
        <f t="shared" si="796"/>
        <v>0</v>
      </c>
      <c r="AB338" s="253">
        <f t="shared" si="796"/>
        <v>0</v>
      </c>
      <c r="AC338" s="205">
        <f t="shared" si="796"/>
        <v>0</v>
      </c>
      <c r="AD338" s="205">
        <f t="shared" si="796"/>
        <v>0</v>
      </c>
      <c r="AE338" s="253">
        <f t="shared" si="796"/>
        <v>0</v>
      </c>
      <c r="AF338" s="205">
        <f t="shared" si="796"/>
        <v>0</v>
      </c>
      <c r="AG338" s="205">
        <f t="shared" si="796"/>
        <v>0</v>
      </c>
      <c r="AH338" s="253">
        <f t="shared" si="796"/>
        <v>0</v>
      </c>
      <c r="AI338" s="205">
        <f t="shared" si="796"/>
        <v>0</v>
      </c>
      <c r="AJ338" s="205">
        <f t="shared" si="796"/>
        <v>0</v>
      </c>
      <c r="AK338" s="253">
        <f t="shared" si="796"/>
        <v>0</v>
      </c>
      <c r="AL338" s="205">
        <f t="shared" si="796"/>
        <v>33052.800000000003</v>
      </c>
      <c r="AM338" s="205">
        <f t="shared" si="796"/>
        <v>0</v>
      </c>
      <c r="AN338" s="253">
        <f t="shared" si="796"/>
        <v>0</v>
      </c>
      <c r="AO338" s="205">
        <f t="shared" si="796"/>
        <v>0</v>
      </c>
      <c r="AP338" s="205">
        <f t="shared" si="796"/>
        <v>0</v>
      </c>
      <c r="AQ338" s="205">
        <f t="shared" si="796"/>
        <v>0</v>
      </c>
      <c r="AR338" s="323"/>
    </row>
    <row r="339" spans="1:44" s="153" customFormat="1" ht="114.75" hidden="1" customHeight="1">
      <c r="A339" s="594"/>
      <c r="B339" s="596"/>
      <c r="C339" s="596"/>
      <c r="D339" s="226" t="s">
        <v>37</v>
      </c>
      <c r="E339" s="211">
        <f t="shared" si="733"/>
        <v>0</v>
      </c>
      <c r="F339" s="211">
        <f t="shared" si="733"/>
        <v>0</v>
      </c>
      <c r="G339" s="211" t="e">
        <f t="shared" si="734"/>
        <v>#DIV/0!</v>
      </c>
      <c r="H339" s="211"/>
      <c r="I339" s="211"/>
      <c r="J339" s="211" t="e">
        <f t="shared" si="783"/>
        <v>#DIV/0!</v>
      </c>
      <c r="K339" s="211"/>
      <c r="L339" s="211"/>
      <c r="M339" s="211"/>
      <c r="N339" s="211"/>
      <c r="O339" s="211"/>
      <c r="P339" s="238"/>
      <c r="Q339" s="211"/>
      <c r="R339" s="211"/>
      <c r="S339" s="238"/>
      <c r="T339" s="211"/>
      <c r="U339" s="211"/>
      <c r="V339" s="238"/>
      <c r="W339" s="211"/>
      <c r="X339" s="211"/>
      <c r="Y339" s="238"/>
      <c r="Z339" s="211"/>
      <c r="AA339" s="211"/>
      <c r="AB339" s="238"/>
      <c r="AC339" s="211"/>
      <c r="AD339" s="211"/>
      <c r="AE339" s="238"/>
      <c r="AF339" s="211"/>
      <c r="AG339" s="211"/>
      <c r="AH339" s="238"/>
      <c r="AI339" s="211"/>
      <c r="AJ339" s="211"/>
      <c r="AK339" s="238"/>
      <c r="AL339" s="211"/>
      <c r="AM339" s="211"/>
      <c r="AN339" s="238"/>
      <c r="AO339" s="211"/>
      <c r="AP339" s="211"/>
      <c r="AQ339" s="211"/>
      <c r="AR339" s="324"/>
    </row>
    <row r="340" spans="1:44" s="153" customFormat="1" ht="114.75" hidden="1" customHeight="1">
      <c r="A340" s="594"/>
      <c r="B340" s="596"/>
      <c r="C340" s="596"/>
      <c r="D340" s="210" t="s">
        <v>2</v>
      </c>
      <c r="E340" s="211">
        <f t="shared" si="733"/>
        <v>0</v>
      </c>
      <c r="F340" s="211">
        <f t="shared" si="733"/>
        <v>0</v>
      </c>
      <c r="G340" s="211" t="e">
        <f t="shared" si="734"/>
        <v>#DIV/0!</v>
      </c>
      <c r="H340" s="211"/>
      <c r="I340" s="211"/>
      <c r="J340" s="211" t="e">
        <f t="shared" si="783"/>
        <v>#DIV/0!</v>
      </c>
      <c r="K340" s="211"/>
      <c r="L340" s="211"/>
      <c r="M340" s="211"/>
      <c r="N340" s="211"/>
      <c r="O340" s="211"/>
      <c r="P340" s="238"/>
      <c r="Q340" s="211"/>
      <c r="R340" s="211"/>
      <c r="S340" s="238"/>
      <c r="T340" s="211"/>
      <c r="U340" s="211"/>
      <c r="V340" s="238"/>
      <c r="W340" s="211"/>
      <c r="X340" s="211"/>
      <c r="Y340" s="238"/>
      <c r="Z340" s="211"/>
      <c r="AA340" s="211"/>
      <c r="AB340" s="238"/>
      <c r="AC340" s="211"/>
      <c r="AD340" s="211"/>
      <c r="AE340" s="238"/>
      <c r="AF340" s="211"/>
      <c r="AG340" s="211"/>
      <c r="AH340" s="238"/>
      <c r="AI340" s="211"/>
      <c r="AJ340" s="211"/>
      <c r="AK340" s="238"/>
      <c r="AL340" s="211"/>
      <c r="AM340" s="211"/>
      <c r="AN340" s="238"/>
      <c r="AO340" s="211"/>
      <c r="AP340" s="211"/>
      <c r="AQ340" s="211"/>
      <c r="AR340" s="324"/>
    </row>
    <row r="341" spans="1:44" s="153" customFormat="1" ht="324.75" customHeight="1" thickBot="1">
      <c r="A341" s="594"/>
      <c r="B341" s="596"/>
      <c r="C341" s="596"/>
      <c r="D341" s="210" t="s">
        <v>284</v>
      </c>
      <c r="E341" s="211">
        <f t="shared" si="733"/>
        <v>33052.800000000003</v>
      </c>
      <c r="F341" s="211">
        <f t="shared" si="733"/>
        <v>0</v>
      </c>
      <c r="G341" s="211">
        <f t="shared" si="734"/>
        <v>0</v>
      </c>
      <c r="H341" s="211"/>
      <c r="I341" s="211"/>
      <c r="J341" s="211"/>
      <c r="K341" s="211">
        <v>0</v>
      </c>
      <c r="L341" s="211"/>
      <c r="M341" s="211"/>
      <c r="N341" s="211">
        <v>0</v>
      </c>
      <c r="O341" s="211"/>
      <c r="P341" s="238"/>
      <c r="Q341" s="211">
        <v>0</v>
      </c>
      <c r="R341" s="211"/>
      <c r="S341" s="238"/>
      <c r="T341" s="211"/>
      <c r="U341" s="211"/>
      <c r="V341" s="238"/>
      <c r="W341" s="211"/>
      <c r="X341" s="211"/>
      <c r="Y341" s="238"/>
      <c r="Z341" s="211"/>
      <c r="AA341" s="211"/>
      <c r="AB341" s="238"/>
      <c r="AC341" s="211">
        <v>0</v>
      </c>
      <c r="AD341" s="211"/>
      <c r="AE341" s="238"/>
      <c r="AF341" s="211"/>
      <c r="AG341" s="211"/>
      <c r="AH341" s="238"/>
      <c r="AI341" s="211"/>
      <c r="AJ341" s="211"/>
      <c r="AK341" s="238"/>
      <c r="AL341" s="211">
        <v>33052.800000000003</v>
      </c>
      <c r="AM341" s="211"/>
      <c r="AN341" s="238"/>
      <c r="AO341" s="211"/>
      <c r="AP341" s="211"/>
      <c r="AQ341" s="211"/>
      <c r="AR341" s="324"/>
    </row>
    <row r="342" spans="1:44" s="153" customFormat="1" ht="265.5" hidden="1" customHeight="1">
      <c r="A342" s="594"/>
      <c r="B342" s="596"/>
      <c r="C342" s="596"/>
      <c r="D342" s="210" t="s">
        <v>292</v>
      </c>
      <c r="E342" s="205">
        <f t="shared" si="733"/>
        <v>0</v>
      </c>
      <c r="F342" s="205">
        <f t="shared" si="733"/>
        <v>0</v>
      </c>
      <c r="G342" s="211" t="e">
        <f t="shared" si="734"/>
        <v>#DIV/0!</v>
      </c>
      <c r="H342" s="211"/>
      <c r="I342" s="211"/>
      <c r="J342" s="211" t="e">
        <f t="shared" si="783"/>
        <v>#DIV/0!</v>
      </c>
      <c r="K342" s="211"/>
      <c r="L342" s="211"/>
      <c r="M342" s="211"/>
      <c r="N342" s="211"/>
      <c r="O342" s="211"/>
      <c r="P342" s="238"/>
      <c r="Q342" s="211"/>
      <c r="R342" s="211"/>
      <c r="S342" s="238"/>
      <c r="T342" s="211"/>
      <c r="U342" s="211"/>
      <c r="V342" s="238"/>
      <c r="W342" s="211"/>
      <c r="X342" s="211"/>
      <c r="Y342" s="238"/>
      <c r="Z342" s="211"/>
      <c r="AA342" s="211"/>
      <c r="AB342" s="238"/>
      <c r="AC342" s="211"/>
      <c r="AD342" s="211"/>
      <c r="AE342" s="238"/>
      <c r="AF342" s="211"/>
      <c r="AG342" s="211"/>
      <c r="AH342" s="238"/>
      <c r="AI342" s="211"/>
      <c r="AJ342" s="211"/>
      <c r="AK342" s="238"/>
      <c r="AL342" s="211"/>
      <c r="AM342" s="211"/>
      <c r="AN342" s="238"/>
      <c r="AO342" s="211"/>
      <c r="AP342" s="211"/>
      <c r="AQ342" s="211"/>
      <c r="AR342" s="324"/>
    </row>
    <row r="343" spans="1:44" s="153" customFormat="1" ht="72" hidden="1" customHeight="1">
      <c r="A343" s="594"/>
      <c r="B343" s="596"/>
      <c r="C343" s="596"/>
      <c r="D343" s="210" t="s">
        <v>285</v>
      </c>
      <c r="E343" s="211">
        <f t="shared" si="733"/>
        <v>0</v>
      </c>
      <c r="F343" s="211">
        <f t="shared" si="733"/>
        <v>0</v>
      </c>
      <c r="G343" s="211" t="e">
        <f t="shared" si="734"/>
        <v>#DIV/0!</v>
      </c>
      <c r="H343" s="211"/>
      <c r="I343" s="211"/>
      <c r="J343" s="211" t="e">
        <f t="shared" si="783"/>
        <v>#DIV/0!</v>
      </c>
      <c r="K343" s="211"/>
      <c r="L343" s="211"/>
      <c r="M343" s="211"/>
      <c r="N343" s="211"/>
      <c r="O343" s="211"/>
      <c r="P343" s="238"/>
      <c r="Q343" s="211"/>
      <c r="R343" s="211"/>
      <c r="S343" s="238"/>
      <c r="T343" s="211"/>
      <c r="U343" s="211"/>
      <c r="V343" s="238"/>
      <c r="W343" s="211"/>
      <c r="X343" s="211"/>
      <c r="Y343" s="238"/>
      <c r="Z343" s="211"/>
      <c r="AA343" s="211"/>
      <c r="AB343" s="238"/>
      <c r="AC343" s="211"/>
      <c r="AD343" s="211"/>
      <c r="AE343" s="238"/>
      <c r="AF343" s="211"/>
      <c r="AG343" s="211"/>
      <c r="AH343" s="238"/>
      <c r="AI343" s="211"/>
      <c r="AJ343" s="211"/>
      <c r="AK343" s="238"/>
      <c r="AL343" s="211"/>
      <c r="AM343" s="211"/>
      <c r="AN343" s="238"/>
      <c r="AO343" s="211"/>
      <c r="AP343" s="211"/>
      <c r="AQ343" s="211"/>
      <c r="AR343" s="324"/>
    </row>
    <row r="344" spans="1:44" s="153" customFormat="1" ht="94.5" hidden="1" customHeight="1" thickBot="1">
      <c r="A344" s="611"/>
      <c r="B344" s="597"/>
      <c r="C344" s="597"/>
      <c r="D344" s="245" t="s">
        <v>43</v>
      </c>
      <c r="E344" s="211">
        <f t="shared" si="733"/>
        <v>0</v>
      </c>
      <c r="F344" s="211">
        <f t="shared" si="733"/>
        <v>0</v>
      </c>
      <c r="G344" s="218" t="e">
        <f t="shared" si="734"/>
        <v>#DIV/0!</v>
      </c>
      <c r="H344" s="218"/>
      <c r="I344" s="218"/>
      <c r="J344" s="218" t="e">
        <f t="shared" si="783"/>
        <v>#DIV/0!</v>
      </c>
      <c r="K344" s="218"/>
      <c r="L344" s="218"/>
      <c r="M344" s="218"/>
      <c r="N344" s="218"/>
      <c r="O344" s="218"/>
      <c r="P344" s="295"/>
      <c r="Q344" s="218"/>
      <c r="R344" s="218"/>
      <c r="S344" s="295"/>
      <c r="T344" s="218"/>
      <c r="U344" s="218"/>
      <c r="V344" s="295"/>
      <c r="W344" s="218"/>
      <c r="X344" s="218"/>
      <c r="Y344" s="295"/>
      <c r="Z344" s="218"/>
      <c r="AA344" s="218"/>
      <c r="AB344" s="295"/>
      <c r="AC344" s="218"/>
      <c r="AD344" s="218"/>
      <c r="AE344" s="295"/>
      <c r="AF344" s="218"/>
      <c r="AG344" s="218"/>
      <c r="AH344" s="295"/>
      <c r="AI344" s="218"/>
      <c r="AJ344" s="218"/>
      <c r="AK344" s="295"/>
      <c r="AL344" s="218"/>
      <c r="AM344" s="218"/>
      <c r="AN344" s="295"/>
      <c r="AO344" s="218"/>
      <c r="AP344" s="218"/>
      <c r="AQ344" s="218"/>
      <c r="AR344" s="325"/>
    </row>
    <row r="345" spans="1:44" s="153" customFormat="1" ht="165" customHeight="1" thickBot="1">
      <c r="A345" s="593" t="s">
        <v>14</v>
      </c>
      <c r="B345" s="595" t="s">
        <v>348</v>
      </c>
      <c r="C345" s="595" t="s">
        <v>338</v>
      </c>
      <c r="D345" s="222" t="s">
        <v>41</v>
      </c>
      <c r="E345" s="205">
        <f t="shared" si="733"/>
        <v>1.5</v>
      </c>
      <c r="F345" s="205">
        <f t="shared" si="733"/>
        <v>0.4</v>
      </c>
      <c r="G345" s="205">
        <f>F345/E345*100</f>
        <v>26.666666666666668</v>
      </c>
      <c r="H345" s="205">
        <f t="shared" ref="H345:AG345" si="797">H346+H347+H348+H350+H351</f>
        <v>0</v>
      </c>
      <c r="I345" s="205">
        <f t="shared" si="797"/>
        <v>0</v>
      </c>
      <c r="J345" s="205"/>
      <c r="K345" s="205">
        <f t="shared" si="797"/>
        <v>0</v>
      </c>
      <c r="L345" s="205">
        <f t="shared" si="797"/>
        <v>0</v>
      </c>
      <c r="M345" s="205"/>
      <c r="N345" s="205">
        <f t="shared" si="797"/>
        <v>0</v>
      </c>
      <c r="O345" s="205">
        <f t="shared" si="797"/>
        <v>0</v>
      </c>
      <c r="P345" s="253"/>
      <c r="Q345" s="205">
        <f t="shared" si="797"/>
        <v>0</v>
      </c>
      <c r="R345" s="205">
        <f t="shared" si="797"/>
        <v>0</v>
      </c>
      <c r="S345" s="253"/>
      <c r="T345" s="205">
        <f t="shared" si="797"/>
        <v>0</v>
      </c>
      <c r="U345" s="205">
        <f t="shared" si="797"/>
        <v>0</v>
      </c>
      <c r="V345" s="253"/>
      <c r="W345" s="205">
        <f t="shared" si="797"/>
        <v>0</v>
      </c>
      <c r="X345" s="205">
        <f t="shared" si="797"/>
        <v>0</v>
      </c>
      <c r="Y345" s="253"/>
      <c r="Z345" s="205">
        <f t="shared" si="797"/>
        <v>0</v>
      </c>
      <c r="AA345" s="205">
        <f t="shared" si="797"/>
        <v>0</v>
      </c>
      <c r="AB345" s="253"/>
      <c r="AC345" s="205">
        <f t="shared" si="797"/>
        <v>0</v>
      </c>
      <c r="AD345" s="205">
        <f t="shared" si="797"/>
        <v>0</v>
      </c>
      <c r="AE345" s="253"/>
      <c r="AF345" s="205">
        <f t="shared" si="797"/>
        <v>0</v>
      </c>
      <c r="AG345" s="205">
        <f t="shared" si="797"/>
        <v>0</v>
      </c>
      <c r="AH345" s="253"/>
      <c r="AI345" s="205">
        <f>AI346+AI347+AI348+AI350+AI351</f>
        <v>0.4</v>
      </c>
      <c r="AJ345" s="205">
        <f>AJ346+AJ347+AJ348+AJ350+AJ351</f>
        <v>0.4</v>
      </c>
      <c r="AK345" s="253">
        <v>1</v>
      </c>
      <c r="AL345" s="205">
        <f>AL346+AL347+AL348+AL350+AL351</f>
        <v>1.1000000000000001</v>
      </c>
      <c r="AM345" s="205">
        <f>AM346+AM347+AM348+AM350+AM351</f>
        <v>0</v>
      </c>
      <c r="AN345" s="253">
        <f t="shared" ref="AN345:AN358" si="798">AM345/AL345</f>
        <v>0</v>
      </c>
      <c r="AO345" s="205">
        <f>AO346+AO347+AO348+AO350+AO351</f>
        <v>0</v>
      </c>
      <c r="AP345" s="205">
        <f>AP346+AP347+AP348+AP350+AP351</f>
        <v>0</v>
      </c>
      <c r="AQ345" s="205"/>
      <c r="AR345" s="258"/>
    </row>
    <row r="346" spans="1:44" s="153" customFormat="1" ht="81.75" hidden="1" customHeight="1">
      <c r="A346" s="594"/>
      <c r="B346" s="596"/>
      <c r="C346" s="596"/>
      <c r="D346" s="226" t="s">
        <v>37</v>
      </c>
      <c r="E346" s="211">
        <f t="shared" si="733"/>
        <v>0</v>
      </c>
      <c r="F346" s="211">
        <f t="shared" si="733"/>
        <v>0</v>
      </c>
      <c r="G346" s="211" t="e">
        <f t="shared" si="734"/>
        <v>#DIV/0!</v>
      </c>
      <c r="H346" s="211">
        <f t="shared" ref="H346" si="799">H353</f>
        <v>0</v>
      </c>
      <c r="I346" s="211">
        <f t="shared" ref="I346:AG346" si="800">I353</f>
        <v>0</v>
      </c>
      <c r="J346" s="211" t="e">
        <f t="shared" si="783"/>
        <v>#DIV/0!</v>
      </c>
      <c r="K346" s="211">
        <f t="shared" si="800"/>
        <v>0</v>
      </c>
      <c r="L346" s="211">
        <f t="shared" si="800"/>
        <v>0</v>
      </c>
      <c r="M346" s="211" t="e">
        <f t="shared" ref="M346:M358" si="801">L346/K346</f>
        <v>#DIV/0!</v>
      </c>
      <c r="N346" s="211">
        <f t="shared" si="800"/>
        <v>0</v>
      </c>
      <c r="O346" s="211">
        <f t="shared" si="800"/>
        <v>0</v>
      </c>
      <c r="P346" s="238" t="e">
        <f t="shared" ref="P346:P358" si="802">O346/N346</f>
        <v>#DIV/0!</v>
      </c>
      <c r="Q346" s="211">
        <f t="shared" si="800"/>
        <v>0</v>
      </c>
      <c r="R346" s="211">
        <f t="shared" si="800"/>
        <v>0</v>
      </c>
      <c r="S346" s="238" t="e">
        <f t="shared" ref="S346:S358" si="803">R346/Q346</f>
        <v>#DIV/0!</v>
      </c>
      <c r="T346" s="211">
        <f t="shared" si="800"/>
        <v>0</v>
      </c>
      <c r="U346" s="211">
        <f t="shared" si="800"/>
        <v>0</v>
      </c>
      <c r="V346" s="238" t="e">
        <f t="shared" ref="V346:V358" si="804">U346/T346</f>
        <v>#DIV/0!</v>
      </c>
      <c r="W346" s="211">
        <f t="shared" si="800"/>
        <v>0</v>
      </c>
      <c r="X346" s="211">
        <f t="shared" si="800"/>
        <v>0</v>
      </c>
      <c r="Y346" s="238" t="e">
        <f t="shared" ref="Y346:Y358" si="805">X346/W346</f>
        <v>#DIV/0!</v>
      </c>
      <c r="Z346" s="211">
        <f t="shared" si="800"/>
        <v>0</v>
      </c>
      <c r="AA346" s="211">
        <f t="shared" si="800"/>
        <v>0</v>
      </c>
      <c r="AB346" s="238" t="e">
        <f t="shared" ref="AB346:AB358" si="806">AA346/Z346</f>
        <v>#DIV/0!</v>
      </c>
      <c r="AC346" s="211">
        <f t="shared" si="800"/>
        <v>0</v>
      </c>
      <c r="AD346" s="211">
        <f t="shared" si="800"/>
        <v>0</v>
      </c>
      <c r="AE346" s="238" t="e">
        <f t="shared" ref="AE346:AE358" si="807">AD346/AC346</f>
        <v>#DIV/0!</v>
      </c>
      <c r="AF346" s="211">
        <f t="shared" si="800"/>
        <v>0</v>
      </c>
      <c r="AG346" s="211">
        <f t="shared" si="800"/>
        <v>0</v>
      </c>
      <c r="AH346" s="238" t="e">
        <f t="shared" ref="AH346:AH358" si="808">AG346/AF346</f>
        <v>#DIV/0!</v>
      </c>
      <c r="AI346" s="211">
        <f>AI353</f>
        <v>0</v>
      </c>
      <c r="AJ346" s="211">
        <f>AJ353</f>
        <v>0</v>
      </c>
      <c r="AK346" s="238" t="e">
        <f t="shared" ref="AK346:AK358" si="809">AJ346/AI346</f>
        <v>#DIV/0!</v>
      </c>
      <c r="AL346" s="211"/>
      <c r="AM346" s="212"/>
      <c r="AN346" s="238" t="e">
        <f t="shared" si="798"/>
        <v>#DIV/0!</v>
      </c>
      <c r="AO346" s="211">
        <f>AO353</f>
        <v>0</v>
      </c>
      <c r="AP346" s="211">
        <f>AP353</f>
        <v>0</v>
      </c>
      <c r="AQ346" s="211" t="e">
        <f t="shared" ref="AQ346:AQ358" si="810">AP346/AO346</f>
        <v>#DIV/0!</v>
      </c>
      <c r="AR346" s="324"/>
    </row>
    <row r="347" spans="1:44" s="153" customFormat="1" ht="114.75" hidden="1" customHeight="1" thickBot="1">
      <c r="A347" s="594"/>
      <c r="B347" s="596"/>
      <c r="C347" s="596"/>
      <c r="D347" s="210" t="s">
        <v>2</v>
      </c>
      <c r="E347" s="211">
        <f t="shared" si="733"/>
        <v>0</v>
      </c>
      <c r="F347" s="211">
        <f t="shared" si="733"/>
        <v>0</v>
      </c>
      <c r="G347" s="211" t="e">
        <f t="shared" si="734"/>
        <v>#DIV/0!</v>
      </c>
      <c r="H347" s="211">
        <f t="shared" ref="H347" si="811">H354</f>
        <v>0</v>
      </c>
      <c r="I347" s="211">
        <f t="shared" ref="I347:AG347" si="812">I354</f>
        <v>0</v>
      </c>
      <c r="J347" s="211" t="e">
        <f t="shared" si="783"/>
        <v>#DIV/0!</v>
      </c>
      <c r="K347" s="211">
        <f t="shared" si="812"/>
        <v>0</v>
      </c>
      <c r="L347" s="211">
        <f t="shared" si="812"/>
        <v>0</v>
      </c>
      <c r="M347" s="211" t="e">
        <f t="shared" si="801"/>
        <v>#DIV/0!</v>
      </c>
      <c r="N347" s="211">
        <f t="shared" si="812"/>
        <v>0</v>
      </c>
      <c r="O347" s="211">
        <f t="shared" si="812"/>
        <v>0</v>
      </c>
      <c r="P347" s="238" t="e">
        <f t="shared" si="802"/>
        <v>#DIV/0!</v>
      </c>
      <c r="Q347" s="211">
        <f t="shared" si="812"/>
        <v>0</v>
      </c>
      <c r="R347" s="211">
        <f t="shared" si="812"/>
        <v>0</v>
      </c>
      <c r="S347" s="238" t="e">
        <f t="shared" si="803"/>
        <v>#DIV/0!</v>
      </c>
      <c r="T347" s="211">
        <f t="shared" si="812"/>
        <v>0</v>
      </c>
      <c r="U347" s="211">
        <f t="shared" si="812"/>
        <v>0</v>
      </c>
      <c r="V347" s="238" t="e">
        <f t="shared" si="804"/>
        <v>#DIV/0!</v>
      </c>
      <c r="W347" s="211">
        <f t="shared" si="812"/>
        <v>0</v>
      </c>
      <c r="X347" s="211">
        <f t="shared" si="812"/>
        <v>0</v>
      </c>
      <c r="Y347" s="238" t="e">
        <f t="shared" si="805"/>
        <v>#DIV/0!</v>
      </c>
      <c r="Z347" s="211">
        <f t="shared" si="812"/>
        <v>0</v>
      </c>
      <c r="AA347" s="211">
        <f t="shared" si="812"/>
        <v>0</v>
      </c>
      <c r="AB347" s="238" t="e">
        <f t="shared" si="806"/>
        <v>#DIV/0!</v>
      </c>
      <c r="AC347" s="211">
        <f t="shared" si="812"/>
        <v>0</v>
      </c>
      <c r="AD347" s="211">
        <f t="shared" si="812"/>
        <v>0</v>
      </c>
      <c r="AE347" s="238" t="e">
        <f t="shared" si="807"/>
        <v>#DIV/0!</v>
      </c>
      <c r="AF347" s="211">
        <f t="shared" si="812"/>
        <v>0</v>
      </c>
      <c r="AG347" s="211">
        <f t="shared" si="812"/>
        <v>0</v>
      </c>
      <c r="AH347" s="238" t="e">
        <f t="shared" si="808"/>
        <v>#DIV/0!</v>
      </c>
      <c r="AI347" s="211">
        <f t="shared" ref="AI347:AJ350" si="813">AI354</f>
        <v>0</v>
      </c>
      <c r="AJ347" s="211">
        <f>AJ354</f>
        <v>0</v>
      </c>
      <c r="AK347" s="238" t="e">
        <f t="shared" si="809"/>
        <v>#DIV/0!</v>
      </c>
      <c r="AL347" s="211"/>
      <c r="AM347" s="212"/>
      <c r="AN347" s="238" t="e">
        <f t="shared" si="798"/>
        <v>#DIV/0!</v>
      </c>
      <c r="AO347" s="211">
        <f t="shared" ref="AO347:AP347" si="814">AO354</f>
        <v>0</v>
      </c>
      <c r="AP347" s="211">
        <f t="shared" si="814"/>
        <v>0</v>
      </c>
      <c r="AQ347" s="211" t="e">
        <f t="shared" si="810"/>
        <v>#DIV/0!</v>
      </c>
      <c r="AR347" s="324"/>
    </row>
    <row r="348" spans="1:44" s="153" customFormat="1" ht="177" customHeight="1" thickBot="1">
      <c r="A348" s="594"/>
      <c r="B348" s="596"/>
      <c r="C348" s="596"/>
      <c r="D348" s="210" t="s">
        <v>284</v>
      </c>
      <c r="E348" s="259">
        <f t="shared" si="733"/>
        <v>1.5</v>
      </c>
      <c r="F348" s="259">
        <f t="shared" si="733"/>
        <v>0.4</v>
      </c>
      <c r="G348" s="205">
        <f>F348/E348*100</f>
        <v>26.666666666666668</v>
      </c>
      <c r="H348" s="211">
        <f>H355</f>
        <v>0</v>
      </c>
      <c r="I348" s="211">
        <f t="shared" ref="I348:AG348" si="815">I355</f>
        <v>0</v>
      </c>
      <c r="J348" s="211"/>
      <c r="K348" s="211">
        <f t="shared" si="815"/>
        <v>0</v>
      </c>
      <c r="L348" s="211">
        <f t="shared" si="815"/>
        <v>0</v>
      </c>
      <c r="M348" s="211"/>
      <c r="N348" s="211">
        <f t="shared" si="815"/>
        <v>0</v>
      </c>
      <c r="O348" s="211">
        <f t="shared" si="815"/>
        <v>0</v>
      </c>
      <c r="P348" s="238"/>
      <c r="Q348" s="211">
        <f t="shared" si="815"/>
        <v>0</v>
      </c>
      <c r="R348" s="211">
        <f t="shared" si="815"/>
        <v>0</v>
      </c>
      <c r="S348" s="238"/>
      <c r="T348" s="211"/>
      <c r="U348" s="211">
        <f t="shared" si="815"/>
        <v>0</v>
      </c>
      <c r="V348" s="238"/>
      <c r="W348" s="211"/>
      <c r="X348" s="211">
        <f t="shared" si="815"/>
        <v>0</v>
      </c>
      <c r="Y348" s="238"/>
      <c r="Z348" s="211"/>
      <c r="AA348" s="211">
        <f t="shared" si="815"/>
        <v>0</v>
      </c>
      <c r="AB348" s="238"/>
      <c r="AC348" s="211"/>
      <c r="AD348" s="211">
        <f t="shared" si="815"/>
        <v>0</v>
      </c>
      <c r="AE348" s="238"/>
      <c r="AF348" s="211"/>
      <c r="AG348" s="211">
        <f t="shared" si="815"/>
        <v>0</v>
      </c>
      <c r="AH348" s="238"/>
      <c r="AI348" s="211">
        <v>0.4</v>
      </c>
      <c r="AJ348" s="211">
        <f>AJ355</f>
        <v>0.4</v>
      </c>
      <c r="AK348" s="238">
        <v>1</v>
      </c>
      <c r="AL348" s="211">
        <f>AL355</f>
        <v>1.1000000000000001</v>
      </c>
      <c r="AM348" s="326">
        <f>AM355</f>
        <v>0</v>
      </c>
      <c r="AN348" s="238">
        <f t="shared" si="798"/>
        <v>0</v>
      </c>
      <c r="AO348" s="211">
        <f>AO355</f>
        <v>0</v>
      </c>
      <c r="AP348" s="211">
        <f>AP355</f>
        <v>0</v>
      </c>
      <c r="AQ348" s="211"/>
      <c r="AR348" s="200"/>
    </row>
    <row r="349" spans="1:44" s="153" customFormat="1" ht="265.5" hidden="1" customHeight="1">
      <c r="A349" s="594"/>
      <c r="B349" s="596"/>
      <c r="C349" s="596"/>
      <c r="D349" s="210" t="s">
        <v>292</v>
      </c>
      <c r="E349" s="211">
        <f t="shared" si="733"/>
        <v>0</v>
      </c>
      <c r="F349" s="211">
        <f t="shared" si="733"/>
        <v>0</v>
      </c>
      <c r="G349" s="211" t="e">
        <f t="shared" si="734"/>
        <v>#DIV/0!</v>
      </c>
      <c r="H349" s="211">
        <f t="shared" ref="H349" si="816">H356</f>
        <v>0</v>
      </c>
      <c r="I349" s="211">
        <f t="shared" ref="I349:AG349" si="817">I356</f>
        <v>0</v>
      </c>
      <c r="J349" s="211" t="e">
        <f t="shared" si="783"/>
        <v>#DIV/0!</v>
      </c>
      <c r="K349" s="211">
        <f t="shared" si="817"/>
        <v>0</v>
      </c>
      <c r="L349" s="211">
        <f t="shared" si="817"/>
        <v>0</v>
      </c>
      <c r="M349" s="211" t="e">
        <f t="shared" si="801"/>
        <v>#DIV/0!</v>
      </c>
      <c r="N349" s="211">
        <f t="shared" si="817"/>
        <v>0</v>
      </c>
      <c r="O349" s="211">
        <f t="shared" si="817"/>
        <v>0</v>
      </c>
      <c r="P349" s="238" t="e">
        <f t="shared" si="802"/>
        <v>#DIV/0!</v>
      </c>
      <c r="Q349" s="211">
        <f t="shared" si="817"/>
        <v>0</v>
      </c>
      <c r="R349" s="211">
        <f t="shared" si="817"/>
        <v>0</v>
      </c>
      <c r="S349" s="238" t="e">
        <f t="shared" si="803"/>
        <v>#DIV/0!</v>
      </c>
      <c r="T349" s="211">
        <f t="shared" si="817"/>
        <v>0</v>
      </c>
      <c r="U349" s="211">
        <f t="shared" si="817"/>
        <v>0</v>
      </c>
      <c r="V349" s="238" t="e">
        <f t="shared" si="804"/>
        <v>#DIV/0!</v>
      </c>
      <c r="W349" s="211">
        <f t="shared" si="817"/>
        <v>0</v>
      </c>
      <c r="X349" s="211">
        <f t="shared" si="817"/>
        <v>0</v>
      </c>
      <c r="Y349" s="238" t="e">
        <f t="shared" si="805"/>
        <v>#DIV/0!</v>
      </c>
      <c r="Z349" s="211">
        <f t="shared" si="817"/>
        <v>0</v>
      </c>
      <c r="AA349" s="211">
        <f t="shared" si="817"/>
        <v>0</v>
      </c>
      <c r="AB349" s="238" t="e">
        <f t="shared" si="806"/>
        <v>#DIV/0!</v>
      </c>
      <c r="AC349" s="211">
        <f t="shared" si="817"/>
        <v>0</v>
      </c>
      <c r="AD349" s="211">
        <f t="shared" si="817"/>
        <v>0</v>
      </c>
      <c r="AE349" s="238" t="e">
        <f t="shared" si="807"/>
        <v>#DIV/0!</v>
      </c>
      <c r="AF349" s="211">
        <f t="shared" si="817"/>
        <v>0</v>
      </c>
      <c r="AG349" s="211">
        <f t="shared" si="817"/>
        <v>0</v>
      </c>
      <c r="AH349" s="238" t="e">
        <f t="shared" si="808"/>
        <v>#DIV/0!</v>
      </c>
      <c r="AI349" s="211">
        <f t="shared" si="813"/>
        <v>0</v>
      </c>
      <c r="AJ349" s="211">
        <f t="shared" si="813"/>
        <v>0</v>
      </c>
      <c r="AK349" s="238" t="e">
        <f t="shared" si="809"/>
        <v>#DIV/0!</v>
      </c>
      <c r="AL349" s="211"/>
      <c r="AM349" s="212"/>
      <c r="AN349" s="238" t="e">
        <f t="shared" si="798"/>
        <v>#DIV/0!</v>
      </c>
      <c r="AO349" s="211">
        <f t="shared" ref="AO349:AP350" si="818">AO356</f>
        <v>0</v>
      </c>
      <c r="AP349" s="211">
        <f t="shared" si="818"/>
        <v>0</v>
      </c>
      <c r="AQ349" s="211" t="e">
        <f t="shared" si="810"/>
        <v>#DIV/0!</v>
      </c>
      <c r="AR349" s="324"/>
    </row>
    <row r="350" spans="1:44" s="153" customFormat="1" ht="77.25" hidden="1" customHeight="1">
      <c r="A350" s="594"/>
      <c r="B350" s="596"/>
      <c r="C350" s="596"/>
      <c r="D350" s="210" t="s">
        <v>285</v>
      </c>
      <c r="E350" s="211">
        <f t="shared" si="733"/>
        <v>0</v>
      </c>
      <c r="F350" s="211">
        <f t="shared" si="733"/>
        <v>0</v>
      </c>
      <c r="G350" s="211" t="e">
        <f t="shared" si="734"/>
        <v>#DIV/0!</v>
      </c>
      <c r="H350" s="211">
        <f t="shared" ref="H350" si="819">H357</f>
        <v>0</v>
      </c>
      <c r="I350" s="211">
        <f t="shared" ref="I350:AG351" si="820">I357</f>
        <v>0</v>
      </c>
      <c r="J350" s="211" t="e">
        <f t="shared" si="783"/>
        <v>#DIV/0!</v>
      </c>
      <c r="K350" s="211">
        <f t="shared" si="820"/>
        <v>0</v>
      </c>
      <c r="L350" s="211">
        <f t="shared" si="820"/>
        <v>0</v>
      </c>
      <c r="M350" s="211" t="e">
        <f t="shared" si="801"/>
        <v>#DIV/0!</v>
      </c>
      <c r="N350" s="211">
        <f t="shared" si="820"/>
        <v>0</v>
      </c>
      <c r="O350" s="211">
        <f t="shared" si="820"/>
        <v>0</v>
      </c>
      <c r="P350" s="238" t="e">
        <f t="shared" si="802"/>
        <v>#DIV/0!</v>
      </c>
      <c r="Q350" s="211">
        <f t="shared" si="820"/>
        <v>0</v>
      </c>
      <c r="R350" s="211">
        <f t="shared" si="820"/>
        <v>0</v>
      </c>
      <c r="S350" s="238" t="e">
        <f t="shared" si="803"/>
        <v>#DIV/0!</v>
      </c>
      <c r="T350" s="211">
        <f t="shared" si="820"/>
        <v>0</v>
      </c>
      <c r="U350" s="211">
        <f t="shared" si="820"/>
        <v>0</v>
      </c>
      <c r="V350" s="238" t="e">
        <f t="shared" si="804"/>
        <v>#DIV/0!</v>
      </c>
      <c r="W350" s="211">
        <f t="shared" si="820"/>
        <v>0</v>
      </c>
      <c r="X350" s="211">
        <f t="shared" si="820"/>
        <v>0</v>
      </c>
      <c r="Y350" s="238" t="e">
        <f t="shared" si="805"/>
        <v>#DIV/0!</v>
      </c>
      <c r="Z350" s="211">
        <f t="shared" si="820"/>
        <v>0</v>
      </c>
      <c r="AA350" s="211">
        <f t="shared" si="820"/>
        <v>0</v>
      </c>
      <c r="AB350" s="238" t="e">
        <f t="shared" si="806"/>
        <v>#DIV/0!</v>
      </c>
      <c r="AC350" s="211">
        <f t="shared" si="820"/>
        <v>0</v>
      </c>
      <c r="AD350" s="211">
        <f t="shared" si="820"/>
        <v>0</v>
      </c>
      <c r="AE350" s="238" t="e">
        <f t="shared" si="807"/>
        <v>#DIV/0!</v>
      </c>
      <c r="AF350" s="211">
        <f t="shared" si="820"/>
        <v>0</v>
      </c>
      <c r="AG350" s="211">
        <f t="shared" si="820"/>
        <v>0</v>
      </c>
      <c r="AH350" s="238" t="e">
        <f t="shared" si="808"/>
        <v>#DIV/0!</v>
      </c>
      <c r="AI350" s="211">
        <f t="shared" si="813"/>
        <v>0</v>
      </c>
      <c r="AJ350" s="211">
        <f t="shared" si="813"/>
        <v>0</v>
      </c>
      <c r="AK350" s="238" t="e">
        <f t="shared" si="809"/>
        <v>#DIV/0!</v>
      </c>
      <c r="AL350" s="211"/>
      <c r="AM350" s="212"/>
      <c r="AN350" s="238" t="e">
        <f t="shared" si="798"/>
        <v>#DIV/0!</v>
      </c>
      <c r="AO350" s="211">
        <f t="shared" si="818"/>
        <v>0</v>
      </c>
      <c r="AP350" s="211">
        <f t="shared" si="818"/>
        <v>0</v>
      </c>
      <c r="AQ350" s="211" t="e">
        <f t="shared" si="810"/>
        <v>#DIV/0!</v>
      </c>
      <c r="AR350" s="324"/>
    </row>
    <row r="351" spans="1:44" s="153" customFormat="1" ht="89.25" hidden="1" customHeight="1" thickBot="1">
      <c r="A351" s="611"/>
      <c r="B351" s="597"/>
      <c r="C351" s="597"/>
      <c r="D351" s="245" t="s">
        <v>43</v>
      </c>
      <c r="E351" s="211">
        <f t="shared" si="733"/>
        <v>0</v>
      </c>
      <c r="F351" s="211">
        <f t="shared" si="733"/>
        <v>0</v>
      </c>
      <c r="G351" s="220" t="e">
        <f t="shared" si="734"/>
        <v>#DIV/0!</v>
      </c>
      <c r="H351" s="220">
        <f t="shared" ref="H351" si="821">H358</f>
        <v>0</v>
      </c>
      <c r="I351" s="220">
        <f t="shared" ref="I351" si="822">I358</f>
        <v>0</v>
      </c>
      <c r="J351" s="220" t="e">
        <f t="shared" si="783"/>
        <v>#DIV/0!</v>
      </c>
      <c r="K351" s="220">
        <f t="shared" si="820"/>
        <v>0</v>
      </c>
      <c r="L351" s="220">
        <f t="shared" si="820"/>
        <v>0</v>
      </c>
      <c r="M351" s="220" t="e">
        <f t="shared" si="801"/>
        <v>#DIV/0!</v>
      </c>
      <c r="N351" s="220">
        <f t="shared" si="820"/>
        <v>0</v>
      </c>
      <c r="O351" s="220">
        <f t="shared" si="820"/>
        <v>0</v>
      </c>
      <c r="P351" s="422" t="e">
        <f t="shared" si="802"/>
        <v>#DIV/0!</v>
      </c>
      <c r="Q351" s="220">
        <f t="shared" si="820"/>
        <v>0</v>
      </c>
      <c r="R351" s="220">
        <f t="shared" si="820"/>
        <v>0</v>
      </c>
      <c r="S351" s="422" t="e">
        <f t="shared" si="803"/>
        <v>#DIV/0!</v>
      </c>
      <c r="T351" s="220">
        <f t="shared" si="820"/>
        <v>0</v>
      </c>
      <c r="U351" s="220">
        <f t="shared" si="820"/>
        <v>0</v>
      </c>
      <c r="V351" s="422" t="e">
        <f t="shared" si="804"/>
        <v>#DIV/0!</v>
      </c>
      <c r="W351" s="220">
        <f t="shared" si="820"/>
        <v>0</v>
      </c>
      <c r="X351" s="220">
        <f t="shared" si="820"/>
        <v>0</v>
      </c>
      <c r="Y351" s="295" t="e">
        <f t="shared" si="805"/>
        <v>#DIV/0!</v>
      </c>
      <c r="Z351" s="220">
        <f t="shared" si="820"/>
        <v>0</v>
      </c>
      <c r="AA351" s="220">
        <f t="shared" si="820"/>
        <v>0</v>
      </c>
      <c r="AB351" s="422" t="e">
        <f t="shared" si="806"/>
        <v>#DIV/0!</v>
      </c>
      <c r="AC351" s="220">
        <f t="shared" si="820"/>
        <v>0</v>
      </c>
      <c r="AD351" s="220">
        <f t="shared" si="820"/>
        <v>0</v>
      </c>
      <c r="AE351" s="422" t="e">
        <f t="shared" si="807"/>
        <v>#DIV/0!</v>
      </c>
      <c r="AF351" s="220">
        <f t="shared" si="820"/>
        <v>0</v>
      </c>
      <c r="AG351" s="220">
        <f t="shared" si="820"/>
        <v>0</v>
      </c>
      <c r="AH351" s="422" t="e">
        <f t="shared" si="808"/>
        <v>#DIV/0!</v>
      </c>
      <c r="AI351" s="220">
        <f>AI358</f>
        <v>0</v>
      </c>
      <c r="AJ351" s="220">
        <f t="shared" ref="AJ351" si="823">AJ358</f>
        <v>0</v>
      </c>
      <c r="AK351" s="422" t="e">
        <f t="shared" si="809"/>
        <v>#DIV/0!</v>
      </c>
      <c r="AL351" s="220"/>
      <c r="AM351" s="219"/>
      <c r="AN351" s="422" t="e">
        <f t="shared" si="798"/>
        <v>#DIV/0!</v>
      </c>
      <c r="AO351" s="220">
        <f>AO358</f>
        <v>0</v>
      </c>
      <c r="AP351" s="220">
        <f>AP358</f>
        <v>0</v>
      </c>
      <c r="AQ351" s="220" t="e">
        <f t="shared" si="810"/>
        <v>#DIV/0!</v>
      </c>
      <c r="AR351" s="325"/>
    </row>
    <row r="352" spans="1:44" s="153" customFormat="1" ht="57" customHeight="1">
      <c r="A352" s="593" t="s">
        <v>349</v>
      </c>
      <c r="B352" s="595" t="s">
        <v>350</v>
      </c>
      <c r="C352" s="595" t="s">
        <v>338</v>
      </c>
      <c r="D352" s="222" t="s">
        <v>41</v>
      </c>
      <c r="E352" s="205">
        <f t="shared" si="733"/>
        <v>1.5</v>
      </c>
      <c r="F352" s="205">
        <f t="shared" si="733"/>
        <v>0.4</v>
      </c>
      <c r="G352" s="205">
        <f t="shared" si="734"/>
        <v>0.26666666666666666</v>
      </c>
      <c r="H352" s="205">
        <f t="shared" ref="H352:I352" si="824">H353+H354+H355+H357+H358</f>
        <v>0</v>
      </c>
      <c r="I352" s="205">
        <f t="shared" si="824"/>
        <v>0</v>
      </c>
      <c r="J352" s="206"/>
      <c r="K352" s="205">
        <f t="shared" ref="K352" si="825">K353+K354+K355+K357+K358</f>
        <v>0</v>
      </c>
      <c r="L352" s="206">
        <f t="shared" ref="L352" si="826">L355</f>
        <v>0</v>
      </c>
      <c r="M352" s="205"/>
      <c r="N352" s="206">
        <f t="shared" ref="N352" si="827">N355</f>
        <v>0</v>
      </c>
      <c r="O352" s="205">
        <f t="shared" ref="O352" si="828">O353+O354+O355+O357+O358</f>
        <v>0</v>
      </c>
      <c r="P352" s="253"/>
      <c r="Q352" s="205">
        <f t="shared" ref="Q352" si="829">Q353+Q354+Q355+Q357+Q358</f>
        <v>0</v>
      </c>
      <c r="R352" s="206">
        <f t="shared" ref="R352" si="830">R355</f>
        <v>0</v>
      </c>
      <c r="S352" s="253"/>
      <c r="T352" s="206">
        <f t="shared" ref="T352" si="831">T355</f>
        <v>0</v>
      </c>
      <c r="U352" s="205">
        <f t="shared" ref="U352" si="832">U353+U354+U355+U357+U358</f>
        <v>0</v>
      </c>
      <c r="V352" s="253"/>
      <c r="W352" s="205">
        <f t="shared" ref="W352" si="833">W353+W354+W355+W357+W358</f>
        <v>0</v>
      </c>
      <c r="X352" s="206">
        <f t="shared" ref="X352" si="834">X355</f>
        <v>0</v>
      </c>
      <c r="Y352" s="253"/>
      <c r="Z352" s="206">
        <f t="shared" ref="Z352" si="835">Z355</f>
        <v>0</v>
      </c>
      <c r="AA352" s="205">
        <f t="shared" ref="AA352" si="836">AA353+AA354+AA355+AA357+AA358</f>
        <v>0</v>
      </c>
      <c r="AB352" s="253"/>
      <c r="AC352" s="205">
        <f t="shared" ref="AC352" si="837">AC353+AC354+AC355+AC357+AC358</f>
        <v>0</v>
      </c>
      <c r="AD352" s="206">
        <f t="shared" ref="AD352" si="838">AD355</f>
        <v>0</v>
      </c>
      <c r="AE352" s="253"/>
      <c r="AF352" s="206">
        <f t="shared" ref="AF352" si="839">AF355</f>
        <v>0</v>
      </c>
      <c r="AG352" s="205">
        <f t="shared" ref="AG352" si="840">AG353+AG354+AG355+AG357+AG358</f>
        <v>0</v>
      </c>
      <c r="AH352" s="253"/>
      <c r="AI352" s="205">
        <f>AI353+AI354+AI355+AI357+AI358</f>
        <v>0.4</v>
      </c>
      <c r="AJ352" s="206">
        <f>AJ355</f>
        <v>0.4</v>
      </c>
      <c r="AK352" s="238">
        <v>1</v>
      </c>
      <c r="AL352" s="206">
        <f>AL355</f>
        <v>1.1000000000000001</v>
      </c>
      <c r="AM352" s="206">
        <f>AM355</f>
        <v>0</v>
      </c>
      <c r="AN352" s="253">
        <f t="shared" si="798"/>
        <v>0</v>
      </c>
      <c r="AO352" s="205">
        <f>AO353+AO354+AO355+AO357+AO358</f>
        <v>0</v>
      </c>
      <c r="AP352" s="205">
        <f>AP353+AP354+AP355+AP357+AP358</f>
        <v>0</v>
      </c>
      <c r="AQ352" s="205"/>
      <c r="AR352" s="258"/>
    </row>
    <row r="353" spans="1:44" s="153" customFormat="1" ht="81.75" hidden="1" customHeight="1">
      <c r="A353" s="594"/>
      <c r="B353" s="596"/>
      <c r="C353" s="596"/>
      <c r="D353" s="226" t="s">
        <v>37</v>
      </c>
      <c r="E353" s="211">
        <f t="shared" si="733"/>
        <v>0</v>
      </c>
      <c r="F353" s="211">
        <f t="shared" si="733"/>
        <v>0</v>
      </c>
      <c r="G353" s="211" t="e">
        <f t="shared" si="734"/>
        <v>#DIV/0!</v>
      </c>
      <c r="H353" s="211"/>
      <c r="I353" s="211"/>
      <c r="J353" s="212" t="e">
        <f t="shared" si="783"/>
        <v>#DIV/0!</v>
      </c>
      <c r="K353" s="211"/>
      <c r="L353" s="212"/>
      <c r="M353" s="211" t="e">
        <f t="shared" si="801"/>
        <v>#DIV/0!</v>
      </c>
      <c r="N353" s="212"/>
      <c r="O353" s="211"/>
      <c r="P353" s="238" t="e">
        <f t="shared" si="802"/>
        <v>#DIV/0!</v>
      </c>
      <c r="Q353" s="211"/>
      <c r="R353" s="212"/>
      <c r="S353" s="238" t="e">
        <f t="shared" si="803"/>
        <v>#DIV/0!</v>
      </c>
      <c r="T353" s="212"/>
      <c r="U353" s="211"/>
      <c r="V353" s="238" t="e">
        <f t="shared" si="804"/>
        <v>#DIV/0!</v>
      </c>
      <c r="W353" s="211"/>
      <c r="X353" s="212"/>
      <c r="Y353" s="238" t="e">
        <f t="shared" si="805"/>
        <v>#DIV/0!</v>
      </c>
      <c r="Z353" s="212"/>
      <c r="AA353" s="211"/>
      <c r="AB353" s="238" t="e">
        <f t="shared" si="806"/>
        <v>#DIV/0!</v>
      </c>
      <c r="AC353" s="211"/>
      <c r="AD353" s="212"/>
      <c r="AE353" s="238" t="e">
        <f t="shared" si="807"/>
        <v>#DIV/0!</v>
      </c>
      <c r="AF353" s="212"/>
      <c r="AG353" s="211"/>
      <c r="AH353" s="238" t="e">
        <f t="shared" si="808"/>
        <v>#DIV/0!</v>
      </c>
      <c r="AI353" s="211"/>
      <c r="AJ353" s="212"/>
      <c r="AK353" s="238" t="e">
        <f t="shared" si="809"/>
        <v>#DIV/0!</v>
      </c>
      <c r="AL353" s="211"/>
      <c r="AM353" s="212"/>
      <c r="AN353" s="238" t="e">
        <f t="shared" si="798"/>
        <v>#DIV/0!</v>
      </c>
      <c r="AO353" s="211"/>
      <c r="AP353" s="211"/>
      <c r="AQ353" s="211" t="e">
        <f t="shared" si="810"/>
        <v>#DIV/0!</v>
      </c>
      <c r="AR353" s="200"/>
    </row>
    <row r="354" spans="1:44" s="153" customFormat="1" ht="92.25" hidden="1" customHeight="1">
      <c r="A354" s="594"/>
      <c r="B354" s="596"/>
      <c r="C354" s="596"/>
      <c r="D354" s="210" t="s">
        <v>2</v>
      </c>
      <c r="E354" s="211">
        <f t="shared" si="733"/>
        <v>0</v>
      </c>
      <c r="F354" s="211">
        <f t="shared" si="733"/>
        <v>0</v>
      </c>
      <c r="G354" s="211" t="e">
        <f t="shared" si="734"/>
        <v>#DIV/0!</v>
      </c>
      <c r="H354" s="211"/>
      <c r="I354" s="211"/>
      <c r="J354" s="212" t="e">
        <f t="shared" si="783"/>
        <v>#DIV/0!</v>
      </c>
      <c r="K354" s="211"/>
      <c r="L354" s="212"/>
      <c r="M354" s="211" t="e">
        <f t="shared" si="801"/>
        <v>#DIV/0!</v>
      </c>
      <c r="N354" s="212"/>
      <c r="O354" s="211"/>
      <c r="P354" s="238" t="e">
        <f t="shared" si="802"/>
        <v>#DIV/0!</v>
      </c>
      <c r="Q354" s="211"/>
      <c r="R354" s="212"/>
      <c r="S354" s="238" t="e">
        <f t="shared" si="803"/>
        <v>#DIV/0!</v>
      </c>
      <c r="T354" s="212"/>
      <c r="U354" s="211"/>
      <c r="V354" s="238" t="e">
        <f t="shared" si="804"/>
        <v>#DIV/0!</v>
      </c>
      <c r="W354" s="211"/>
      <c r="X354" s="212"/>
      <c r="Y354" s="238" t="e">
        <f t="shared" si="805"/>
        <v>#DIV/0!</v>
      </c>
      <c r="Z354" s="212"/>
      <c r="AA354" s="211"/>
      <c r="AB354" s="238" t="e">
        <f t="shared" si="806"/>
        <v>#DIV/0!</v>
      </c>
      <c r="AC354" s="211"/>
      <c r="AD354" s="212"/>
      <c r="AE354" s="238" t="e">
        <f t="shared" si="807"/>
        <v>#DIV/0!</v>
      </c>
      <c r="AF354" s="212"/>
      <c r="AG354" s="211"/>
      <c r="AH354" s="238" t="e">
        <f t="shared" si="808"/>
        <v>#DIV/0!</v>
      </c>
      <c r="AI354" s="211"/>
      <c r="AJ354" s="212"/>
      <c r="AK354" s="238" t="e">
        <f t="shared" si="809"/>
        <v>#DIV/0!</v>
      </c>
      <c r="AL354" s="211"/>
      <c r="AM354" s="212"/>
      <c r="AN354" s="238" t="e">
        <f t="shared" si="798"/>
        <v>#DIV/0!</v>
      </c>
      <c r="AO354" s="211"/>
      <c r="AP354" s="211"/>
      <c r="AQ354" s="211" t="e">
        <f t="shared" si="810"/>
        <v>#DIV/0!</v>
      </c>
      <c r="AR354" s="200"/>
    </row>
    <row r="355" spans="1:44" s="153" customFormat="1" ht="230.25" customHeight="1">
      <c r="A355" s="594"/>
      <c r="B355" s="596"/>
      <c r="C355" s="596"/>
      <c r="D355" s="210" t="s">
        <v>284</v>
      </c>
      <c r="E355" s="211">
        <f t="shared" si="733"/>
        <v>1.5</v>
      </c>
      <c r="F355" s="211">
        <f t="shared" si="733"/>
        <v>0.4</v>
      </c>
      <c r="G355" s="211">
        <f t="shared" si="734"/>
        <v>0.26666666666666666</v>
      </c>
      <c r="H355" s="211"/>
      <c r="I355" s="211">
        <v>0</v>
      </c>
      <c r="J355" s="243"/>
      <c r="K355" s="211">
        <v>0</v>
      </c>
      <c r="L355" s="243">
        <v>0</v>
      </c>
      <c r="M355" s="211"/>
      <c r="N355" s="243"/>
      <c r="O355" s="211">
        <v>0</v>
      </c>
      <c r="P355" s="238"/>
      <c r="Q355" s="211">
        <v>0</v>
      </c>
      <c r="R355" s="243">
        <v>0</v>
      </c>
      <c r="S355" s="238"/>
      <c r="T355" s="211">
        <v>0</v>
      </c>
      <c r="U355" s="211">
        <v>0</v>
      </c>
      <c r="V355" s="238"/>
      <c r="W355" s="211">
        <v>0</v>
      </c>
      <c r="X355" s="243">
        <v>0</v>
      </c>
      <c r="Y355" s="238"/>
      <c r="Z355" s="243"/>
      <c r="AA355" s="211">
        <v>0</v>
      </c>
      <c r="AB355" s="238"/>
      <c r="AC355" s="211"/>
      <c r="AD355" s="243">
        <v>0</v>
      </c>
      <c r="AE355" s="238"/>
      <c r="AF355" s="243"/>
      <c r="AG355" s="211">
        <v>0</v>
      </c>
      <c r="AH355" s="238"/>
      <c r="AI355" s="211">
        <v>0.4</v>
      </c>
      <c r="AJ355" s="243">
        <v>0.4</v>
      </c>
      <c r="AK355" s="238">
        <v>1</v>
      </c>
      <c r="AL355" s="211">
        <v>1.1000000000000001</v>
      </c>
      <c r="AM355" s="326">
        <v>0</v>
      </c>
      <c r="AN355" s="238">
        <f t="shared" si="798"/>
        <v>0</v>
      </c>
      <c r="AO355" s="211">
        <v>0</v>
      </c>
      <c r="AP355" s="211"/>
      <c r="AQ355" s="211"/>
      <c r="AR355" s="200" t="s">
        <v>350</v>
      </c>
    </row>
    <row r="356" spans="1:44" s="153" customFormat="1" ht="273" hidden="1" customHeight="1">
      <c r="A356" s="594"/>
      <c r="B356" s="596"/>
      <c r="C356" s="596"/>
      <c r="D356" s="210" t="s">
        <v>292</v>
      </c>
      <c r="E356" s="205">
        <f t="shared" si="733"/>
        <v>0</v>
      </c>
      <c r="F356" s="205">
        <f t="shared" si="733"/>
        <v>0</v>
      </c>
      <c r="G356" s="211" t="e">
        <f t="shared" si="734"/>
        <v>#DIV/0!</v>
      </c>
      <c r="H356" s="211"/>
      <c r="I356" s="211"/>
      <c r="J356" s="212" t="e">
        <f t="shared" si="783"/>
        <v>#DIV/0!</v>
      </c>
      <c r="K356" s="211"/>
      <c r="L356" s="212"/>
      <c r="M356" s="211" t="e">
        <f t="shared" si="801"/>
        <v>#DIV/0!</v>
      </c>
      <c r="N356" s="212"/>
      <c r="O356" s="211"/>
      <c r="P356" s="238" t="e">
        <f t="shared" si="802"/>
        <v>#DIV/0!</v>
      </c>
      <c r="Q356" s="211"/>
      <c r="R356" s="212"/>
      <c r="S356" s="238" t="e">
        <f t="shared" si="803"/>
        <v>#DIV/0!</v>
      </c>
      <c r="T356" s="212"/>
      <c r="U356" s="211"/>
      <c r="V356" s="238" t="e">
        <f t="shared" si="804"/>
        <v>#DIV/0!</v>
      </c>
      <c r="W356" s="211"/>
      <c r="X356" s="212"/>
      <c r="Y356" s="238" t="e">
        <f t="shared" si="805"/>
        <v>#DIV/0!</v>
      </c>
      <c r="Z356" s="212"/>
      <c r="AA356" s="211"/>
      <c r="AB356" s="238" t="e">
        <f t="shared" si="806"/>
        <v>#DIV/0!</v>
      </c>
      <c r="AC356" s="211"/>
      <c r="AD356" s="212"/>
      <c r="AE356" s="238" t="e">
        <f t="shared" si="807"/>
        <v>#DIV/0!</v>
      </c>
      <c r="AF356" s="212"/>
      <c r="AG356" s="211"/>
      <c r="AH356" s="238" t="e">
        <f t="shared" si="808"/>
        <v>#DIV/0!</v>
      </c>
      <c r="AI356" s="211"/>
      <c r="AJ356" s="212"/>
      <c r="AK356" s="238" t="e">
        <f t="shared" si="809"/>
        <v>#DIV/0!</v>
      </c>
      <c r="AL356" s="211"/>
      <c r="AM356" s="212"/>
      <c r="AN356" s="238" t="e">
        <f t="shared" si="798"/>
        <v>#DIV/0!</v>
      </c>
      <c r="AO356" s="211"/>
      <c r="AP356" s="211"/>
      <c r="AQ356" s="211" t="e">
        <f t="shared" si="810"/>
        <v>#DIV/0!</v>
      </c>
      <c r="AR356" s="200"/>
    </row>
    <row r="357" spans="1:44" s="153" customFormat="1" ht="76.5" hidden="1" customHeight="1">
      <c r="A357" s="594"/>
      <c r="B357" s="596"/>
      <c r="C357" s="596"/>
      <c r="D357" s="210" t="s">
        <v>285</v>
      </c>
      <c r="E357" s="211">
        <f t="shared" si="733"/>
        <v>0</v>
      </c>
      <c r="F357" s="211">
        <f t="shared" si="733"/>
        <v>0</v>
      </c>
      <c r="G357" s="211" t="e">
        <f t="shared" si="734"/>
        <v>#DIV/0!</v>
      </c>
      <c r="H357" s="211"/>
      <c r="I357" s="211"/>
      <c r="J357" s="212" t="e">
        <f t="shared" si="783"/>
        <v>#DIV/0!</v>
      </c>
      <c r="K357" s="211"/>
      <c r="L357" s="212"/>
      <c r="M357" s="211" t="e">
        <f t="shared" si="801"/>
        <v>#DIV/0!</v>
      </c>
      <c r="N357" s="212"/>
      <c r="O357" s="211"/>
      <c r="P357" s="238" t="e">
        <f t="shared" si="802"/>
        <v>#DIV/0!</v>
      </c>
      <c r="Q357" s="211"/>
      <c r="R357" s="212"/>
      <c r="S357" s="238" t="e">
        <f t="shared" si="803"/>
        <v>#DIV/0!</v>
      </c>
      <c r="T357" s="212"/>
      <c r="U357" s="211"/>
      <c r="V357" s="238" t="e">
        <f t="shared" si="804"/>
        <v>#DIV/0!</v>
      </c>
      <c r="W357" s="211"/>
      <c r="X357" s="212"/>
      <c r="Y357" s="238" t="e">
        <f t="shared" si="805"/>
        <v>#DIV/0!</v>
      </c>
      <c r="Z357" s="212"/>
      <c r="AA357" s="211"/>
      <c r="AB357" s="238" t="e">
        <f t="shared" si="806"/>
        <v>#DIV/0!</v>
      </c>
      <c r="AC357" s="211"/>
      <c r="AD357" s="212"/>
      <c r="AE357" s="238" t="e">
        <f t="shared" si="807"/>
        <v>#DIV/0!</v>
      </c>
      <c r="AF357" s="212"/>
      <c r="AG357" s="211"/>
      <c r="AH357" s="238" t="e">
        <f t="shared" si="808"/>
        <v>#DIV/0!</v>
      </c>
      <c r="AI357" s="211"/>
      <c r="AJ357" s="212"/>
      <c r="AK357" s="238" t="e">
        <f t="shared" si="809"/>
        <v>#DIV/0!</v>
      </c>
      <c r="AL357" s="211"/>
      <c r="AM357" s="212"/>
      <c r="AN357" s="238" t="e">
        <f t="shared" si="798"/>
        <v>#DIV/0!</v>
      </c>
      <c r="AO357" s="211"/>
      <c r="AP357" s="211"/>
      <c r="AQ357" s="211" t="e">
        <f t="shared" si="810"/>
        <v>#DIV/0!</v>
      </c>
      <c r="AR357" s="200"/>
    </row>
    <row r="358" spans="1:44" s="153" customFormat="1" ht="102" hidden="1" customHeight="1" thickBot="1">
      <c r="A358" s="594"/>
      <c r="B358" s="596"/>
      <c r="C358" s="596"/>
      <c r="D358" s="226" t="s">
        <v>43</v>
      </c>
      <c r="E358" s="211">
        <f t="shared" si="733"/>
        <v>0</v>
      </c>
      <c r="F358" s="211">
        <f t="shared" si="733"/>
        <v>0</v>
      </c>
      <c r="G358" s="211" t="e">
        <f t="shared" si="734"/>
        <v>#DIV/0!</v>
      </c>
      <c r="H358" s="211"/>
      <c r="I358" s="211"/>
      <c r="J358" s="212" t="e">
        <f t="shared" si="783"/>
        <v>#DIV/0!</v>
      </c>
      <c r="K358" s="211"/>
      <c r="L358" s="212"/>
      <c r="M358" s="220" t="e">
        <f t="shared" si="801"/>
        <v>#DIV/0!</v>
      </c>
      <c r="N358" s="212"/>
      <c r="O358" s="211"/>
      <c r="P358" s="422" t="e">
        <f t="shared" si="802"/>
        <v>#DIV/0!</v>
      </c>
      <c r="Q358" s="211"/>
      <c r="R358" s="212"/>
      <c r="S358" s="422" t="e">
        <f t="shared" si="803"/>
        <v>#DIV/0!</v>
      </c>
      <c r="T358" s="212"/>
      <c r="U358" s="211"/>
      <c r="V358" s="422" t="e">
        <f t="shared" si="804"/>
        <v>#DIV/0!</v>
      </c>
      <c r="W358" s="211"/>
      <c r="X358" s="212"/>
      <c r="Y358" s="295" t="e">
        <f t="shared" si="805"/>
        <v>#DIV/0!</v>
      </c>
      <c r="Z358" s="212"/>
      <c r="AA358" s="211"/>
      <c r="AB358" s="422" t="e">
        <f t="shared" si="806"/>
        <v>#DIV/0!</v>
      </c>
      <c r="AC358" s="211"/>
      <c r="AD358" s="212"/>
      <c r="AE358" s="422" t="e">
        <f t="shared" si="807"/>
        <v>#DIV/0!</v>
      </c>
      <c r="AF358" s="212"/>
      <c r="AG358" s="211"/>
      <c r="AH358" s="422" t="e">
        <f t="shared" si="808"/>
        <v>#DIV/0!</v>
      </c>
      <c r="AI358" s="211"/>
      <c r="AJ358" s="212"/>
      <c r="AK358" s="422" t="e">
        <f t="shared" si="809"/>
        <v>#DIV/0!</v>
      </c>
      <c r="AL358" s="211"/>
      <c r="AM358" s="212"/>
      <c r="AN358" s="422" t="e">
        <f t="shared" si="798"/>
        <v>#DIV/0!</v>
      </c>
      <c r="AO358" s="211"/>
      <c r="AP358" s="211"/>
      <c r="AQ358" s="220" t="e">
        <f t="shared" si="810"/>
        <v>#DIV/0!</v>
      </c>
      <c r="AR358" s="200"/>
    </row>
    <row r="359" spans="1:44" s="153" customFormat="1" ht="409.5" customHeight="1" thickBot="1">
      <c r="A359" s="327" t="s">
        <v>351</v>
      </c>
      <c r="B359" s="195" t="s">
        <v>352</v>
      </c>
      <c r="C359" s="596"/>
      <c r="D359" s="195" t="s">
        <v>333</v>
      </c>
      <c r="E359" s="613" t="s">
        <v>353</v>
      </c>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13"/>
      <c r="AL359" s="613"/>
      <c r="AM359" s="613"/>
      <c r="AN359" s="613"/>
      <c r="AO359" s="613"/>
      <c r="AP359" s="613"/>
      <c r="AQ359" s="613"/>
      <c r="AR359" s="614"/>
    </row>
    <row r="360" spans="1:44" s="153" customFormat="1" ht="114.75" hidden="1" customHeight="1">
      <c r="A360" s="618" t="s">
        <v>363</v>
      </c>
      <c r="B360" s="595" t="s">
        <v>354</v>
      </c>
      <c r="C360" s="595" t="s">
        <v>338</v>
      </c>
      <c r="D360" s="222" t="s">
        <v>41</v>
      </c>
      <c r="E360" s="205">
        <f>H360+K360+N360+Q360+T360+W360+Z360+AC360+AF360+AI360+AL360+AO360</f>
        <v>0</v>
      </c>
      <c r="F360" s="205">
        <f>I360+L360+O360+R360+U360+X360+AA360+AD360+AG360+AJ360+AM360+AP360</f>
        <v>0</v>
      </c>
      <c r="G360" s="223" t="e">
        <f t="shared" ref="G360" si="841">F360/E360</f>
        <v>#DIV/0!</v>
      </c>
      <c r="H360" s="223"/>
      <c r="I360" s="223"/>
      <c r="J360" s="224"/>
      <c r="K360" s="223"/>
      <c r="L360" s="223"/>
      <c r="M360" s="224"/>
      <c r="N360" s="223"/>
      <c r="O360" s="223"/>
      <c r="P360" s="423"/>
      <c r="Q360" s="223"/>
      <c r="R360" s="223"/>
      <c r="S360" s="423"/>
      <c r="T360" s="223"/>
      <c r="U360" s="223"/>
      <c r="V360" s="423"/>
      <c r="W360" s="223"/>
      <c r="X360" s="223"/>
      <c r="Y360" s="253"/>
      <c r="Z360" s="223"/>
      <c r="AA360" s="224"/>
      <c r="AB360" s="423"/>
      <c r="AC360" s="223"/>
      <c r="AD360" s="224"/>
      <c r="AE360" s="423"/>
      <c r="AF360" s="223"/>
      <c r="AG360" s="224"/>
      <c r="AH360" s="423"/>
      <c r="AI360" s="223"/>
      <c r="AJ360" s="224"/>
      <c r="AK360" s="423" t="e">
        <f t="shared" ref="AK360" si="842">AJ360/AI360</f>
        <v>#DIV/0!</v>
      </c>
      <c r="AL360" s="223"/>
      <c r="AM360" s="224"/>
      <c r="AN360" s="423" t="e">
        <f t="shared" ref="AN360" si="843">AM360/AL360</f>
        <v>#DIV/0!</v>
      </c>
      <c r="AO360" s="224"/>
      <c r="AP360" s="224"/>
      <c r="AQ360" s="223" t="e">
        <f t="shared" ref="AQ360" si="844">AP360/AO360</f>
        <v>#DIV/0!</v>
      </c>
      <c r="AR360" s="328"/>
    </row>
    <row r="361" spans="1:44" s="153" customFormat="1" ht="114.75" hidden="1" customHeight="1">
      <c r="A361" s="619"/>
      <c r="B361" s="596"/>
      <c r="C361" s="596"/>
      <c r="D361" s="226" t="s">
        <v>37</v>
      </c>
      <c r="E361" s="211">
        <f>H361+K361+N361+Q361+T361+W361+Z361+AC361+AF361+AI361+AL361+AO361</f>
        <v>0</v>
      </c>
      <c r="F361" s="211">
        <f>I361+L361+O361+R361+U361+X361+AA361+AD361+AG361+AJ361+AM361+AP361</f>
        <v>0</v>
      </c>
      <c r="G361" s="216"/>
      <c r="H361" s="215"/>
      <c r="I361" s="215"/>
      <c r="J361" s="216"/>
      <c r="K361" s="215"/>
      <c r="L361" s="215"/>
      <c r="M361" s="216"/>
      <c r="N361" s="215"/>
      <c r="O361" s="215"/>
      <c r="P361" s="214"/>
      <c r="Q361" s="215"/>
      <c r="R361" s="215"/>
      <c r="S361" s="214"/>
      <c r="T361" s="215"/>
      <c r="U361" s="215"/>
      <c r="V361" s="214"/>
      <c r="W361" s="215"/>
      <c r="X361" s="215"/>
      <c r="Y361" s="238"/>
      <c r="Z361" s="215"/>
      <c r="AA361" s="216"/>
      <c r="AB361" s="214"/>
      <c r="AC361" s="215"/>
      <c r="AD361" s="216"/>
      <c r="AE361" s="214"/>
      <c r="AF361" s="215"/>
      <c r="AG361" s="216"/>
      <c r="AH361" s="214"/>
      <c r="AI361" s="215"/>
      <c r="AJ361" s="216"/>
      <c r="AK361" s="214"/>
      <c r="AL361" s="215"/>
      <c r="AM361" s="216"/>
      <c r="AN361" s="214"/>
      <c r="AO361" s="216"/>
      <c r="AP361" s="216"/>
      <c r="AQ361" s="216"/>
      <c r="AR361" s="329"/>
    </row>
    <row r="362" spans="1:44" s="153" customFormat="1" ht="114.75" hidden="1" customHeight="1">
      <c r="A362" s="619"/>
      <c r="B362" s="596"/>
      <c r="C362" s="596"/>
      <c r="D362" s="210" t="s">
        <v>2</v>
      </c>
      <c r="E362" s="211">
        <f t="shared" ref="E362:E366" si="845">H362+K362+N362+Q362+T362+W362+Z362+AC362+AF362+AI362+AL362+AO362</f>
        <v>0</v>
      </c>
      <c r="F362" s="211">
        <f t="shared" ref="F362:F366" si="846">I362+L362+O362+R362+U362+X362+AA362+AD362+AG362+AJ362+AM362+AP362</f>
        <v>0</v>
      </c>
      <c r="G362" s="216"/>
      <c r="H362" s="215"/>
      <c r="I362" s="215"/>
      <c r="J362" s="216"/>
      <c r="K362" s="215"/>
      <c r="L362" s="215"/>
      <c r="M362" s="216"/>
      <c r="N362" s="215"/>
      <c r="O362" s="215"/>
      <c r="P362" s="214"/>
      <c r="Q362" s="215"/>
      <c r="R362" s="215"/>
      <c r="S362" s="214"/>
      <c r="T362" s="215"/>
      <c r="U362" s="215"/>
      <c r="V362" s="214"/>
      <c r="W362" s="215"/>
      <c r="X362" s="215"/>
      <c r="Y362" s="238"/>
      <c r="Z362" s="215"/>
      <c r="AA362" s="216"/>
      <c r="AB362" s="214"/>
      <c r="AC362" s="215"/>
      <c r="AD362" s="216"/>
      <c r="AE362" s="214"/>
      <c r="AF362" s="215"/>
      <c r="AG362" s="216"/>
      <c r="AH362" s="214"/>
      <c r="AI362" s="215"/>
      <c r="AJ362" s="216"/>
      <c r="AK362" s="214"/>
      <c r="AL362" s="215"/>
      <c r="AM362" s="216"/>
      <c r="AN362" s="214"/>
      <c r="AO362" s="216"/>
      <c r="AP362" s="216"/>
      <c r="AQ362" s="216"/>
      <c r="AR362" s="329"/>
    </row>
    <row r="363" spans="1:44" s="153" customFormat="1" ht="114.75" hidden="1" customHeight="1" thickBot="1">
      <c r="A363" s="619"/>
      <c r="B363" s="596"/>
      <c r="C363" s="596"/>
      <c r="D363" s="210" t="s">
        <v>284</v>
      </c>
      <c r="E363" s="211">
        <f t="shared" si="845"/>
        <v>0</v>
      </c>
      <c r="F363" s="211">
        <f t="shared" si="846"/>
        <v>0</v>
      </c>
      <c r="G363" s="216"/>
      <c r="H363" s="215"/>
      <c r="I363" s="215"/>
      <c r="J363" s="216"/>
      <c r="K363" s="215"/>
      <c r="L363" s="215"/>
      <c r="M363" s="216"/>
      <c r="N363" s="215"/>
      <c r="O363" s="215"/>
      <c r="P363" s="214"/>
      <c r="Q363" s="215"/>
      <c r="R363" s="215"/>
      <c r="S363" s="214"/>
      <c r="T363" s="215"/>
      <c r="U363" s="215"/>
      <c r="V363" s="214"/>
      <c r="W363" s="215"/>
      <c r="X363" s="215"/>
      <c r="Y363" s="238"/>
      <c r="Z363" s="215"/>
      <c r="AA363" s="216"/>
      <c r="AB363" s="214"/>
      <c r="AC363" s="215"/>
      <c r="AD363" s="216"/>
      <c r="AE363" s="214"/>
      <c r="AF363" s="215"/>
      <c r="AG363" s="216"/>
      <c r="AH363" s="214"/>
      <c r="AI363" s="215"/>
      <c r="AJ363" s="216"/>
      <c r="AK363" s="214"/>
      <c r="AL363" s="215"/>
      <c r="AM363" s="216"/>
      <c r="AN363" s="214"/>
      <c r="AO363" s="216"/>
      <c r="AP363" s="216"/>
      <c r="AQ363" s="216"/>
      <c r="AR363" s="329"/>
    </row>
    <row r="364" spans="1:44" s="153" customFormat="1" ht="228" hidden="1" customHeight="1">
      <c r="A364" s="619"/>
      <c r="B364" s="596"/>
      <c r="C364" s="596"/>
      <c r="D364" s="210" t="s">
        <v>292</v>
      </c>
      <c r="E364" s="205">
        <f t="shared" si="845"/>
        <v>0</v>
      </c>
      <c r="F364" s="205">
        <f t="shared" si="846"/>
        <v>0</v>
      </c>
      <c r="G364" s="216"/>
      <c r="H364" s="215"/>
      <c r="I364" s="215"/>
      <c r="J364" s="216"/>
      <c r="K364" s="215"/>
      <c r="L364" s="215"/>
      <c r="M364" s="216"/>
      <c r="N364" s="215"/>
      <c r="O364" s="215"/>
      <c r="P364" s="214"/>
      <c r="Q364" s="215"/>
      <c r="R364" s="215"/>
      <c r="S364" s="214"/>
      <c r="T364" s="215"/>
      <c r="U364" s="215"/>
      <c r="V364" s="214"/>
      <c r="W364" s="215"/>
      <c r="X364" s="215"/>
      <c r="Y364" s="238"/>
      <c r="Z364" s="215"/>
      <c r="AA364" s="216"/>
      <c r="AB364" s="214"/>
      <c r="AC364" s="215"/>
      <c r="AD364" s="216"/>
      <c r="AE364" s="214"/>
      <c r="AF364" s="215"/>
      <c r="AG364" s="216"/>
      <c r="AH364" s="214"/>
      <c r="AI364" s="215"/>
      <c r="AJ364" s="216"/>
      <c r="AK364" s="214"/>
      <c r="AL364" s="215"/>
      <c r="AM364" s="216"/>
      <c r="AN364" s="214"/>
      <c r="AO364" s="216"/>
      <c r="AP364" s="216"/>
      <c r="AQ364" s="216"/>
      <c r="AR364" s="329"/>
    </row>
    <row r="365" spans="1:44" s="153" customFormat="1" ht="114.75" hidden="1" customHeight="1">
      <c r="A365" s="619"/>
      <c r="B365" s="596"/>
      <c r="C365" s="596"/>
      <c r="D365" s="210" t="s">
        <v>285</v>
      </c>
      <c r="E365" s="211">
        <f t="shared" si="845"/>
        <v>0</v>
      </c>
      <c r="F365" s="211">
        <f t="shared" si="846"/>
        <v>0</v>
      </c>
      <c r="G365" s="216"/>
      <c r="H365" s="215"/>
      <c r="I365" s="215"/>
      <c r="J365" s="216"/>
      <c r="K365" s="215"/>
      <c r="L365" s="215"/>
      <c r="M365" s="216"/>
      <c r="N365" s="215"/>
      <c r="O365" s="215"/>
      <c r="P365" s="214"/>
      <c r="Q365" s="215"/>
      <c r="R365" s="215"/>
      <c r="S365" s="214"/>
      <c r="T365" s="215"/>
      <c r="U365" s="215"/>
      <c r="V365" s="214"/>
      <c r="W365" s="215"/>
      <c r="X365" s="215"/>
      <c r="Y365" s="238"/>
      <c r="Z365" s="215"/>
      <c r="AA365" s="216"/>
      <c r="AB365" s="214"/>
      <c r="AC365" s="215"/>
      <c r="AD365" s="216"/>
      <c r="AE365" s="214"/>
      <c r="AF365" s="215"/>
      <c r="AG365" s="216"/>
      <c r="AH365" s="214"/>
      <c r="AI365" s="215"/>
      <c r="AJ365" s="216"/>
      <c r="AK365" s="214"/>
      <c r="AL365" s="215"/>
      <c r="AM365" s="216"/>
      <c r="AN365" s="214"/>
      <c r="AO365" s="216"/>
      <c r="AP365" s="216"/>
      <c r="AQ365" s="216"/>
      <c r="AR365" s="329"/>
    </row>
    <row r="366" spans="1:44" s="153" customFormat="1" ht="114.75" hidden="1" customHeight="1">
      <c r="A366" s="619"/>
      <c r="B366" s="596"/>
      <c r="C366" s="596"/>
      <c r="D366" s="226" t="s">
        <v>43</v>
      </c>
      <c r="E366" s="211">
        <f t="shared" si="845"/>
        <v>0</v>
      </c>
      <c r="F366" s="211">
        <f t="shared" si="846"/>
        <v>0</v>
      </c>
      <c r="G366" s="216"/>
      <c r="H366" s="215"/>
      <c r="I366" s="215"/>
      <c r="J366" s="216"/>
      <c r="K366" s="215"/>
      <c r="L366" s="215"/>
      <c r="M366" s="216"/>
      <c r="N366" s="215"/>
      <c r="O366" s="215"/>
      <c r="P366" s="214"/>
      <c r="Q366" s="215"/>
      <c r="R366" s="215"/>
      <c r="S366" s="214"/>
      <c r="T366" s="215"/>
      <c r="U366" s="215"/>
      <c r="V366" s="214"/>
      <c r="W366" s="215"/>
      <c r="X366" s="215"/>
      <c r="Y366" s="238"/>
      <c r="Z366" s="215"/>
      <c r="AA366" s="216"/>
      <c r="AB366" s="214"/>
      <c r="AC366" s="215"/>
      <c r="AD366" s="216"/>
      <c r="AE366" s="214"/>
      <c r="AF366" s="215"/>
      <c r="AG366" s="216"/>
      <c r="AH366" s="214"/>
      <c r="AI366" s="215"/>
      <c r="AJ366" s="216"/>
      <c r="AK366" s="214"/>
      <c r="AL366" s="215"/>
      <c r="AM366" s="216"/>
      <c r="AN366" s="214"/>
      <c r="AO366" s="216"/>
      <c r="AP366" s="216"/>
      <c r="AQ366" s="216"/>
      <c r="AR366" s="329"/>
    </row>
    <row r="367" spans="1:44" s="153" customFormat="1" ht="54" hidden="1" customHeight="1" thickBot="1">
      <c r="A367" s="330" t="s">
        <v>355</v>
      </c>
      <c r="B367" s="196" t="s">
        <v>356</v>
      </c>
      <c r="C367" s="597"/>
      <c r="D367" s="196" t="s">
        <v>333</v>
      </c>
      <c r="E367" s="615"/>
      <c r="F367" s="616"/>
      <c r="G367" s="616"/>
      <c r="H367" s="616"/>
      <c r="I367" s="616"/>
      <c r="J367" s="616"/>
      <c r="K367" s="616"/>
      <c r="L367" s="616"/>
      <c r="M367" s="616"/>
      <c r="N367" s="616"/>
      <c r="O367" s="616"/>
      <c r="P367" s="616"/>
      <c r="Q367" s="616"/>
      <c r="R367" s="616"/>
      <c r="S367" s="616"/>
      <c r="T367" s="616"/>
      <c r="U367" s="616"/>
      <c r="V367" s="616"/>
      <c r="W367" s="616"/>
      <c r="X367" s="616"/>
      <c r="Y367" s="616"/>
      <c r="Z367" s="616"/>
      <c r="AA367" s="616"/>
      <c r="AB367" s="616"/>
      <c r="AC367" s="616"/>
      <c r="AD367" s="616"/>
      <c r="AE367" s="616"/>
      <c r="AF367" s="616"/>
      <c r="AG367" s="616"/>
      <c r="AH367" s="616"/>
      <c r="AI367" s="616"/>
      <c r="AJ367" s="616"/>
      <c r="AK367" s="616"/>
      <c r="AL367" s="616"/>
      <c r="AM367" s="616"/>
      <c r="AN367" s="616"/>
      <c r="AO367" s="616"/>
      <c r="AP367" s="616"/>
      <c r="AQ367" s="616"/>
      <c r="AR367" s="617"/>
    </row>
    <row r="368" spans="1:44" s="153" customFormat="1" ht="34.5" customHeight="1">
      <c r="A368" s="593" t="s">
        <v>357</v>
      </c>
      <c r="B368" s="595" t="s">
        <v>358</v>
      </c>
      <c r="C368" s="595" t="s">
        <v>338</v>
      </c>
      <c r="D368" s="331" t="s">
        <v>327</v>
      </c>
      <c r="E368" s="598" t="s">
        <v>353</v>
      </c>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599"/>
      <c r="AL368" s="599"/>
      <c r="AM368" s="599"/>
      <c r="AN368" s="599"/>
      <c r="AO368" s="599"/>
      <c r="AP368" s="599"/>
      <c r="AQ368" s="599"/>
      <c r="AR368" s="600"/>
    </row>
    <row r="369" spans="1:44" s="153" customFormat="1" ht="84" hidden="1" customHeight="1">
      <c r="A369" s="594"/>
      <c r="B369" s="596"/>
      <c r="C369" s="596"/>
      <c r="D369" s="332" t="s">
        <v>37</v>
      </c>
      <c r="E369" s="601"/>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2"/>
      <c r="AL369" s="602"/>
      <c r="AM369" s="602"/>
      <c r="AN369" s="602"/>
      <c r="AO369" s="602"/>
      <c r="AP369" s="602"/>
      <c r="AQ369" s="602"/>
      <c r="AR369" s="603"/>
    </row>
    <row r="370" spans="1:44" s="153" customFormat="1" ht="114.75" hidden="1" customHeight="1">
      <c r="A370" s="594"/>
      <c r="B370" s="596"/>
      <c r="C370" s="596"/>
      <c r="D370" s="332" t="s">
        <v>2</v>
      </c>
      <c r="E370" s="601"/>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2"/>
      <c r="AL370" s="602"/>
      <c r="AM370" s="602"/>
      <c r="AN370" s="602"/>
      <c r="AO370" s="602"/>
      <c r="AP370" s="602"/>
      <c r="AQ370" s="602"/>
      <c r="AR370" s="603"/>
    </row>
    <row r="371" spans="1:44" s="153" customFormat="1" ht="114.75" hidden="1" customHeight="1">
      <c r="A371" s="594"/>
      <c r="B371" s="596"/>
      <c r="C371" s="596"/>
      <c r="D371" s="332" t="s">
        <v>284</v>
      </c>
      <c r="E371" s="601"/>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2"/>
      <c r="AL371" s="602"/>
      <c r="AM371" s="602"/>
      <c r="AN371" s="602"/>
      <c r="AO371" s="602"/>
      <c r="AP371" s="602"/>
      <c r="AQ371" s="602"/>
      <c r="AR371" s="603"/>
    </row>
    <row r="372" spans="1:44" s="153" customFormat="1" ht="141" hidden="1" customHeight="1">
      <c r="A372" s="594"/>
      <c r="B372" s="596"/>
      <c r="C372" s="596"/>
      <c r="D372" s="333" t="s">
        <v>292</v>
      </c>
      <c r="E372" s="601"/>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2"/>
      <c r="AL372" s="602"/>
      <c r="AM372" s="602"/>
      <c r="AN372" s="602"/>
      <c r="AO372" s="602"/>
      <c r="AP372" s="602"/>
      <c r="AQ372" s="602"/>
      <c r="AR372" s="603"/>
    </row>
    <row r="373" spans="1:44" s="153" customFormat="1" ht="253.5" customHeight="1" thickBot="1">
      <c r="A373" s="594"/>
      <c r="B373" s="596"/>
      <c r="C373" s="596"/>
      <c r="D373" s="332" t="s">
        <v>329</v>
      </c>
      <c r="E373" s="601"/>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2"/>
      <c r="AL373" s="602"/>
      <c r="AM373" s="602"/>
      <c r="AN373" s="602"/>
      <c r="AO373" s="602"/>
      <c r="AP373" s="602"/>
      <c r="AQ373" s="602"/>
      <c r="AR373" s="603"/>
    </row>
    <row r="374" spans="1:44" s="153" customFormat="1" ht="146.25" hidden="1" customHeight="1">
      <c r="A374" s="594"/>
      <c r="B374" s="596"/>
      <c r="C374" s="596"/>
      <c r="D374" s="332" t="s">
        <v>330</v>
      </c>
      <c r="E374" s="604"/>
      <c r="F374" s="605"/>
      <c r="G374" s="605"/>
      <c r="H374" s="605"/>
      <c r="I374" s="605"/>
      <c r="J374" s="605"/>
      <c r="K374" s="605"/>
      <c r="L374" s="605"/>
      <c r="M374" s="605"/>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5"/>
      <c r="AL374" s="605"/>
      <c r="AM374" s="605"/>
      <c r="AN374" s="605"/>
      <c r="AO374" s="605"/>
      <c r="AP374" s="605"/>
      <c r="AQ374" s="605"/>
      <c r="AR374" s="606"/>
    </row>
    <row r="375" spans="1:44" s="153" customFormat="1" ht="74.25" hidden="1" customHeight="1">
      <c r="A375" s="607" t="s">
        <v>359</v>
      </c>
      <c r="B375" s="574" t="s">
        <v>360</v>
      </c>
      <c r="C375" s="596"/>
      <c r="D375" s="574" t="s">
        <v>333</v>
      </c>
      <c r="E375" s="574"/>
      <c r="F375" s="574"/>
      <c r="G375" s="574"/>
      <c r="H375" s="574"/>
      <c r="I375" s="574"/>
      <c r="J375" s="574"/>
      <c r="K375" s="574"/>
      <c r="L375" s="574"/>
      <c r="M375" s="574"/>
      <c r="N375" s="574"/>
      <c r="O375" s="574"/>
      <c r="P375" s="609"/>
      <c r="Q375" s="574"/>
      <c r="R375" s="574"/>
      <c r="S375" s="609"/>
      <c r="T375" s="574"/>
      <c r="U375" s="574"/>
      <c r="V375" s="609"/>
      <c r="W375" s="574"/>
      <c r="X375" s="574"/>
      <c r="Y375" s="609"/>
      <c r="Z375" s="574"/>
      <c r="AA375" s="574"/>
      <c r="AB375" s="609"/>
      <c r="AC375" s="574"/>
      <c r="AD375" s="574"/>
      <c r="AE375" s="609"/>
      <c r="AF375" s="574"/>
      <c r="AG375" s="574"/>
      <c r="AH375" s="609"/>
      <c r="AI375" s="574"/>
      <c r="AJ375" s="574"/>
      <c r="AK375" s="609"/>
      <c r="AL375" s="574"/>
      <c r="AM375" s="574"/>
      <c r="AN375" s="609"/>
      <c r="AO375" s="574"/>
      <c r="AP375" s="574"/>
      <c r="AQ375" s="574"/>
      <c r="AR375" s="572"/>
    </row>
    <row r="376" spans="1:44" s="153" customFormat="1" ht="408.75" hidden="1" customHeight="1">
      <c r="A376" s="608"/>
      <c r="B376" s="575"/>
      <c r="C376" s="574"/>
      <c r="D376" s="575"/>
      <c r="E376" s="575"/>
      <c r="F376" s="575"/>
      <c r="G376" s="575"/>
      <c r="H376" s="575"/>
      <c r="I376" s="575"/>
      <c r="J376" s="575"/>
      <c r="K376" s="575"/>
      <c r="L376" s="575"/>
      <c r="M376" s="575"/>
      <c r="N376" s="575"/>
      <c r="O376" s="575"/>
      <c r="P376" s="610"/>
      <c r="Q376" s="575"/>
      <c r="R376" s="575"/>
      <c r="S376" s="610"/>
      <c r="T376" s="575"/>
      <c r="U376" s="575"/>
      <c r="V376" s="610"/>
      <c r="W376" s="575"/>
      <c r="X376" s="575"/>
      <c r="Y376" s="610"/>
      <c r="Z376" s="575"/>
      <c r="AA376" s="575"/>
      <c r="AB376" s="610"/>
      <c r="AC376" s="575"/>
      <c r="AD376" s="575"/>
      <c r="AE376" s="610"/>
      <c r="AF376" s="575"/>
      <c r="AG376" s="575"/>
      <c r="AH376" s="610"/>
      <c r="AI376" s="575"/>
      <c r="AJ376" s="575"/>
      <c r="AK376" s="610"/>
      <c r="AL376" s="575"/>
      <c r="AM376" s="575"/>
      <c r="AN376" s="610"/>
      <c r="AO376" s="575"/>
      <c r="AP376" s="575"/>
      <c r="AQ376" s="575"/>
      <c r="AR376" s="573"/>
    </row>
    <row r="377" spans="1:44" s="153" customFormat="1" ht="409.5" hidden="1" customHeight="1" thickBot="1">
      <c r="A377" s="330" t="s">
        <v>361</v>
      </c>
      <c r="B377" s="196" t="s">
        <v>362</v>
      </c>
      <c r="C377" s="597"/>
      <c r="D377" s="196" t="s">
        <v>333</v>
      </c>
      <c r="E377" s="334"/>
      <c r="F377" s="334"/>
      <c r="G377" s="334"/>
      <c r="H377" s="334"/>
      <c r="I377" s="334"/>
      <c r="J377" s="334"/>
      <c r="K377" s="334"/>
      <c r="L377" s="334"/>
      <c r="M377" s="334"/>
      <c r="N377" s="334"/>
      <c r="O377" s="334"/>
      <c r="P377" s="427"/>
      <c r="Q377" s="334"/>
      <c r="R377" s="334"/>
      <c r="S377" s="427"/>
      <c r="T377" s="334"/>
      <c r="U377" s="334"/>
      <c r="V377" s="427"/>
      <c r="W377" s="334"/>
      <c r="X377" s="334"/>
      <c r="Y377" s="436"/>
      <c r="Z377" s="334"/>
      <c r="AA377" s="334"/>
      <c r="AB377" s="427"/>
      <c r="AC377" s="334"/>
      <c r="AD377" s="334"/>
      <c r="AE377" s="427"/>
      <c r="AF377" s="334"/>
      <c r="AG377" s="334"/>
      <c r="AH377" s="427"/>
      <c r="AI377" s="334"/>
      <c r="AJ377" s="334"/>
      <c r="AK377" s="427"/>
      <c r="AL377" s="334"/>
      <c r="AM377" s="334"/>
      <c r="AN377" s="427"/>
      <c r="AO377" s="334"/>
      <c r="AP377" s="334"/>
      <c r="AQ377" s="334"/>
      <c r="AR377" s="335"/>
    </row>
    <row r="378" spans="1:44" s="153" customFormat="1" ht="114.75" customHeight="1">
      <c r="A378" s="565"/>
      <c r="B378" s="545" t="s">
        <v>264</v>
      </c>
      <c r="C378" s="545"/>
      <c r="D378" s="336" t="s">
        <v>41</v>
      </c>
      <c r="E378" s="205">
        <f>H378+K378+N378+Q378+T378+W378+Z378+AC378+AF378+AI378+AL378+AO378</f>
        <v>82648.100000000006</v>
      </c>
      <c r="F378" s="205">
        <f>I378+L378+O378+R378+U378+X378+AA378+AD378+AG378+AJ378+AM378+AP378</f>
        <v>0.4</v>
      </c>
      <c r="G378" s="205">
        <f t="shared" ref="G378:G384" si="847">F378/E378</f>
        <v>4.8397966801414668E-6</v>
      </c>
      <c r="H378" s="251">
        <f>H379+H380+H381+H383+H384</f>
        <v>0</v>
      </c>
      <c r="I378" s="251">
        <f t="shared" ref="I378:AP378" si="848">I379+I380+I381+I383+I384</f>
        <v>0</v>
      </c>
      <c r="J378" s="205"/>
      <c r="K378" s="251">
        <f t="shared" si="848"/>
        <v>0</v>
      </c>
      <c r="L378" s="251">
        <f t="shared" si="848"/>
        <v>0</v>
      </c>
      <c r="M378" s="205"/>
      <c r="N378" s="251">
        <f t="shared" si="848"/>
        <v>0</v>
      </c>
      <c r="O378" s="251">
        <f t="shared" si="848"/>
        <v>0</v>
      </c>
      <c r="P378" s="253"/>
      <c r="Q378" s="251">
        <f t="shared" si="848"/>
        <v>0</v>
      </c>
      <c r="R378" s="251">
        <f t="shared" si="848"/>
        <v>0</v>
      </c>
      <c r="S378" s="253"/>
      <c r="T378" s="251">
        <f t="shared" si="848"/>
        <v>0</v>
      </c>
      <c r="U378" s="251">
        <f t="shared" si="848"/>
        <v>0</v>
      </c>
      <c r="V378" s="253"/>
      <c r="W378" s="251">
        <f t="shared" si="848"/>
        <v>0</v>
      </c>
      <c r="X378" s="251">
        <f t="shared" si="848"/>
        <v>0</v>
      </c>
      <c r="Y378" s="253"/>
      <c r="Z378" s="251">
        <f t="shared" si="848"/>
        <v>0</v>
      </c>
      <c r="AA378" s="251">
        <f t="shared" si="848"/>
        <v>0</v>
      </c>
      <c r="AB378" s="253"/>
      <c r="AC378" s="251">
        <f t="shared" si="848"/>
        <v>0</v>
      </c>
      <c r="AD378" s="251">
        <f t="shared" si="848"/>
        <v>0</v>
      </c>
      <c r="AE378" s="252"/>
      <c r="AF378" s="251">
        <f t="shared" si="848"/>
        <v>0</v>
      </c>
      <c r="AG378" s="251">
        <f t="shared" si="848"/>
        <v>0</v>
      </c>
      <c r="AH378" s="252"/>
      <c r="AI378" s="251">
        <f t="shared" si="848"/>
        <v>0.4</v>
      </c>
      <c r="AJ378" s="251">
        <f t="shared" si="848"/>
        <v>0.4</v>
      </c>
      <c r="AK378" s="252">
        <f>AJ378/AI378</f>
        <v>1</v>
      </c>
      <c r="AL378" s="251">
        <f t="shared" si="848"/>
        <v>82647.700000000012</v>
      </c>
      <c r="AM378" s="251">
        <f t="shared" si="848"/>
        <v>0</v>
      </c>
      <c r="AN378" s="252">
        <f>AM378/AL378</f>
        <v>0</v>
      </c>
      <c r="AO378" s="251">
        <f t="shared" si="848"/>
        <v>0</v>
      </c>
      <c r="AP378" s="251">
        <f t="shared" si="848"/>
        <v>0</v>
      </c>
      <c r="AQ378" s="308"/>
      <c r="AR378" s="587"/>
    </row>
    <row r="379" spans="1:44" s="153" customFormat="1" ht="114.75" hidden="1" customHeight="1">
      <c r="A379" s="564"/>
      <c r="B379" s="532"/>
      <c r="C379" s="532"/>
      <c r="D379" s="226" t="s">
        <v>37</v>
      </c>
      <c r="E379" s="211">
        <f>H379+K379+N379+Q379+T379+W379+Z379+AC379+AF379+AI379+AL379+AO379</f>
        <v>0</v>
      </c>
      <c r="F379" s="211">
        <f>I379+L379+O379+R379+U379+X379+AA379+AD379+AG379+AJ379+AM379+AP379</f>
        <v>0</v>
      </c>
      <c r="G379" s="211" t="e">
        <f t="shared" si="847"/>
        <v>#DIV/0!</v>
      </c>
      <c r="H379" s="211">
        <f>H346+H311</f>
        <v>0</v>
      </c>
      <c r="I379" s="211">
        <f t="shared" ref="I379:AP384" si="849">I346+I311</f>
        <v>0</v>
      </c>
      <c r="J379" s="211" t="e">
        <f t="shared" ref="J379:J384" si="850">I379/H379</f>
        <v>#DIV/0!</v>
      </c>
      <c r="K379" s="211">
        <f t="shared" si="849"/>
        <v>0</v>
      </c>
      <c r="L379" s="211">
        <f t="shared" si="849"/>
        <v>0</v>
      </c>
      <c r="M379" s="211" t="e">
        <f t="shared" ref="M379:M384" si="851">L379/K379</f>
        <v>#DIV/0!</v>
      </c>
      <c r="N379" s="211">
        <f t="shared" si="849"/>
        <v>0</v>
      </c>
      <c r="O379" s="211">
        <f t="shared" si="849"/>
        <v>0</v>
      </c>
      <c r="P379" s="238" t="e">
        <f t="shared" ref="P379:P384" si="852">O379/N379</f>
        <v>#DIV/0!</v>
      </c>
      <c r="Q379" s="211">
        <f t="shared" si="849"/>
        <v>0</v>
      </c>
      <c r="R379" s="211">
        <f t="shared" si="849"/>
        <v>0</v>
      </c>
      <c r="S379" s="238"/>
      <c r="T379" s="211">
        <f t="shared" si="849"/>
        <v>0</v>
      </c>
      <c r="U379" s="211">
        <f t="shared" si="849"/>
        <v>0</v>
      </c>
      <c r="V379" s="238"/>
      <c r="W379" s="211">
        <f t="shared" si="849"/>
        <v>0</v>
      </c>
      <c r="X379" s="211">
        <f t="shared" si="849"/>
        <v>0</v>
      </c>
      <c r="Y379" s="238" t="e">
        <f t="shared" ref="Y379:Y384" si="853">X379/W379</f>
        <v>#DIV/0!</v>
      </c>
      <c r="Z379" s="211">
        <f t="shared" si="849"/>
        <v>0</v>
      </c>
      <c r="AA379" s="211">
        <f t="shared" si="849"/>
        <v>0</v>
      </c>
      <c r="AB379" s="238" t="e">
        <f t="shared" ref="AB379:AB384" si="854">AA379/Z379</f>
        <v>#DIV/0!</v>
      </c>
      <c r="AC379" s="211">
        <f t="shared" si="849"/>
        <v>0</v>
      </c>
      <c r="AD379" s="211">
        <f t="shared" si="849"/>
        <v>0</v>
      </c>
      <c r="AE379" s="252" t="e">
        <f t="shared" ref="AE379:AE384" si="855">AD379/AC379</f>
        <v>#DIV/0!</v>
      </c>
      <c r="AF379" s="211">
        <f t="shared" si="849"/>
        <v>0</v>
      </c>
      <c r="AG379" s="211">
        <f t="shared" si="849"/>
        <v>0</v>
      </c>
      <c r="AH379" s="252" t="e">
        <f t="shared" ref="AH379:AH384" si="856">AG379/AF379</f>
        <v>#DIV/0!</v>
      </c>
      <c r="AI379" s="211">
        <f t="shared" si="849"/>
        <v>0</v>
      </c>
      <c r="AJ379" s="211">
        <f t="shared" si="849"/>
        <v>0</v>
      </c>
      <c r="AK379" s="252" t="e">
        <f t="shared" ref="AK379:AK384" si="857">AJ379/AI379</f>
        <v>#DIV/0!</v>
      </c>
      <c r="AL379" s="211">
        <f t="shared" si="849"/>
        <v>0</v>
      </c>
      <c r="AM379" s="211">
        <f t="shared" si="849"/>
        <v>0</v>
      </c>
      <c r="AN379" s="252" t="e">
        <f t="shared" ref="AN379:AN384" si="858">AM379/AL379</f>
        <v>#DIV/0!</v>
      </c>
      <c r="AO379" s="211">
        <f t="shared" si="849"/>
        <v>0</v>
      </c>
      <c r="AP379" s="211">
        <f t="shared" si="849"/>
        <v>0</v>
      </c>
      <c r="AQ379" s="308" t="e">
        <f t="shared" ref="AQ379:AQ384" si="859">AP379/AO379</f>
        <v>#DIV/0!</v>
      </c>
      <c r="AR379" s="588"/>
    </row>
    <row r="380" spans="1:44" s="153" customFormat="1" ht="114.75" hidden="1" customHeight="1">
      <c r="A380" s="564"/>
      <c r="B380" s="532"/>
      <c r="C380" s="532"/>
      <c r="D380" s="210" t="s">
        <v>2</v>
      </c>
      <c r="E380" s="211">
        <f t="shared" ref="E380:E384" si="860">H380+K380+N380+Q380+T380+W380+Z380+AC380+AF380+AI380+AL380+AO380</f>
        <v>0</v>
      </c>
      <c r="F380" s="211">
        <f t="shared" ref="F380:F384" si="861">I380+L380+O380+R380+U380+X380+AA380+AD380+AG380+AJ380+AM380+AP380</f>
        <v>0</v>
      </c>
      <c r="G380" s="211" t="e">
        <f t="shared" si="847"/>
        <v>#DIV/0!</v>
      </c>
      <c r="H380" s="211">
        <f t="shared" ref="H380:W384" si="862">H347+H312</f>
        <v>0</v>
      </c>
      <c r="I380" s="211">
        <f t="shared" si="862"/>
        <v>0</v>
      </c>
      <c r="J380" s="211" t="e">
        <f t="shared" si="850"/>
        <v>#DIV/0!</v>
      </c>
      <c r="K380" s="211">
        <f t="shared" si="862"/>
        <v>0</v>
      </c>
      <c r="L380" s="211">
        <f t="shared" si="862"/>
        <v>0</v>
      </c>
      <c r="M380" s="211" t="e">
        <f t="shared" si="851"/>
        <v>#DIV/0!</v>
      </c>
      <c r="N380" s="211">
        <f t="shared" si="862"/>
        <v>0</v>
      </c>
      <c r="O380" s="211">
        <f t="shared" si="862"/>
        <v>0</v>
      </c>
      <c r="P380" s="238" t="e">
        <f t="shared" si="852"/>
        <v>#DIV/0!</v>
      </c>
      <c r="Q380" s="211">
        <f t="shared" si="862"/>
        <v>0</v>
      </c>
      <c r="R380" s="211">
        <f t="shared" si="862"/>
        <v>0</v>
      </c>
      <c r="S380" s="238"/>
      <c r="T380" s="211">
        <f t="shared" si="862"/>
        <v>0</v>
      </c>
      <c r="U380" s="211">
        <f t="shared" si="862"/>
        <v>0</v>
      </c>
      <c r="V380" s="238"/>
      <c r="W380" s="211">
        <f t="shared" si="862"/>
        <v>0</v>
      </c>
      <c r="X380" s="211">
        <f t="shared" si="849"/>
        <v>0</v>
      </c>
      <c r="Y380" s="238" t="e">
        <f t="shared" si="853"/>
        <v>#DIV/0!</v>
      </c>
      <c r="Z380" s="211">
        <f t="shared" si="849"/>
        <v>0</v>
      </c>
      <c r="AA380" s="211">
        <f t="shared" si="849"/>
        <v>0</v>
      </c>
      <c r="AB380" s="238" t="e">
        <f t="shared" si="854"/>
        <v>#DIV/0!</v>
      </c>
      <c r="AC380" s="211">
        <f t="shared" si="849"/>
        <v>0</v>
      </c>
      <c r="AD380" s="211">
        <f t="shared" si="849"/>
        <v>0</v>
      </c>
      <c r="AE380" s="252" t="e">
        <f t="shared" si="855"/>
        <v>#DIV/0!</v>
      </c>
      <c r="AF380" s="211">
        <f t="shared" si="849"/>
        <v>0</v>
      </c>
      <c r="AG380" s="211">
        <f t="shared" si="849"/>
        <v>0</v>
      </c>
      <c r="AH380" s="252" t="e">
        <f t="shared" si="856"/>
        <v>#DIV/0!</v>
      </c>
      <c r="AI380" s="211">
        <f t="shared" si="849"/>
        <v>0</v>
      </c>
      <c r="AJ380" s="211">
        <f t="shared" si="849"/>
        <v>0</v>
      </c>
      <c r="AK380" s="252" t="e">
        <f t="shared" si="857"/>
        <v>#DIV/0!</v>
      </c>
      <c r="AL380" s="211">
        <f t="shared" si="849"/>
        <v>0</v>
      </c>
      <c r="AM380" s="211">
        <f t="shared" si="849"/>
        <v>0</v>
      </c>
      <c r="AN380" s="252" t="e">
        <f t="shared" si="858"/>
        <v>#DIV/0!</v>
      </c>
      <c r="AO380" s="211">
        <f t="shared" si="849"/>
        <v>0</v>
      </c>
      <c r="AP380" s="211">
        <f t="shared" si="849"/>
        <v>0</v>
      </c>
      <c r="AQ380" s="308" t="e">
        <f t="shared" si="859"/>
        <v>#DIV/0!</v>
      </c>
      <c r="AR380" s="588"/>
    </row>
    <row r="381" spans="1:44" s="153" customFormat="1" ht="114.75" customHeight="1">
      <c r="A381" s="564"/>
      <c r="B381" s="532"/>
      <c r="C381" s="532"/>
      <c r="D381" s="210" t="s">
        <v>284</v>
      </c>
      <c r="E381" s="211">
        <f t="shared" si="860"/>
        <v>82648.100000000006</v>
      </c>
      <c r="F381" s="211">
        <f t="shared" si="861"/>
        <v>0.4</v>
      </c>
      <c r="G381" s="211">
        <f t="shared" si="847"/>
        <v>4.8397966801414668E-6</v>
      </c>
      <c r="H381" s="211">
        <f>H348+H313</f>
        <v>0</v>
      </c>
      <c r="I381" s="211">
        <f t="shared" si="849"/>
        <v>0</v>
      </c>
      <c r="J381" s="211"/>
      <c r="K381" s="211">
        <f t="shared" si="849"/>
        <v>0</v>
      </c>
      <c r="L381" s="211">
        <f t="shared" si="849"/>
        <v>0</v>
      </c>
      <c r="M381" s="211"/>
      <c r="N381" s="211">
        <f t="shared" si="849"/>
        <v>0</v>
      </c>
      <c r="O381" s="211">
        <f t="shared" si="849"/>
        <v>0</v>
      </c>
      <c r="P381" s="238"/>
      <c r="Q381" s="211">
        <f t="shared" si="849"/>
        <v>0</v>
      </c>
      <c r="R381" s="211">
        <f t="shared" si="849"/>
        <v>0</v>
      </c>
      <c r="S381" s="238"/>
      <c r="T381" s="211">
        <f t="shared" si="849"/>
        <v>0</v>
      </c>
      <c r="U381" s="211">
        <f t="shared" si="849"/>
        <v>0</v>
      </c>
      <c r="V381" s="238"/>
      <c r="W381" s="211">
        <f t="shared" si="849"/>
        <v>0</v>
      </c>
      <c r="X381" s="211">
        <f t="shared" si="849"/>
        <v>0</v>
      </c>
      <c r="Y381" s="238"/>
      <c r="Z381" s="211">
        <f t="shared" si="849"/>
        <v>0</v>
      </c>
      <c r="AA381" s="211">
        <f t="shared" si="849"/>
        <v>0</v>
      </c>
      <c r="AB381" s="238"/>
      <c r="AC381" s="211">
        <f t="shared" si="849"/>
        <v>0</v>
      </c>
      <c r="AD381" s="211">
        <f t="shared" si="849"/>
        <v>0</v>
      </c>
      <c r="AE381" s="252"/>
      <c r="AF381" s="211">
        <f t="shared" si="849"/>
        <v>0</v>
      </c>
      <c r="AG381" s="211">
        <f t="shared" si="849"/>
        <v>0</v>
      </c>
      <c r="AH381" s="252"/>
      <c r="AI381" s="211">
        <f t="shared" si="849"/>
        <v>0.4</v>
      </c>
      <c r="AJ381" s="211">
        <f t="shared" si="849"/>
        <v>0.4</v>
      </c>
      <c r="AK381" s="252">
        <f t="shared" si="857"/>
        <v>1</v>
      </c>
      <c r="AL381" s="211">
        <f t="shared" si="849"/>
        <v>82647.700000000012</v>
      </c>
      <c r="AM381" s="211">
        <f t="shared" si="849"/>
        <v>0</v>
      </c>
      <c r="AN381" s="252">
        <f t="shared" si="858"/>
        <v>0</v>
      </c>
      <c r="AO381" s="211">
        <f t="shared" si="849"/>
        <v>0</v>
      </c>
      <c r="AP381" s="211">
        <f t="shared" si="849"/>
        <v>0</v>
      </c>
      <c r="AQ381" s="308"/>
      <c r="AR381" s="588"/>
    </row>
    <row r="382" spans="1:44" s="153" customFormat="1" ht="114.75" hidden="1" customHeight="1">
      <c r="A382" s="564"/>
      <c r="B382" s="532"/>
      <c r="C382" s="532"/>
      <c r="D382" s="210" t="s">
        <v>292</v>
      </c>
      <c r="E382" s="205">
        <f t="shared" si="860"/>
        <v>0</v>
      </c>
      <c r="F382" s="205">
        <f t="shared" si="861"/>
        <v>0</v>
      </c>
      <c r="G382" s="211" t="e">
        <f t="shared" si="847"/>
        <v>#DIV/0!</v>
      </c>
      <c r="H382" s="211">
        <f t="shared" si="862"/>
        <v>0</v>
      </c>
      <c r="I382" s="211">
        <f t="shared" si="849"/>
        <v>0</v>
      </c>
      <c r="J382" s="211" t="e">
        <f t="shared" si="850"/>
        <v>#DIV/0!</v>
      </c>
      <c r="K382" s="211">
        <f t="shared" si="849"/>
        <v>0</v>
      </c>
      <c r="L382" s="211">
        <f t="shared" si="849"/>
        <v>0</v>
      </c>
      <c r="M382" s="211" t="e">
        <f t="shared" si="851"/>
        <v>#DIV/0!</v>
      </c>
      <c r="N382" s="211">
        <f t="shared" si="849"/>
        <v>0</v>
      </c>
      <c r="O382" s="211">
        <f t="shared" si="849"/>
        <v>0</v>
      </c>
      <c r="P382" s="238" t="e">
        <f t="shared" si="852"/>
        <v>#DIV/0!</v>
      </c>
      <c r="Q382" s="211">
        <f t="shared" si="849"/>
        <v>0</v>
      </c>
      <c r="R382" s="211">
        <f t="shared" si="849"/>
        <v>0</v>
      </c>
      <c r="S382" s="238" t="e">
        <f t="shared" ref="S382:S384" si="863">R382/Q382</f>
        <v>#DIV/0!</v>
      </c>
      <c r="T382" s="211">
        <f t="shared" si="849"/>
        <v>0</v>
      </c>
      <c r="U382" s="211">
        <f t="shared" si="849"/>
        <v>0</v>
      </c>
      <c r="V382" s="238" t="e">
        <f t="shared" ref="V382:V384" si="864">U382/T382</f>
        <v>#DIV/0!</v>
      </c>
      <c r="W382" s="211">
        <f t="shared" si="849"/>
        <v>0</v>
      </c>
      <c r="X382" s="211">
        <f t="shared" si="849"/>
        <v>0</v>
      </c>
      <c r="Y382" s="238" t="e">
        <f t="shared" si="853"/>
        <v>#DIV/0!</v>
      </c>
      <c r="Z382" s="211">
        <f t="shared" si="849"/>
        <v>0</v>
      </c>
      <c r="AA382" s="211">
        <f t="shared" si="849"/>
        <v>0</v>
      </c>
      <c r="AB382" s="238" t="e">
        <f t="shared" si="854"/>
        <v>#DIV/0!</v>
      </c>
      <c r="AC382" s="211">
        <f t="shared" si="849"/>
        <v>0</v>
      </c>
      <c r="AD382" s="211">
        <f t="shared" si="849"/>
        <v>0</v>
      </c>
      <c r="AE382" s="252" t="e">
        <f t="shared" si="855"/>
        <v>#DIV/0!</v>
      </c>
      <c r="AF382" s="211">
        <f t="shared" si="849"/>
        <v>0</v>
      </c>
      <c r="AG382" s="211">
        <f t="shared" si="849"/>
        <v>0</v>
      </c>
      <c r="AH382" s="252" t="e">
        <f t="shared" si="856"/>
        <v>#DIV/0!</v>
      </c>
      <c r="AI382" s="211">
        <f t="shared" si="849"/>
        <v>0</v>
      </c>
      <c r="AJ382" s="211">
        <f t="shared" si="849"/>
        <v>0</v>
      </c>
      <c r="AK382" s="252" t="e">
        <f t="shared" si="857"/>
        <v>#DIV/0!</v>
      </c>
      <c r="AL382" s="211">
        <f t="shared" si="849"/>
        <v>0</v>
      </c>
      <c r="AM382" s="211">
        <f t="shared" si="849"/>
        <v>0</v>
      </c>
      <c r="AN382" s="252" t="e">
        <f t="shared" si="858"/>
        <v>#DIV/0!</v>
      </c>
      <c r="AO382" s="211">
        <f t="shared" si="849"/>
        <v>0</v>
      </c>
      <c r="AP382" s="211">
        <f t="shared" si="849"/>
        <v>0</v>
      </c>
      <c r="AQ382" s="308" t="e">
        <f t="shared" si="859"/>
        <v>#DIV/0!</v>
      </c>
      <c r="AR382" s="588"/>
    </row>
    <row r="383" spans="1:44" s="153" customFormat="1" ht="114.75" hidden="1" customHeight="1">
      <c r="A383" s="564"/>
      <c r="B383" s="532"/>
      <c r="C383" s="532"/>
      <c r="D383" s="210" t="s">
        <v>285</v>
      </c>
      <c r="E383" s="211">
        <f t="shared" si="860"/>
        <v>0</v>
      </c>
      <c r="F383" s="211">
        <f t="shared" si="861"/>
        <v>0</v>
      </c>
      <c r="G383" s="211" t="e">
        <f t="shared" si="847"/>
        <v>#DIV/0!</v>
      </c>
      <c r="H383" s="211">
        <f t="shared" si="862"/>
        <v>0</v>
      </c>
      <c r="I383" s="211">
        <f t="shared" si="849"/>
        <v>0</v>
      </c>
      <c r="J383" s="211" t="e">
        <f t="shared" si="850"/>
        <v>#DIV/0!</v>
      </c>
      <c r="K383" s="211">
        <f t="shared" si="849"/>
        <v>0</v>
      </c>
      <c r="L383" s="211">
        <f t="shared" si="849"/>
        <v>0</v>
      </c>
      <c r="M383" s="211" t="e">
        <f t="shared" si="851"/>
        <v>#DIV/0!</v>
      </c>
      <c r="N383" s="211">
        <f t="shared" si="849"/>
        <v>0</v>
      </c>
      <c r="O383" s="211">
        <f t="shared" si="849"/>
        <v>0</v>
      </c>
      <c r="P383" s="238" t="e">
        <f t="shared" si="852"/>
        <v>#DIV/0!</v>
      </c>
      <c r="Q383" s="211">
        <f t="shared" si="849"/>
        <v>0</v>
      </c>
      <c r="R383" s="211">
        <f t="shared" si="849"/>
        <v>0</v>
      </c>
      <c r="S383" s="238" t="e">
        <f t="shared" si="863"/>
        <v>#DIV/0!</v>
      </c>
      <c r="T383" s="211">
        <f t="shared" si="849"/>
        <v>0</v>
      </c>
      <c r="U383" s="211">
        <f t="shared" si="849"/>
        <v>0</v>
      </c>
      <c r="V383" s="238" t="e">
        <f t="shared" si="864"/>
        <v>#DIV/0!</v>
      </c>
      <c r="W383" s="211">
        <f t="shared" si="849"/>
        <v>0</v>
      </c>
      <c r="X383" s="211">
        <f t="shared" si="849"/>
        <v>0</v>
      </c>
      <c r="Y383" s="238" t="e">
        <f t="shared" si="853"/>
        <v>#DIV/0!</v>
      </c>
      <c r="Z383" s="211">
        <f t="shared" si="849"/>
        <v>0</v>
      </c>
      <c r="AA383" s="211">
        <f t="shared" si="849"/>
        <v>0</v>
      </c>
      <c r="AB383" s="238" t="e">
        <f t="shared" si="854"/>
        <v>#DIV/0!</v>
      </c>
      <c r="AC383" s="211">
        <f t="shared" si="849"/>
        <v>0</v>
      </c>
      <c r="AD383" s="211">
        <f t="shared" si="849"/>
        <v>0</v>
      </c>
      <c r="AE383" s="252" t="e">
        <f t="shared" si="855"/>
        <v>#DIV/0!</v>
      </c>
      <c r="AF383" s="211">
        <f t="shared" si="849"/>
        <v>0</v>
      </c>
      <c r="AG383" s="211">
        <f t="shared" si="849"/>
        <v>0</v>
      </c>
      <c r="AH383" s="252" t="e">
        <f t="shared" si="856"/>
        <v>#DIV/0!</v>
      </c>
      <c r="AI383" s="211">
        <f t="shared" si="849"/>
        <v>0</v>
      </c>
      <c r="AJ383" s="211">
        <f t="shared" si="849"/>
        <v>0</v>
      </c>
      <c r="AK383" s="252" t="e">
        <f t="shared" si="857"/>
        <v>#DIV/0!</v>
      </c>
      <c r="AL383" s="211">
        <f t="shared" si="849"/>
        <v>0</v>
      </c>
      <c r="AM383" s="211">
        <f t="shared" si="849"/>
        <v>0</v>
      </c>
      <c r="AN383" s="252" t="e">
        <f t="shared" si="858"/>
        <v>#DIV/0!</v>
      </c>
      <c r="AO383" s="211">
        <f t="shared" si="849"/>
        <v>0</v>
      </c>
      <c r="AP383" s="211">
        <f t="shared" si="849"/>
        <v>0</v>
      </c>
      <c r="AQ383" s="308" t="e">
        <f t="shared" si="859"/>
        <v>#DIV/0!</v>
      </c>
      <c r="AR383" s="588"/>
    </row>
    <row r="384" spans="1:44" s="153" customFormat="1" ht="114.75" hidden="1" customHeight="1" thickBot="1">
      <c r="A384" s="564"/>
      <c r="B384" s="532"/>
      <c r="C384" s="532"/>
      <c r="D384" s="226" t="s">
        <v>43</v>
      </c>
      <c r="E384" s="211">
        <f t="shared" si="860"/>
        <v>0</v>
      </c>
      <c r="F384" s="211">
        <f t="shared" si="861"/>
        <v>0</v>
      </c>
      <c r="G384" s="220" t="e">
        <f t="shared" si="847"/>
        <v>#DIV/0!</v>
      </c>
      <c r="H384" s="211">
        <f t="shared" si="862"/>
        <v>0</v>
      </c>
      <c r="I384" s="211">
        <f t="shared" si="849"/>
        <v>0</v>
      </c>
      <c r="J384" s="220" t="e">
        <f t="shared" si="850"/>
        <v>#DIV/0!</v>
      </c>
      <c r="K384" s="211">
        <f t="shared" si="849"/>
        <v>0</v>
      </c>
      <c r="L384" s="211">
        <f t="shared" si="849"/>
        <v>0</v>
      </c>
      <c r="M384" s="220" t="e">
        <f t="shared" si="851"/>
        <v>#DIV/0!</v>
      </c>
      <c r="N384" s="211">
        <f t="shared" si="849"/>
        <v>0</v>
      </c>
      <c r="O384" s="211">
        <f t="shared" si="849"/>
        <v>0</v>
      </c>
      <c r="P384" s="422" t="e">
        <f t="shared" si="852"/>
        <v>#DIV/0!</v>
      </c>
      <c r="Q384" s="211">
        <f t="shared" si="849"/>
        <v>0</v>
      </c>
      <c r="R384" s="211">
        <f t="shared" si="849"/>
        <v>0</v>
      </c>
      <c r="S384" s="422" t="e">
        <f t="shared" si="863"/>
        <v>#DIV/0!</v>
      </c>
      <c r="T384" s="211">
        <f t="shared" si="849"/>
        <v>0</v>
      </c>
      <c r="U384" s="211">
        <f t="shared" si="849"/>
        <v>0</v>
      </c>
      <c r="V384" s="422" t="e">
        <f t="shared" si="864"/>
        <v>#DIV/0!</v>
      </c>
      <c r="W384" s="211">
        <f t="shared" si="849"/>
        <v>0</v>
      </c>
      <c r="X384" s="211">
        <f t="shared" si="849"/>
        <v>0</v>
      </c>
      <c r="Y384" s="295" t="e">
        <f t="shared" si="853"/>
        <v>#DIV/0!</v>
      </c>
      <c r="Z384" s="211">
        <f t="shared" si="849"/>
        <v>0</v>
      </c>
      <c r="AA384" s="211">
        <f t="shared" si="849"/>
        <v>0</v>
      </c>
      <c r="AB384" s="422" t="e">
        <f t="shared" si="854"/>
        <v>#DIV/0!</v>
      </c>
      <c r="AC384" s="211">
        <f t="shared" si="849"/>
        <v>0</v>
      </c>
      <c r="AD384" s="211">
        <f t="shared" si="849"/>
        <v>0</v>
      </c>
      <c r="AE384" s="252" t="e">
        <f t="shared" si="855"/>
        <v>#DIV/0!</v>
      </c>
      <c r="AF384" s="211">
        <f t="shared" si="849"/>
        <v>0</v>
      </c>
      <c r="AG384" s="211">
        <f t="shared" si="849"/>
        <v>0</v>
      </c>
      <c r="AH384" s="252" t="e">
        <f t="shared" si="856"/>
        <v>#DIV/0!</v>
      </c>
      <c r="AI384" s="211">
        <f t="shared" si="849"/>
        <v>0</v>
      </c>
      <c r="AJ384" s="211">
        <f t="shared" si="849"/>
        <v>0</v>
      </c>
      <c r="AK384" s="252" t="e">
        <f t="shared" si="857"/>
        <v>#DIV/0!</v>
      </c>
      <c r="AL384" s="211">
        <f t="shared" si="849"/>
        <v>0</v>
      </c>
      <c r="AM384" s="211">
        <f t="shared" si="849"/>
        <v>0</v>
      </c>
      <c r="AN384" s="252" t="e">
        <f t="shared" si="858"/>
        <v>#DIV/0!</v>
      </c>
      <c r="AO384" s="211">
        <f t="shared" si="849"/>
        <v>0</v>
      </c>
      <c r="AP384" s="211">
        <f t="shared" si="849"/>
        <v>0</v>
      </c>
      <c r="AQ384" s="308" t="e">
        <f t="shared" si="859"/>
        <v>#DIV/0!</v>
      </c>
      <c r="AR384" s="588"/>
    </row>
    <row r="385" spans="1:44" s="153" customFormat="1" ht="24" customHeight="1">
      <c r="A385" s="564" t="s">
        <v>278</v>
      </c>
      <c r="B385" s="564"/>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4"/>
      <c r="AL385" s="564"/>
      <c r="AM385" s="564"/>
      <c r="AN385" s="564"/>
      <c r="AO385" s="564"/>
      <c r="AP385" s="564"/>
      <c r="AQ385" s="564"/>
      <c r="AR385" s="564"/>
    </row>
    <row r="386" spans="1:44" s="153" customFormat="1" ht="84" customHeight="1" thickBot="1">
      <c r="A386" s="653" t="s">
        <v>279</v>
      </c>
      <c r="B386" s="653"/>
      <c r="C386" s="653"/>
      <c r="D386" s="653"/>
      <c r="E386" s="653"/>
      <c r="F386" s="653"/>
      <c r="G386" s="653"/>
      <c r="H386" s="653"/>
      <c r="I386" s="653"/>
      <c r="J386" s="653"/>
      <c r="K386" s="653"/>
      <c r="L386" s="653"/>
      <c r="M386" s="653"/>
      <c r="N386" s="653"/>
      <c r="O386" s="653"/>
      <c r="P386" s="653"/>
      <c r="Q386" s="653"/>
      <c r="R386" s="653"/>
      <c r="S386" s="653"/>
      <c r="T386" s="653"/>
      <c r="U386" s="653"/>
      <c r="V386" s="653"/>
      <c r="W386" s="653"/>
      <c r="X386" s="653"/>
      <c r="Y386" s="653"/>
      <c r="Z386" s="653"/>
      <c r="AA386" s="653"/>
      <c r="AB386" s="653"/>
      <c r="AC386" s="653"/>
      <c r="AD386" s="653"/>
      <c r="AE386" s="653"/>
      <c r="AF386" s="653"/>
      <c r="AG386" s="653"/>
      <c r="AH386" s="653"/>
      <c r="AI386" s="653"/>
      <c r="AJ386" s="653"/>
      <c r="AK386" s="653"/>
      <c r="AL386" s="653"/>
      <c r="AM386" s="653"/>
      <c r="AN386" s="653"/>
      <c r="AO386" s="653"/>
      <c r="AP386" s="653"/>
      <c r="AQ386" s="653"/>
      <c r="AR386" s="653"/>
    </row>
    <row r="387" spans="1:44" s="153" customFormat="1" ht="60" customHeight="1" thickBot="1">
      <c r="A387" s="633" t="s">
        <v>417</v>
      </c>
      <c r="B387" s="540"/>
      <c r="C387" s="634"/>
      <c r="D387" s="337" t="s">
        <v>41</v>
      </c>
      <c r="E387" s="338">
        <f>E388+E389+E390</f>
        <v>883833.9</v>
      </c>
      <c r="F387" s="338">
        <f>F388+F389+F390</f>
        <v>535578.4</v>
      </c>
      <c r="G387" s="339">
        <f>F387/E387</f>
        <v>0.60597177818139814</v>
      </c>
      <c r="H387" s="340">
        <f>H388+H389+H390</f>
        <v>25480.5</v>
      </c>
      <c r="I387" s="340">
        <f>I388+I389+I390</f>
        <v>25480.5</v>
      </c>
      <c r="J387" s="341">
        <f>I387/H387</f>
        <v>1</v>
      </c>
      <c r="K387" s="340">
        <f t="shared" ref="K387" si="865">K388+K389+K390</f>
        <v>31803.5</v>
      </c>
      <c r="L387" s="340">
        <f t="shared" ref="L387" si="866">L388+L389+L390</f>
        <v>31803.5</v>
      </c>
      <c r="M387" s="341">
        <f>L387/K387</f>
        <v>1</v>
      </c>
      <c r="N387" s="340">
        <f t="shared" ref="N387" si="867">N388+N389+N390</f>
        <v>124525.3</v>
      </c>
      <c r="O387" s="340">
        <f t="shared" ref="O387" si="868">O388+O389+O390</f>
        <v>124525.2</v>
      </c>
      <c r="P387" s="341">
        <f>O387/N387</f>
        <v>0.99999919695033856</v>
      </c>
      <c r="Q387" s="340">
        <f t="shared" ref="Q387" si="869">Q388+Q389+Q390</f>
        <v>31979.299999999996</v>
      </c>
      <c r="R387" s="340">
        <f t="shared" ref="R387" si="870">R388+R389+R390</f>
        <v>31979.299999999996</v>
      </c>
      <c r="S387" s="341">
        <f>R387/Q387</f>
        <v>1</v>
      </c>
      <c r="T387" s="340">
        <f t="shared" ref="T387" si="871">T388+T389+T390</f>
        <v>28872.6</v>
      </c>
      <c r="U387" s="340">
        <f t="shared" ref="U387" si="872">U388+U389+U390</f>
        <v>28872.6</v>
      </c>
      <c r="V387" s="341">
        <f>U387/T387</f>
        <v>1</v>
      </c>
      <c r="W387" s="340">
        <f t="shared" ref="W387" si="873">W388+W389+W390</f>
        <v>72256.3</v>
      </c>
      <c r="X387" s="340">
        <f t="shared" ref="X387" si="874">X388+X389+X390</f>
        <v>72256.3</v>
      </c>
      <c r="Y387" s="341">
        <f>X387/W387</f>
        <v>1</v>
      </c>
      <c r="Z387" s="340">
        <f t="shared" ref="Z387" si="875">Z388+Z389+Z390</f>
        <v>29104.600000000002</v>
      </c>
      <c r="AA387" s="340">
        <f t="shared" ref="AA387" si="876">AA388+AA389+AA390</f>
        <v>29104.600000000002</v>
      </c>
      <c r="AB387" s="341">
        <f>AA387/Z387</f>
        <v>1</v>
      </c>
      <c r="AC387" s="340">
        <f t="shared" ref="AC387" si="877">AC388+AC389+AC390</f>
        <v>29503.9</v>
      </c>
      <c r="AD387" s="340">
        <f t="shared" ref="AD387" si="878">AD388+AD389+AD390</f>
        <v>29503.9</v>
      </c>
      <c r="AE387" s="341">
        <f>AD387/AC387</f>
        <v>1</v>
      </c>
      <c r="AF387" s="340">
        <f t="shared" ref="AF387" si="879">AF388+AF389+AF390</f>
        <v>136158.70000000001</v>
      </c>
      <c r="AG387" s="340">
        <f t="shared" ref="AG387" si="880">AG388+AG389+AG390</f>
        <v>136158.70000000001</v>
      </c>
      <c r="AH387" s="341">
        <f>AG387/AF387</f>
        <v>1</v>
      </c>
      <c r="AI387" s="340">
        <f>AI389+AI390+AI391+AI392+AI393</f>
        <v>25625.599999999999</v>
      </c>
      <c r="AJ387" s="342">
        <f>AJ389+AJ390</f>
        <v>25625.599999999999</v>
      </c>
      <c r="AK387" s="341">
        <f>AJ387/AI387</f>
        <v>1</v>
      </c>
      <c r="AL387" s="340">
        <f>AL389+AL390+AL391+AL392+AL393</f>
        <v>267202</v>
      </c>
      <c r="AM387" s="340">
        <f>AM389+AM390+AM391+AM392+AM393</f>
        <v>0</v>
      </c>
      <c r="AN387" s="341">
        <f>AM387/AL387</f>
        <v>0</v>
      </c>
      <c r="AO387" s="340">
        <f>AO389+AO390+AO391+AO392+AO393</f>
        <v>81030</v>
      </c>
      <c r="AP387" s="340">
        <f>AP389+AP390+AP391+AP392+AP393</f>
        <v>0</v>
      </c>
      <c r="AQ387" s="339"/>
      <c r="AR387" s="231"/>
    </row>
    <row r="388" spans="1:44" s="153" customFormat="1" ht="84" customHeight="1">
      <c r="A388" s="635"/>
      <c r="B388" s="532"/>
      <c r="C388" s="532"/>
      <c r="D388" s="336" t="s">
        <v>37</v>
      </c>
      <c r="E388" s="251">
        <f t="shared" ref="E388:F393" si="881">H388+K388+N388+Q388+T388+W388+Z388+AC388+AF388+AI388+AL388+AO388</f>
        <v>3888</v>
      </c>
      <c r="F388" s="251">
        <f t="shared" si="881"/>
        <v>3864.6</v>
      </c>
      <c r="G388" s="252">
        <f t="shared" ref="G388:G391" si="882">F388/E388</f>
        <v>0.99398148148148147</v>
      </c>
      <c r="H388" s="343">
        <f>H8-H395-H402</f>
        <v>0</v>
      </c>
      <c r="I388" s="343">
        <f>I8-I395-I402</f>
        <v>0</v>
      </c>
      <c r="J388" s="252"/>
      <c r="K388" s="343">
        <f>K8-K395-K402</f>
        <v>3304.8</v>
      </c>
      <c r="L388" s="343">
        <f>L8-L395-L402</f>
        <v>3304.8</v>
      </c>
      <c r="M388" s="252">
        <f t="shared" ref="M388:M391" si="883">L388/K388</f>
        <v>1</v>
      </c>
      <c r="N388" s="343">
        <f>N8-N395-N402</f>
        <v>0</v>
      </c>
      <c r="O388" s="343">
        <f>O8-O395-O402</f>
        <v>0</v>
      </c>
      <c r="P388" s="252"/>
      <c r="Q388" s="343">
        <f>Q8-Q395-Q402</f>
        <v>0</v>
      </c>
      <c r="R388" s="343"/>
      <c r="S388" s="252"/>
      <c r="T388" s="343">
        <f>T8-T395-T402</f>
        <v>0</v>
      </c>
      <c r="U388" s="343"/>
      <c r="V388" s="252"/>
      <c r="W388" s="343">
        <f>W8-W395-W402</f>
        <v>0</v>
      </c>
      <c r="X388" s="343"/>
      <c r="Y388" s="252"/>
      <c r="Z388" s="343">
        <f>Z8-Z395-Z402</f>
        <v>291.60000000000002</v>
      </c>
      <c r="AA388" s="343">
        <f>AA8-AA395-AA402</f>
        <v>291.60000000000002</v>
      </c>
      <c r="AB388" s="252">
        <f t="shared" ref="AB388:AB391" si="884">AA388/Z388</f>
        <v>1</v>
      </c>
      <c r="AC388" s="343">
        <f>AC8-AC395-AC402</f>
        <v>0</v>
      </c>
      <c r="AD388" s="344"/>
      <c r="AE388" s="252"/>
      <c r="AF388" s="343">
        <f>AF8-AF395-AF402</f>
        <v>0</v>
      </c>
      <c r="AG388" s="344"/>
      <c r="AH388" s="252"/>
      <c r="AI388" s="343">
        <f>AI8-AI395-AI402</f>
        <v>268.2</v>
      </c>
      <c r="AJ388" s="343">
        <f>AJ8-AJ395-AJ402</f>
        <v>268.2</v>
      </c>
      <c r="AK388" s="252">
        <f t="shared" ref="AK388:AK391" si="885">AJ388/AI388</f>
        <v>1</v>
      </c>
      <c r="AL388" s="343">
        <f>AL8-AL395-AL402</f>
        <v>23.4</v>
      </c>
      <c r="AM388" s="344"/>
      <c r="AN388" s="252">
        <f t="shared" ref="AN388:AN391" si="886">AM388/AL388</f>
        <v>0</v>
      </c>
      <c r="AO388" s="343">
        <f>AO8-AO395-AO402</f>
        <v>0</v>
      </c>
      <c r="AP388" s="343"/>
      <c r="AQ388" s="252"/>
      <c r="AR388" s="200"/>
    </row>
    <row r="389" spans="1:44" s="153" customFormat="1" ht="187.5" customHeight="1">
      <c r="A389" s="635"/>
      <c r="B389" s="532"/>
      <c r="C389" s="532"/>
      <c r="D389" s="345" t="s">
        <v>2</v>
      </c>
      <c r="E389" s="211">
        <f t="shared" si="881"/>
        <v>157164.4</v>
      </c>
      <c r="F389" s="211">
        <f t="shared" si="881"/>
        <v>123850.09999999999</v>
      </c>
      <c r="G389" s="244">
        <f t="shared" si="882"/>
        <v>0.78802896839233305</v>
      </c>
      <c r="H389" s="343">
        <f>H9-H396-H403</f>
        <v>11076.399999999998</v>
      </c>
      <c r="I389" s="343">
        <f>I9-I396-I403</f>
        <v>11076.4</v>
      </c>
      <c r="J389" s="238">
        <f t="shared" ref="J389:J391" si="887">I389/H389</f>
        <v>1.0000000000000002</v>
      </c>
      <c r="K389" s="343">
        <f>K9-K396-K403</f>
        <v>8357.4</v>
      </c>
      <c r="L389" s="343">
        <f>L9-L396-L403</f>
        <v>8357.4</v>
      </c>
      <c r="M389" s="238">
        <f t="shared" si="883"/>
        <v>1</v>
      </c>
      <c r="N389" s="343">
        <f>N9-N396-N403</f>
        <v>7517.1</v>
      </c>
      <c r="O389" s="343">
        <f>O9-O396-O403</f>
        <v>7517</v>
      </c>
      <c r="P389" s="238">
        <f t="shared" ref="P389:P391" si="888">O389/N389</f>
        <v>0.9999866969975123</v>
      </c>
      <c r="Q389" s="343">
        <f>Q9-Q396-Q403</f>
        <v>18085.599999999999</v>
      </c>
      <c r="R389" s="343">
        <f>R9-R396-R403</f>
        <v>18085.599999999999</v>
      </c>
      <c r="S389" s="238">
        <f t="shared" ref="S389:S391" si="889">R389/Q389</f>
        <v>1</v>
      </c>
      <c r="T389" s="343">
        <f>T9-T396-T403</f>
        <v>11404.4</v>
      </c>
      <c r="U389" s="343">
        <f>U9-U396-U403</f>
        <v>11404.4</v>
      </c>
      <c r="V389" s="238">
        <f t="shared" ref="V389:V391" si="890">U389/T389</f>
        <v>1</v>
      </c>
      <c r="W389" s="343">
        <f>W9-W396-W403</f>
        <v>11181.1</v>
      </c>
      <c r="X389" s="343">
        <f>X9-X396-X403</f>
        <v>11181.1</v>
      </c>
      <c r="Y389" s="238">
        <f t="shared" ref="Y389:Y391" si="891">X389/W389</f>
        <v>1</v>
      </c>
      <c r="Z389" s="343">
        <f>Z9-Z396-Z403</f>
        <v>12093.300000000001</v>
      </c>
      <c r="AA389" s="343">
        <f>AA9-AA396-AA403</f>
        <v>12093.300000000001</v>
      </c>
      <c r="AB389" s="238">
        <f t="shared" si="884"/>
        <v>1</v>
      </c>
      <c r="AC389" s="343">
        <f>AC9-AC396-AC403</f>
        <v>11292.6</v>
      </c>
      <c r="AD389" s="343">
        <f>AD9-AD396-AD403</f>
        <v>11292.6</v>
      </c>
      <c r="AE389" s="238">
        <f t="shared" ref="AE389:AE391" si="892">AD389/AC389</f>
        <v>1</v>
      </c>
      <c r="AF389" s="343">
        <f>AF9-AF396-AF403-AF410-AF417-AF424</f>
        <v>16810.599999999999</v>
      </c>
      <c r="AG389" s="343">
        <f>AG9-AG396-AG403-AG410-AG417-AG424</f>
        <v>16810.599999999999</v>
      </c>
      <c r="AH389" s="238">
        <f t="shared" ref="AH389:AH391" si="893">AG389/AF389</f>
        <v>1</v>
      </c>
      <c r="AI389" s="343">
        <f>AI9-AI396-AI403-AI410-AI417-AI424</f>
        <v>16031.7</v>
      </c>
      <c r="AJ389" s="343">
        <f>AJ9-AJ396-AJ403-AJ410-AJ417-AJ424</f>
        <v>16031.7</v>
      </c>
      <c r="AK389" s="238">
        <f t="shared" si="885"/>
        <v>1</v>
      </c>
      <c r="AL389" s="343">
        <f>AL9-AL396-AL403-AL410-AL417-AL424</f>
        <v>22513.8</v>
      </c>
      <c r="AM389" s="343">
        <f>AM9-AM396-AM403-AM410-AM417-AM424</f>
        <v>0</v>
      </c>
      <c r="AN389" s="238">
        <f t="shared" si="886"/>
        <v>0</v>
      </c>
      <c r="AO389" s="343">
        <f>AO9-AO396-AO403</f>
        <v>10800.400000000001</v>
      </c>
      <c r="AP389" s="232"/>
      <c r="AQ389" s="244"/>
      <c r="AR389" s="234"/>
    </row>
    <row r="390" spans="1:44" s="153" customFormat="1" ht="137.25" customHeight="1" thickBot="1">
      <c r="A390" s="635"/>
      <c r="B390" s="532"/>
      <c r="C390" s="532"/>
      <c r="D390" s="346" t="s">
        <v>284</v>
      </c>
      <c r="E390" s="211">
        <f t="shared" si="881"/>
        <v>722781.5</v>
      </c>
      <c r="F390" s="211">
        <f t="shared" si="881"/>
        <v>407863.70000000007</v>
      </c>
      <c r="G390" s="260">
        <f t="shared" si="882"/>
        <v>0.56429737064382535</v>
      </c>
      <c r="H390" s="343">
        <f>H11-H397-H404</f>
        <v>14404.1</v>
      </c>
      <c r="I390" s="343">
        <f>I11-I397-I404</f>
        <v>14404.1</v>
      </c>
      <c r="J390" s="294">
        <f t="shared" si="887"/>
        <v>1</v>
      </c>
      <c r="K390" s="343">
        <f>K11-K397-K404</f>
        <v>20141.3</v>
      </c>
      <c r="L390" s="343">
        <f>L11-L397-L404</f>
        <v>20141.3</v>
      </c>
      <c r="M390" s="294">
        <f t="shared" si="883"/>
        <v>1</v>
      </c>
      <c r="N390" s="343">
        <f>N11-N397-N404</f>
        <v>117008.2</v>
      </c>
      <c r="O390" s="343">
        <f>O11-O397-O404</f>
        <v>117008.2</v>
      </c>
      <c r="P390" s="294">
        <f t="shared" si="888"/>
        <v>1</v>
      </c>
      <c r="Q390" s="343">
        <f>Q11-Q397-Q404</f>
        <v>13893.699999999999</v>
      </c>
      <c r="R390" s="343">
        <f>R11-R397-R404</f>
        <v>13893.699999999999</v>
      </c>
      <c r="S390" s="294">
        <f t="shared" si="889"/>
        <v>1</v>
      </c>
      <c r="T390" s="343">
        <f>T11-T397-T404</f>
        <v>17468.2</v>
      </c>
      <c r="U390" s="343">
        <f>U11-U397-U404</f>
        <v>17468.2</v>
      </c>
      <c r="V390" s="294">
        <f t="shared" si="890"/>
        <v>1</v>
      </c>
      <c r="W390" s="343">
        <f>W11-W397-W404-400</f>
        <v>61075.199999999997</v>
      </c>
      <c r="X390" s="343">
        <f>X11-X397-X404-400</f>
        <v>61075.199999999997</v>
      </c>
      <c r="Y390" s="294">
        <f t="shared" si="891"/>
        <v>1</v>
      </c>
      <c r="Z390" s="343">
        <f>Z11-Z397-Z404</f>
        <v>16719.7</v>
      </c>
      <c r="AA390" s="343">
        <f>AA11-AA397-AA404</f>
        <v>16719.7</v>
      </c>
      <c r="AB390" s="294">
        <f t="shared" si="884"/>
        <v>1</v>
      </c>
      <c r="AC390" s="343">
        <f>AC11-AC397-AC404</f>
        <v>18211.3</v>
      </c>
      <c r="AD390" s="343">
        <f>AD11-AD397-AD404</f>
        <v>18211.3</v>
      </c>
      <c r="AE390" s="294">
        <f t="shared" si="892"/>
        <v>1</v>
      </c>
      <c r="AF390" s="343">
        <f>AF11-AF397-AF404</f>
        <v>119348.1</v>
      </c>
      <c r="AG390" s="343">
        <f>AG11-AG397-AG404</f>
        <v>119348.1</v>
      </c>
      <c r="AH390" s="294">
        <f t="shared" si="893"/>
        <v>1</v>
      </c>
      <c r="AI390" s="343">
        <f>AI11-AI397-AI404-AI411-AI425-AI418</f>
        <v>9593.9</v>
      </c>
      <c r="AJ390" s="343">
        <f>AJ11-AJ397-AJ404-AJ411-AJ425-AJ418</f>
        <v>9593.9</v>
      </c>
      <c r="AK390" s="294">
        <f t="shared" si="885"/>
        <v>1</v>
      </c>
      <c r="AL390" s="343">
        <f>AL11-AL397-AL404-AL411-AL425-AL418</f>
        <v>244688.19999999998</v>
      </c>
      <c r="AM390" s="343">
        <f>AM11-AM397-AM404-AM411-AM425-AM418</f>
        <v>0</v>
      </c>
      <c r="AN390" s="294">
        <f t="shared" si="886"/>
        <v>0</v>
      </c>
      <c r="AO390" s="343">
        <f>AO11-AO397-AO404-AO411-AO425-AO418</f>
        <v>70229.600000000006</v>
      </c>
      <c r="AP390" s="343">
        <f>AP11-AP397-AP404-AP411-AP425-AP418</f>
        <v>0</v>
      </c>
      <c r="AQ390" s="260"/>
      <c r="AR390" s="347"/>
    </row>
    <row r="391" spans="1:44" s="153" customFormat="1" ht="254.25" hidden="1" customHeight="1">
      <c r="A391" s="635"/>
      <c r="B391" s="532"/>
      <c r="C391" s="532"/>
      <c r="D391" s="345" t="s">
        <v>292</v>
      </c>
      <c r="E391" s="211">
        <f t="shared" si="881"/>
        <v>0</v>
      </c>
      <c r="F391" s="211">
        <f t="shared" si="881"/>
        <v>0</v>
      </c>
      <c r="G391" s="238" t="e">
        <f t="shared" si="882"/>
        <v>#DIV/0!</v>
      </c>
      <c r="H391" s="343">
        <f t="shared" ref="H391:I393" si="894">H13-H398-H405</f>
        <v>0</v>
      </c>
      <c r="I391" s="343">
        <f t="shared" si="894"/>
        <v>0</v>
      </c>
      <c r="J391" s="238" t="e">
        <f t="shared" si="887"/>
        <v>#DIV/0!</v>
      </c>
      <c r="K391" s="343">
        <f>K13-K398-K405</f>
        <v>0</v>
      </c>
      <c r="L391" s="211"/>
      <c r="M391" s="238" t="e">
        <f t="shared" si="883"/>
        <v>#DIV/0!</v>
      </c>
      <c r="N391" s="343">
        <f>N13-N398-N405</f>
        <v>0</v>
      </c>
      <c r="O391" s="211"/>
      <c r="P391" s="238" t="e">
        <f t="shared" si="888"/>
        <v>#DIV/0!</v>
      </c>
      <c r="Q391" s="343">
        <f>Q13-Q398-Q405</f>
        <v>0</v>
      </c>
      <c r="R391" s="211"/>
      <c r="S391" s="238" t="e">
        <f t="shared" si="889"/>
        <v>#DIV/0!</v>
      </c>
      <c r="T391" s="343">
        <f>T13-T398-T405</f>
        <v>0</v>
      </c>
      <c r="U391" s="211"/>
      <c r="V391" s="238" t="e">
        <f t="shared" si="890"/>
        <v>#DIV/0!</v>
      </c>
      <c r="W391" s="343">
        <f>W13-W398-W405</f>
        <v>0</v>
      </c>
      <c r="X391" s="211"/>
      <c r="Y391" s="238" t="e">
        <f t="shared" si="891"/>
        <v>#DIV/0!</v>
      </c>
      <c r="Z391" s="343">
        <f>Z13-Z398-Z405</f>
        <v>0</v>
      </c>
      <c r="AA391" s="212"/>
      <c r="AB391" s="238" t="e">
        <f t="shared" si="884"/>
        <v>#DIV/0!</v>
      </c>
      <c r="AC391" s="343">
        <f>AC13-AC398-AC405</f>
        <v>0</v>
      </c>
      <c r="AD391" s="212"/>
      <c r="AE391" s="238" t="e">
        <f t="shared" si="892"/>
        <v>#DIV/0!</v>
      </c>
      <c r="AF391" s="343">
        <f>AF13-AF398-AF405</f>
        <v>0</v>
      </c>
      <c r="AG391" s="212"/>
      <c r="AH391" s="238" t="e">
        <f t="shared" si="893"/>
        <v>#DIV/0!</v>
      </c>
      <c r="AI391" s="343">
        <f>AI13-AI398-AI405</f>
        <v>0</v>
      </c>
      <c r="AJ391" s="246">
        <v>0</v>
      </c>
      <c r="AK391" s="238" t="e">
        <f t="shared" si="885"/>
        <v>#DIV/0!</v>
      </c>
      <c r="AL391" s="343">
        <f>AL13-AL398-AL405</f>
        <v>0</v>
      </c>
      <c r="AM391" s="212"/>
      <c r="AN391" s="238" t="e">
        <f t="shared" si="886"/>
        <v>#DIV/0!</v>
      </c>
      <c r="AO391" s="343">
        <f>AO13-AO398-AO405</f>
        <v>0</v>
      </c>
      <c r="AP391" s="212"/>
      <c r="AQ391" s="238" t="e">
        <f t="shared" ref="AQ391" si="895">AP391/AO391</f>
        <v>#DIV/0!</v>
      </c>
      <c r="AR391" s="200"/>
    </row>
    <row r="392" spans="1:44" s="153" customFormat="1" ht="114.75" hidden="1" customHeight="1">
      <c r="A392" s="635"/>
      <c r="B392" s="532"/>
      <c r="C392" s="532"/>
      <c r="D392" s="345" t="s">
        <v>285</v>
      </c>
      <c r="E392" s="211">
        <f t="shared" si="881"/>
        <v>0</v>
      </c>
      <c r="F392" s="211">
        <f t="shared" si="881"/>
        <v>0</v>
      </c>
      <c r="G392" s="244"/>
      <c r="H392" s="343">
        <f t="shared" si="894"/>
        <v>0</v>
      </c>
      <c r="I392" s="343">
        <f t="shared" si="894"/>
        <v>0</v>
      </c>
      <c r="J392" s="244"/>
      <c r="K392" s="343">
        <f>K14-K399-K406</f>
        <v>0</v>
      </c>
      <c r="L392" s="211"/>
      <c r="M392" s="244"/>
      <c r="N392" s="343">
        <f>N14-N399-N406</f>
        <v>0</v>
      </c>
      <c r="O392" s="211"/>
      <c r="P392" s="238"/>
      <c r="Q392" s="343">
        <f>Q14-Q399-Q406</f>
        <v>0</v>
      </c>
      <c r="R392" s="211"/>
      <c r="S392" s="238"/>
      <c r="T392" s="343">
        <f>T14-T399-T406</f>
        <v>0</v>
      </c>
      <c r="U392" s="211"/>
      <c r="V392" s="238"/>
      <c r="W392" s="343">
        <f>W14-W399-W406</f>
        <v>0</v>
      </c>
      <c r="X392" s="211"/>
      <c r="Y392" s="238"/>
      <c r="Z392" s="343">
        <f>Z14-Z399-Z406</f>
        <v>0</v>
      </c>
      <c r="AA392" s="212"/>
      <c r="AB392" s="238"/>
      <c r="AC392" s="343">
        <f>AC14-AC399-AC406</f>
        <v>0</v>
      </c>
      <c r="AD392" s="212"/>
      <c r="AE392" s="238"/>
      <c r="AF392" s="343">
        <f>AF14-AF399-AF406</f>
        <v>0</v>
      </c>
      <c r="AG392" s="212"/>
      <c r="AH392" s="238"/>
      <c r="AI392" s="343">
        <f>AI14-AI399-AI406</f>
        <v>0</v>
      </c>
      <c r="AJ392" s="246"/>
      <c r="AK392" s="238"/>
      <c r="AL392" s="343">
        <f>AL14-AL399-AL406</f>
        <v>0</v>
      </c>
      <c r="AM392" s="212"/>
      <c r="AN392" s="238"/>
      <c r="AO392" s="343">
        <f>AO14-AO399-AO406</f>
        <v>0</v>
      </c>
      <c r="AP392" s="212"/>
      <c r="AQ392" s="244"/>
      <c r="AR392" s="200"/>
    </row>
    <row r="393" spans="1:44" s="153" customFormat="1" ht="114.75" hidden="1" customHeight="1" thickBot="1">
      <c r="A393" s="636"/>
      <c r="B393" s="541"/>
      <c r="C393" s="541"/>
      <c r="D393" s="348" t="s">
        <v>43</v>
      </c>
      <c r="E393" s="218">
        <f t="shared" si="881"/>
        <v>0</v>
      </c>
      <c r="F393" s="218">
        <f t="shared" si="881"/>
        <v>0</v>
      </c>
      <c r="G393" s="248"/>
      <c r="H393" s="343">
        <f t="shared" si="894"/>
        <v>0</v>
      </c>
      <c r="I393" s="343">
        <f t="shared" si="894"/>
        <v>0</v>
      </c>
      <c r="J393" s="248"/>
      <c r="K393" s="343">
        <f>K15-K400-K407</f>
        <v>0</v>
      </c>
      <c r="L393" s="218"/>
      <c r="M393" s="248"/>
      <c r="N393" s="343">
        <f>N15-N400-N407</f>
        <v>0</v>
      </c>
      <c r="O393" s="218"/>
      <c r="P393" s="295"/>
      <c r="Q393" s="343">
        <f>Q15-Q400-Q407</f>
        <v>0</v>
      </c>
      <c r="R393" s="218"/>
      <c r="S393" s="295"/>
      <c r="T393" s="343">
        <f>T15-T400-T407</f>
        <v>0</v>
      </c>
      <c r="U393" s="218"/>
      <c r="V393" s="295"/>
      <c r="W393" s="343">
        <f>W15-W400-W407</f>
        <v>0</v>
      </c>
      <c r="X393" s="218"/>
      <c r="Y393" s="295"/>
      <c r="Z393" s="343">
        <f>Z15-Z400-Z407</f>
        <v>0</v>
      </c>
      <c r="AA393" s="241"/>
      <c r="AB393" s="295"/>
      <c r="AC393" s="343">
        <f>AC15-AC400-AC407</f>
        <v>0</v>
      </c>
      <c r="AD393" s="241"/>
      <c r="AE393" s="295"/>
      <c r="AF393" s="343">
        <f>AF15-AF400-AF407</f>
        <v>0</v>
      </c>
      <c r="AG393" s="241"/>
      <c r="AH393" s="295"/>
      <c r="AI393" s="343">
        <f>AI15-AI400-AI407</f>
        <v>0</v>
      </c>
      <c r="AJ393" s="349"/>
      <c r="AK393" s="295"/>
      <c r="AL393" s="343">
        <f>AL15-AL400-AL407</f>
        <v>0</v>
      </c>
      <c r="AM393" s="241"/>
      <c r="AN393" s="295"/>
      <c r="AO393" s="343">
        <f>AO15-AO400-AO407</f>
        <v>0</v>
      </c>
      <c r="AP393" s="218"/>
      <c r="AQ393" s="248"/>
      <c r="AR393" s="221"/>
    </row>
    <row r="394" spans="1:44" s="153" customFormat="1" ht="93.75" customHeight="1" thickBot="1">
      <c r="A394" s="633" t="s">
        <v>528</v>
      </c>
      <c r="B394" s="540"/>
      <c r="C394" s="634"/>
      <c r="D394" s="350" t="s">
        <v>41</v>
      </c>
      <c r="E394" s="340">
        <f>E395+E396+E397</f>
        <v>67444.399999999994</v>
      </c>
      <c r="F394" s="340">
        <f>F395+F396+F397</f>
        <v>38402.200000000004</v>
      </c>
      <c r="G394" s="339">
        <f>F394/E394</f>
        <v>0.56939049053739088</v>
      </c>
      <c r="H394" s="340">
        <f>H395+H396+H397</f>
        <v>0</v>
      </c>
      <c r="I394" s="340">
        <f>I395+I396+I397</f>
        <v>0</v>
      </c>
      <c r="J394" s="339"/>
      <c r="K394" s="340">
        <f t="shared" ref="K394:L394" si="896">K395+K396+K397</f>
        <v>2420.1999999999998</v>
      </c>
      <c r="L394" s="340">
        <f t="shared" si="896"/>
        <v>2420.1999999999998</v>
      </c>
      <c r="M394" s="341">
        <f>L394/K394</f>
        <v>1</v>
      </c>
      <c r="N394" s="340">
        <f t="shared" ref="N394:O394" si="897">N395+N396+N397</f>
        <v>3477.3</v>
      </c>
      <c r="O394" s="340">
        <f t="shared" si="897"/>
        <v>3477.3</v>
      </c>
      <c r="P394" s="341">
        <f>O394/N394</f>
        <v>1</v>
      </c>
      <c r="Q394" s="340">
        <f t="shared" ref="Q394:R394" si="898">Q395+Q396+Q397</f>
        <v>2338</v>
      </c>
      <c r="R394" s="340">
        <f t="shared" si="898"/>
        <v>2338</v>
      </c>
      <c r="S394" s="341">
        <f>R394/Q394</f>
        <v>1</v>
      </c>
      <c r="T394" s="340">
        <f t="shared" ref="T394:U394" si="899">T395+T396+T397</f>
        <v>1613.4</v>
      </c>
      <c r="U394" s="340">
        <f t="shared" si="899"/>
        <v>1613.4</v>
      </c>
      <c r="V394" s="341">
        <f>U394/T394</f>
        <v>1</v>
      </c>
      <c r="W394" s="340">
        <f t="shared" ref="W394:X394" si="900">W395+W396+W397</f>
        <v>3250.5</v>
      </c>
      <c r="X394" s="340">
        <f t="shared" si="900"/>
        <v>3250.5</v>
      </c>
      <c r="Y394" s="341">
        <f>X394/W394</f>
        <v>1</v>
      </c>
      <c r="Z394" s="340">
        <f t="shared" ref="Z394:AA394" si="901">Z395+Z396+Z397</f>
        <v>2666.5</v>
      </c>
      <c r="AA394" s="340">
        <f t="shared" si="901"/>
        <v>2666.5</v>
      </c>
      <c r="AB394" s="341">
        <f>AA394/Z394</f>
        <v>1</v>
      </c>
      <c r="AC394" s="340">
        <f t="shared" ref="AC394:AD394" si="902">AC395+AC396+AC397</f>
        <v>1499.5</v>
      </c>
      <c r="AD394" s="340">
        <f t="shared" si="902"/>
        <v>1499.5</v>
      </c>
      <c r="AE394" s="341">
        <f>AD394/AC394</f>
        <v>1</v>
      </c>
      <c r="AF394" s="340">
        <f t="shared" ref="AF394:AG394" si="903">AF395+AF396+AF397</f>
        <v>14508.4</v>
      </c>
      <c r="AG394" s="340">
        <f t="shared" si="903"/>
        <v>14508.4</v>
      </c>
      <c r="AH394" s="341">
        <f>AG394/AF394</f>
        <v>1</v>
      </c>
      <c r="AI394" s="340">
        <f>AI396+AI397+AI398+AI399+AI400</f>
        <v>6628.4</v>
      </c>
      <c r="AJ394" s="342">
        <f>AJ396+AJ397</f>
        <v>6628.4</v>
      </c>
      <c r="AK394" s="341">
        <f>AJ394/AI394</f>
        <v>1</v>
      </c>
      <c r="AL394" s="340">
        <f>AL396+AL397+AL398+AL399+AL400</f>
        <v>23965.8</v>
      </c>
      <c r="AM394" s="340">
        <f>AM396+AM397+AM398+AM399+AM400</f>
        <v>0</v>
      </c>
      <c r="AN394" s="341">
        <f>AM394/AL394</f>
        <v>0</v>
      </c>
      <c r="AO394" s="340">
        <f>AO396+AO397+AO398+AO399+AO400</f>
        <v>5076.3999999999996</v>
      </c>
      <c r="AP394" s="340">
        <f>AP396+AP397+AP398+AP399+AP400</f>
        <v>0</v>
      </c>
      <c r="AQ394" s="339"/>
      <c r="AR394" s="351"/>
    </row>
    <row r="395" spans="1:44" s="153" customFormat="1" ht="111.75" hidden="1" customHeight="1">
      <c r="A395" s="635"/>
      <c r="B395" s="532"/>
      <c r="C395" s="532"/>
      <c r="D395" s="250" t="s">
        <v>37</v>
      </c>
      <c r="E395" s="251">
        <f t="shared" ref="E395:F400" si="904">H395+K395+N395+Q395+T395+W395+Z395+AC395+AF395+AI395+AL395+AO395</f>
        <v>0</v>
      </c>
      <c r="F395" s="251">
        <f t="shared" si="904"/>
        <v>0</v>
      </c>
      <c r="G395" s="308" t="e">
        <f t="shared" ref="G395:G397" si="905">F395/E395</f>
        <v>#DIV/0!</v>
      </c>
      <c r="H395" s="211">
        <f>H66</f>
        <v>0</v>
      </c>
      <c r="I395" s="211">
        <f>I66</f>
        <v>0</v>
      </c>
      <c r="J395" s="308" t="e">
        <f t="shared" ref="J395:J396" si="906">I395/H395</f>
        <v>#DIV/0!</v>
      </c>
      <c r="K395" s="251"/>
      <c r="L395" s="251"/>
      <c r="M395" s="308" t="e">
        <f t="shared" ref="M395:M396" si="907">L395/K395</f>
        <v>#DIV/0!</v>
      </c>
      <c r="N395" s="251"/>
      <c r="O395" s="251"/>
      <c r="P395" s="252" t="e">
        <f t="shared" ref="P395:P396" si="908">O395/N395</f>
        <v>#DIV/0!</v>
      </c>
      <c r="Q395" s="251"/>
      <c r="R395" s="251"/>
      <c r="S395" s="252" t="e">
        <f t="shared" ref="S395:S396" si="909">R395/Q395</f>
        <v>#DIV/0!</v>
      </c>
      <c r="T395" s="251"/>
      <c r="U395" s="251"/>
      <c r="V395" s="252" t="e">
        <f t="shared" ref="V395:V396" si="910">U395/T395</f>
        <v>#DIV/0!</v>
      </c>
      <c r="W395" s="251"/>
      <c r="X395" s="251"/>
      <c r="Y395" s="252" t="e">
        <f t="shared" ref="Y395:Y396" si="911">X395/W395</f>
        <v>#DIV/0!</v>
      </c>
      <c r="Z395" s="251"/>
      <c r="AA395" s="251"/>
      <c r="AB395" s="252" t="e">
        <f t="shared" ref="AB395:AB396" si="912">AA395/Z395</f>
        <v>#DIV/0!</v>
      </c>
      <c r="AC395" s="251"/>
      <c r="AD395" s="251"/>
      <c r="AE395" s="252" t="e">
        <f t="shared" ref="AE395:AE396" si="913">AD395/AC395</f>
        <v>#DIV/0!</v>
      </c>
      <c r="AF395" s="251"/>
      <c r="AG395" s="251"/>
      <c r="AH395" s="252" t="e">
        <f t="shared" ref="AH395:AH397" si="914">AG395/AF395</f>
        <v>#DIV/0!</v>
      </c>
      <c r="AI395" s="251"/>
      <c r="AJ395" s="251"/>
      <c r="AK395" s="252" t="e">
        <f t="shared" ref="AK395:AK396" si="915">AJ395/AI395</f>
        <v>#DIV/0!</v>
      </c>
      <c r="AL395" s="251"/>
      <c r="AM395" s="251"/>
      <c r="AN395" s="252" t="e">
        <f t="shared" ref="AN395:AN396" si="916">AM395/AL395</f>
        <v>#DIV/0!</v>
      </c>
      <c r="AO395" s="251"/>
      <c r="AP395" s="251"/>
      <c r="AQ395" s="308" t="e">
        <f t="shared" ref="AQ395:AQ396" si="917">AP395/AO395</f>
        <v>#DIV/0!</v>
      </c>
      <c r="AR395" s="254"/>
    </row>
    <row r="396" spans="1:44" s="153" customFormat="1" ht="106.5" hidden="1" customHeight="1" thickBot="1">
      <c r="A396" s="635"/>
      <c r="B396" s="532"/>
      <c r="C396" s="532"/>
      <c r="D396" s="210" t="s">
        <v>2</v>
      </c>
      <c r="E396" s="211">
        <f t="shared" si="904"/>
        <v>0</v>
      </c>
      <c r="F396" s="211">
        <f t="shared" si="904"/>
        <v>0</v>
      </c>
      <c r="G396" s="244" t="e">
        <f t="shared" si="905"/>
        <v>#DIV/0!</v>
      </c>
      <c r="H396" s="211">
        <f>H67</f>
        <v>0</v>
      </c>
      <c r="I396" s="211">
        <f>I67</f>
        <v>0</v>
      </c>
      <c r="J396" s="244" t="e">
        <f t="shared" si="906"/>
        <v>#DIV/0!</v>
      </c>
      <c r="K396" s="211"/>
      <c r="L396" s="211"/>
      <c r="M396" s="244" t="e">
        <f t="shared" si="907"/>
        <v>#DIV/0!</v>
      </c>
      <c r="N396" s="211"/>
      <c r="O396" s="211"/>
      <c r="P396" s="238" t="e">
        <f t="shared" si="908"/>
        <v>#DIV/0!</v>
      </c>
      <c r="Q396" s="211"/>
      <c r="R396" s="211"/>
      <c r="S396" s="238" t="e">
        <f t="shared" si="909"/>
        <v>#DIV/0!</v>
      </c>
      <c r="T396" s="211"/>
      <c r="U396" s="211"/>
      <c r="V396" s="238" t="e">
        <f t="shared" si="910"/>
        <v>#DIV/0!</v>
      </c>
      <c r="W396" s="211"/>
      <c r="X396" s="211"/>
      <c r="Y396" s="238" t="e">
        <f t="shared" si="911"/>
        <v>#DIV/0!</v>
      </c>
      <c r="Z396" s="211"/>
      <c r="AA396" s="211"/>
      <c r="AB396" s="238" t="e">
        <f t="shared" si="912"/>
        <v>#DIV/0!</v>
      </c>
      <c r="AC396" s="211"/>
      <c r="AD396" s="211"/>
      <c r="AE396" s="238" t="e">
        <f t="shared" si="913"/>
        <v>#DIV/0!</v>
      </c>
      <c r="AF396" s="211"/>
      <c r="AG396" s="211"/>
      <c r="AH396" s="238" t="e">
        <f t="shared" si="914"/>
        <v>#DIV/0!</v>
      </c>
      <c r="AI396" s="211">
        <v>0</v>
      </c>
      <c r="AJ396" s="211">
        <v>0</v>
      </c>
      <c r="AK396" s="238" t="e">
        <f t="shared" si="915"/>
        <v>#DIV/0!</v>
      </c>
      <c r="AL396" s="211">
        <v>0</v>
      </c>
      <c r="AM396" s="211">
        <v>0</v>
      </c>
      <c r="AN396" s="238" t="e">
        <f t="shared" si="916"/>
        <v>#DIV/0!</v>
      </c>
      <c r="AO396" s="211">
        <v>0</v>
      </c>
      <c r="AP396" s="211"/>
      <c r="AQ396" s="244" t="e">
        <f t="shared" si="917"/>
        <v>#DIV/0!</v>
      </c>
      <c r="AR396" s="200"/>
    </row>
    <row r="397" spans="1:44" s="153" customFormat="1" ht="138" customHeight="1" thickBot="1">
      <c r="A397" s="635"/>
      <c r="B397" s="532"/>
      <c r="C397" s="532"/>
      <c r="D397" s="210" t="s">
        <v>284</v>
      </c>
      <c r="E397" s="211">
        <f t="shared" si="904"/>
        <v>67444.399999999994</v>
      </c>
      <c r="F397" s="211">
        <f t="shared" si="904"/>
        <v>38402.200000000004</v>
      </c>
      <c r="G397" s="244">
        <f t="shared" si="905"/>
        <v>0.56939049053739088</v>
      </c>
      <c r="H397" s="211">
        <f>H68</f>
        <v>0</v>
      </c>
      <c r="I397" s="211">
        <f t="shared" ref="I397:AQ397" si="918">I68</f>
        <v>0</v>
      </c>
      <c r="J397" s="211">
        <f t="shared" si="918"/>
        <v>0</v>
      </c>
      <c r="K397" s="211">
        <f t="shared" si="918"/>
        <v>2420.1999999999998</v>
      </c>
      <c r="L397" s="211">
        <f t="shared" si="918"/>
        <v>2420.1999999999998</v>
      </c>
      <c r="M397" s="341">
        <f>L397/K397</f>
        <v>1</v>
      </c>
      <c r="N397" s="211">
        <f t="shared" si="918"/>
        <v>3477.3</v>
      </c>
      <c r="O397" s="211">
        <f t="shared" si="918"/>
        <v>3477.3</v>
      </c>
      <c r="P397" s="341">
        <f>O397/N397</f>
        <v>1</v>
      </c>
      <c r="Q397" s="211">
        <f t="shared" si="918"/>
        <v>2338</v>
      </c>
      <c r="R397" s="211">
        <f t="shared" si="918"/>
        <v>2338</v>
      </c>
      <c r="S397" s="341">
        <f>R397/Q397</f>
        <v>1</v>
      </c>
      <c r="T397" s="211">
        <f t="shared" si="918"/>
        <v>1613.4</v>
      </c>
      <c r="U397" s="211">
        <f t="shared" si="918"/>
        <v>1613.4</v>
      </c>
      <c r="V397" s="341">
        <f>U397/T397</f>
        <v>1</v>
      </c>
      <c r="W397" s="211">
        <f>W68+Z243</f>
        <v>3250.5</v>
      </c>
      <c r="X397" s="211">
        <f t="shared" si="918"/>
        <v>3250.5</v>
      </c>
      <c r="Y397" s="341">
        <f>X397/W397</f>
        <v>1</v>
      </c>
      <c r="Z397" s="211">
        <f t="shared" si="918"/>
        <v>2666.5</v>
      </c>
      <c r="AA397" s="211">
        <f t="shared" si="918"/>
        <v>2666.5</v>
      </c>
      <c r="AB397" s="238">
        <f t="shared" si="918"/>
        <v>1</v>
      </c>
      <c r="AC397" s="211">
        <f t="shared" si="918"/>
        <v>1499.5</v>
      </c>
      <c r="AD397" s="211">
        <f t="shared" si="918"/>
        <v>1499.5</v>
      </c>
      <c r="AE397" s="238"/>
      <c r="AF397" s="211">
        <f>AF68+AF243</f>
        <v>14508.4</v>
      </c>
      <c r="AG397" s="211">
        <f>AG68+AG243</f>
        <v>14508.4</v>
      </c>
      <c r="AH397" s="238">
        <f t="shared" si="914"/>
        <v>1</v>
      </c>
      <c r="AI397" s="211">
        <f t="shared" si="918"/>
        <v>6628.4</v>
      </c>
      <c r="AJ397" s="211">
        <f t="shared" si="918"/>
        <v>6628.4</v>
      </c>
      <c r="AK397" s="238">
        <f t="shared" si="918"/>
        <v>1</v>
      </c>
      <c r="AL397" s="211">
        <f t="shared" si="918"/>
        <v>23965.8</v>
      </c>
      <c r="AM397" s="211">
        <f t="shared" si="918"/>
        <v>0</v>
      </c>
      <c r="AN397" s="238">
        <f t="shared" si="918"/>
        <v>0</v>
      </c>
      <c r="AO397" s="211">
        <f t="shared" si="918"/>
        <v>5076.3999999999996</v>
      </c>
      <c r="AP397" s="211">
        <f t="shared" si="918"/>
        <v>0</v>
      </c>
      <c r="AQ397" s="211">
        <f t="shared" si="918"/>
        <v>0</v>
      </c>
      <c r="AR397" s="262"/>
    </row>
    <row r="398" spans="1:44" s="153" customFormat="1" ht="21" hidden="1" customHeight="1">
      <c r="A398" s="635"/>
      <c r="B398" s="532"/>
      <c r="C398" s="532"/>
      <c r="D398" s="210" t="s">
        <v>292</v>
      </c>
      <c r="E398" s="211">
        <f t="shared" si="904"/>
        <v>0</v>
      </c>
      <c r="F398" s="211">
        <f t="shared" si="904"/>
        <v>0</v>
      </c>
      <c r="G398" s="212"/>
      <c r="H398" s="211"/>
      <c r="I398" s="211"/>
      <c r="J398" s="212"/>
      <c r="K398" s="211"/>
      <c r="L398" s="211"/>
      <c r="M398" s="212"/>
      <c r="N398" s="211"/>
      <c r="O398" s="211"/>
      <c r="P398" s="238"/>
      <c r="Q398" s="211"/>
      <c r="R398" s="211"/>
      <c r="S398" s="238"/>
      <c r="T398" s="211"/>
      <c r="U398" s="211"/>
      <c r="V398" s="238"/>
      <c r="W398" s="211"/>
      <c r="X398" s="211"/>
      <c r="Y398" s="238"/>
      <c r="Z398" s="211"/>
      <c r="AA398" s="212"/>
      <c r="AB398" s="238"/>
      <c r="AC398" s="211"/>
      <c r="AD398" s="212"/>
      <c r="AE398" s="238"/>
      <c r="AF398" s="211"/>
      <c r="AG398" s="212"/>
      <c r="AH398" s="238"/>
      <c r="AI398" s="211"/>
      <c r="AJ398" s="212"/>
      <c r="AK398" s="238"/>
      <c r="AL398" s="211"/>
      <c r="AM398" s="212"/>
      <c r="AN398" s="238"/>
      <c r="AO398" s="212"/>
      <c r="AP398" s="212"/>
      <c r="AQ398" s="212"/>
      <c r="AR398" s="200"/>
    </row>
    <row r="399" spans="1:44" s="153" customFormat="1" ht="21" hidden="1" customHeight="1">
      <c r="A399" s="635"/>
      <c r="B399" s="532"/>
      <c r="C399" s="532"/>
      <c r="D399" s="210" t="s">
        <v>285</v>
      </c>
      <c r="E399" s="211">
        <f t="shared" si="904"/>
        <v>0</v>
      </c>
      <c r="F399" s="211">
        <f t="shared" si="904"/>
        <v>0</v>
      </c>
      <c r="G399" s="212"/>
      <c r="H399" s="211"/>
      <c r="I399" s="211"/>
      <c r="J399" s="212"/>
      <c r="K399" s="211"/>
      <c r="L399" s="211"/>
      <c r="M399" s="212"/>
      <c r="N399" s="211"/>
      <c r="O399" s="211"/>
      <c r="P399" s="238"/>
      <c r="Q399" s="211"/>
      <c r="R399" s="211"/>
      <c r="S399" s="238"/>
      <c r="T399" s="211"/>
      <c r="U399" s="211"/>
      <c r="V399" s="238"/>
      <c r="W399" s="211"/>
      <c r="X399" s="211"/>
      <c r="Y399" s="238"/>
      <c r="Z399" s="211"/>
      <c r="AA399" s="212"/>
      <c r="AB399" s="238"/>
      <c r="AC399" s="211"/>
      <c r="AD399" s="212"/>
      <c r="AE399" s="238"/>
      <c r="AF399" s="211"/>
      <c r="AG399" s="212"/>
      <c r="AH399" s="238"/>
      <c r="AI399" s="211"/>
      <c r="AJ399" s="212"/>
      <c r="AK399" s="238"/>
      <c r="AL399" s="211"/>
      <c r="AM399" s="212"/>
      <c r="AN399" s="238"/>
      <c r="AO399" s="212"/>
      <c r="AP399" s="212"/>
      <c r="AQ399" s="212"/>
      <c r="AR399" s="200"/>
    </row>
    <row r="400" spans="1:44" s="153" customFormat="1" ht="21" hidden="1" customHeight="1" thickBot="1">
      <c r="A400" s="636"/>
      <c r="B400" s="541"/>
      <c r="C400" s="541"/>
      <c r="D400" s="245" t="s">
        <v>43</v>
      </c>
      <c r="E400" s="218">
        <f t="shared" si="904"/>
        <v>0</v>
      </c>
      <c r="F400" s="218">
        <f t="shared" si="904"/>
        <v>0</v>
      </c>
      <c r="G400" s="241"/>
      <c r="H400" s="218"/>
      <c r="I400" s="218"/>
      <c r="J400" s="241"/>
      <c r="K400" s="218"/>
      <c r="L400" s="218"/>
      <c r="M400" s="241"/>
      <c r="N400" s="218"/>
      <c r="O400" s="218"/>
      <c r="P400" s="295"/>
      <c r="Q400" s="218"/>
      <c r="R400" s="218"/>
      <c r="S400" s="295"/>
      <c r="T400" s="218"/>
      <c r="U400" s="218"/>
      <c r="V400" s="295"/>
      <c r="W400" s="218"/>
      <c r="X400" s="218"/>
      <c r="Y400" s="295"/>
      <c r="Z400" s="218"/>
      <c r="AA400" s="241"/>
      <c r="AB400" s="295"/>
      <c r="AC400" s="218"/>
      <c r="AD400" s="241"/>
      <c r="AE400" s="295"/>
      <c r="AF400" s="218"/>
      <c r="AG400" s="241"/>
      <c r="AH400" s="295"/>
      <c r="AI400" s="218"/>
      <c r="AJ400" s="241"/>
      <c r="AK400" s="295"/>
      <c r="AL400" s="218"/>
      <c r="AM400" s="241"/>
      <c r="AN400" s="295"/>
      <c r="AO400" s="218"/>
      <c r="AP400" s="218"/>
      <c r="AQ400" s="241"/>
      <c r="AR400" s="221"/>
    </row>
    <row r="401" spans="1:44" ht="61.5" customHeight="1" thickBot="1">
      <c r="A401" s="663" t="s">
        <v>438</v>
      </c>
      <c r="B401" s="664"/>
      <c r="C401" s="664"/>
      <c r="D401" s="352" t="s">
        <v>41</v>
      </c>
      <c r="E401" s="353">
        <f>E402+E403+E404+E406+E407</f>
        <v>2200</v>
      </c>
      <c r="F401" s="353">
        <f>I401+L401+O401+R401+U401+X401+AA401+AD401+AG401+AJ401+AM401+AP401</f>
        <v>2200</v>
      </c>
      <c r="G401" s="428">
        <v>1</v>
      </c>
      <c r="H401" s="355"/>
      <c r="I401" s="355"/>
      <c r="J401" s="354"/>
      <c r="K401" s="355"/>
      <c r="L401" s="355"/>
      <c r="M401" s="354"/>
      <c r="N401" s="355"/>
      <c r="O401" s="355"/>
      <c r="P401" s="428"/>
      <c r="Q401" s="355"/>
      <c r="R401" s="355"/>
      <c r="S401" s="428"/>
      <c r="T401" s="355">
        <f>T403</f>
        <v>2200</v>
      </c>
      <c r="U401" s="355">
        <f>U403</f>
        <v>2200</v>
      </c>
      <c r="V401" s="428">
        <f>U401/T401</f>
        <v>1</v>
      </c>
      <c r="W401" s="355"/>
      <c r="X401" s="355"/>
      <c r="Y401" s="428"/>
      <c r="Z401" s="355"/>
      <c r="AA401" s="356"/>
      <c r="AB401" s="428"/>
      <c r="AC401" s="355"/>
      <c r="AD401" s="356"/>
      <c r="AE401" s="428"/>
      <c r="AF401" s="355"/>
      <c r="AG401" s="356"/>
      <c r="AH401" s="428"/>
      <c r="AI401" s="355">
        <f>AI402+AI403+AI404+AI406+AI407</f>
        <v>0</v>
      </c>
      <c r="AJ401" s="355">
        <f>AJ402+AJ403+AJ404+AJ406+AJ407</f>
        <v>0</v>
      </c>
      <c r="AK401" s="428"/>
      <c r="AL401" s="355"/>
      <c r="AM401" s="356"/>
      <c r="AN401" s="428"/>
      <c r="AO401" s="355"/>
      <c r="AP401" s="355"/>
      <c r="AQ401" s="354"/>
      <c r="AR401" s="357"/>
    </row>
    <row r="402" spans="1:44" ht="84.75" hidden="1" customHeight="1">
      <c r="A402" s="665"/>
      <c r="B402" s="666"/>
      <c r="C402" s="666"/>
      <c r="D402" s="358" t="s">
        <v>37</v>
      </c>
      <c r="E402" s="211">
        <f>H402+K402+N402+Q402+T402+W402+Z402+AC402+AF402+AI402+AL402+AO402</f>
        <v>0</v>
      </c>
      <c r="F402" s="211">
        <f>I402+L402+O402+R402+U402+X402+AA402+AD402+AG402+AJ402+AM402+AP402</f>
        <v>0</v>
      </c>
      <c r="G402" s="308" t="e">
        <f t="shared" ref="G402:G404" si="919">F402/E402</f>
        <v>#DIV/0!</v>
      </c>
      <c r="H402" s="359"/>
      <c r="I402" s="359"/>
      <c r="J402" s="308" t="e">
        <f t="shared" ref="J402:J404" si="920">I402/H402</f>
        <v>#DIV/0!</v>
      </c>
      <c r="K402" s="359"/>
      <c r="L402" s="359"/>
      <c r="M402" s="308" t="e">
        <f t="shared" ref="M402:M404" si="921">L402/K402</f>
        <v>#DIV/0!</v>
      </c>
      <c r="N402" s="359"/>
      <c r="O402" s="359"/>
      <c r="P402" s="252" t="e">
        <f t="shared" ref="P402:P404" si="922">O402/N402</f>
        <v>#DIV/0!</v>
      </c>
      <c r="Q402" s="359"/>
      <c r="R402" s="359"/>
      <c r="S402" s="252" t="e">
        <f t="shared" ref="S402:S404" si="923">R402/Q402</f>
        <v>#DIV/0!</v>
      </c>
      <c r="T402" s="359"/>
      <c r="U402" s="359"/>
      <c r="V402" s="252" t="e">
        <f t="shared" ref="V402:V404" si="924">U402/T402</f>
        <v>#DIV/0!</v>
      </c>
      <c r="W402" s="359"/>
      <c r="X402" s="359"/>
      <c r="Y402" s="252" t="e">
        <f t="shared" ref="Y402:Y404" si="925">X402/W402</f>
        <v>#DIV/0!</v>
      </c>
      <c r="Z402" s="359"/>
      <c r="AA402" s="360"/>
      <c r="AB402" s="252" t="e">
        <f t="shared" ref="AB402:AB404" si="926">AA402/Z402</f>
        <v>#DIV/0!</v>
      </c>
      <c r="AC402" s="359"/>
      <c r="AD402" s="360"/>
      <c r="AE402" s="252" t="e">
        <f t="shared" ref="AE402:AE404" si="927">AD402/AC402</f>
        <v>#DIV/0!</v>
      </c>
      <c r="AF402" s="232"/>
      <c r="AG402" s="361"/>
      <c r="AH402" s="252" t="e">
        <f t="shared" ref="AH402:AH404" si="928">AG402/AF402</f>
        <v>#DIV/0!</v>
      </c>
      <c r="AI402" s="232"/>
      <c r="AJ402" s="361"/>
      <c r="AK402" s="252" t="e">
        <f t="shared" ref="AK402:AK404" si="929">AJ402/AI402</f>
        <v>#DIV/0!</v>
      </c>
      <c r="AL402" s="359"/>
      <c r="AM402" s="360"/>
      <c r="AN402" s="252" t="e">
        <f t="shared" ref="AN402:AN404" si="930">AM402/AL402</f>
        <v>#DIV/0!</v>
      </c>
      <c r="AO402" s="359"/>
      <c r="AP402" s="359"/>
      <c r="AQ402" s="308" t="e">
        <f t="shared" ref="AQ402:AQ404" si="931">AP402/AO402</f>
        <v>#DIV/0!</v>
      </c>
      <c r="AR402" s="362"/>
    </row>
    <row r="403" spans="1:44" ht="132.75" customHeight="1" thickBot="1">
      <c r="A403" s="665"/>
      <c r="B403" s="666"/>
      <c r="C403" s="666"/>
      <c r="D403" s="363" t="s">
        <v>2</v>
      </c>
      <c r="E403" s="211">
        <f t="shared" ref="E403:E407" si="932">H403+K403+N403+Q403+T403+W403+Z403+AC403+AF403+AI403+AL403+AO403</f>
        <v>2200</v>
      </c>
      <c r="F403" s="211">
        <f t="shared" ref="F403:F407" si="933">I403+L403+O403+R403+U403+X403+AA403+AD403+AG403+AJ403+AM403+AP403</f>
        <v>2200</v>
      </c>
      <c r="G403" s="238">
        <f t="shared" si="919"/>
        <v>1</v>
      </c>
      <c r="H403" s="359"/>
      <c r="I403" s="359"/>
      <c r="J403" s="244"/>
      <c r="K403" s="359"/>
      <c r="L403" s="359"/>
      <c r="M403" s="244"/>
      <c r="N403" s="211">
        <v>0</v>
      </c>
      <c r="O403" s="211"/>
      <c r="P403" s="238"/>
      <c r="Q403" s="211">
        <f>Q137</f>
        <v>0</v>
      </c>
      <c r="R403" s="211"/>
      <c r="S403" s="238"/>
      <c r="T403" s="211">
        <v>2200</v>
      </c>
      <c r="U403" s="211">
        <v>2200</v>
      </c>
      <c r="V403" s="238">
        <f t="shared" si="924"/>
        <v>1</v>
      </c>
      <c r="W403" s="211"/>
      <c r="X403" s="211"/>
      <c r="Y403" s="238"/>
      <c r="Z403" s="359"/>
      <c r="AA403" s="360"/>
      <c r="AB403" s="238"/>
      <c r="AC403" s="359"/>
      <c r="AD403" s="360"/>
      <c r="AE403" s="238"/>
      <c r="AF403" s="232"/>
      <c r="AG403" s="361"/>
      <c r="AH403" s="238"/>
      <c r="AI403" s="232"/>
      <c r="AJ403" s="361"/>
      <c r="AK403" s="238"/>
      <c r="AL403" s="359"/>
      <c r="AM403" s="360"/>
      <c r="AN403" s="238"/>
      <c r="AO403" s="359"/>
      <c r="AP403" s="359"/>
      <c r="AQ403" s="244"/>
      <c r="AR403" s="362"/>
    </row>
    <row r="404" spans="1:44" ht="57.75" hidden="1" customHeight="1" thickBot="1">
      <c r="A404" s="665"/>
      <c r="B404" s="666"/>
      <c r="C404" s="666"/>
      <c r="D404" s="363" t="s">
        <v>284</v>
      </c>
      <c r="E404" s="211">
        <f t="shared" si="932"/>
        <v>0</v>
      </c>
      <c r="F404" s="211">
        <f t="shared" si="933"/>
        <v>0</v>
      </c>
      <c r="G404" s="244" t="e">
        <f t="shared" si="919"/>
        <v>#DIV/0!</v>
      </c>
      <c r="H404" s="359"/>
      <c r="I404" s="359"/>
      <c r="J404" s="244" t="e">
        <f t="shared" si="920"/>
        <v>#DIV/0!</v>
      </c>
      <c r="K404" s="359"/>
      <c r="L404" s="359"/>
      <c r="M404" s="244" t="e">
        <f t="shared" si="921"/>
        <v>#DIV/0!</v>
      </c>
      <c r="N404" s="359"/>
      <c r="O404" s="359"/>
      <c r="P404" s="238" t="e">
        <f t="shared" si="922"/>
        <v>#DIV/0!</v>
      </c>
      <c r="Q404" s="359"/>
      <c r="R404" s="359"/>
      <c r="S404" s="238" t="e">
        <f t="shared" si="923"/>
        <v>#DIV/0!</v>
      </c>
      <c r="T404" s="359"/>
      <c r="U404" s="359"/>
      <c r="V404" s="238" t="e">
        <f t="shared" si="924"/>
        <v>#DIV/0!</v>
      </c>
      <c r="W404" s="359"/>
      <c r="X404" s="359"/>
      <c r="Y404" s="238" t="e">
        <f t="shared" si="925"/>
        <v>#DIV/0!</v>
      </c>
      <c r="Z404" s="359"/>
      <c r="AA404" s="360"/>
      <c r="AB404" s="238" t="e">
        <f t="shared" si="926"/>
        <v>#DIV/0!</v>
      </c>
      <c r="AC404" s="359"/>
      <c r="AD404" s="360"/>
      <c r="AE404" s="238" t="e">
        <f t="shared" si="927"/>
        <v>#DIV/0!</v>
      </c>
      <c r="AF404" s="232"/>
      <c r="AG404" s="361"/>
      <c r="AH404" s="238" t="e">
        <f t="shared" si="928"/>
        <v>#DIV/0!</v>
      </c>
      <c r="AI404" s="232">
        <v>0</v>
      </c>
      <c r="AJ404" s="364">
        <v>0</v>
      </c>
      <c r="AK404" s="238" t="e">
        <f t="shared" si="929"/>
        <v>#DIV/0!</v>
      </c>
      <c r="AL404" s="359"/>
      <c r="AM404" s="360"/>
      <c r="AN404" s="238" t="e">
        <f t="shared" si="930"/>
        <v>#DIV/0!</v>
      </c>
      <c r="AO404" s="360"/>
      <c r="AP404" s="360"/>
      <c r="AQ404" s="244" t="e">
        <f t="shared" si="931"/>
        <v>#DIV/0!</v>
      </c>
      <c r="AR404" s="365"/>
    </row>
    <row r="405" spans="1:44" ht="275.25" hidden="1" customHeight="1">
      <c r="A405" s="665"/>
      <c r="B405" s="666"/>
      <c r="C405" s="666"/>
      <c r="D405" s="363" t="s">
        <v>292</v>
      </c>
      <c r="E405" s="205">
        <f t="shared" si="932"/>
        <v>0</v>
      </c>
      <c r="F405" s="205">
        <f t="shared" si="933"/>
        <v>0</v>
      </c>
      <c r="G405" s="212"/>
      <c r="H405" s="359"/>
      <c r="I405" s="359"/>
      <c r="J405" s="212"/>
      <c r="K405" s="359"/>
      <c r="L405" s="359"/>
      <c r="M405" s="212"/>
      <c r="N405" s="359"/>
      <c r="O405" s="359"/>
      <c r="P405" s="238"/>
      <c r="Q405" s="359"/>
      <c r="R405" s="359"/>
      <c r="S405" s="238"/>
      <c r="T405" s="359"/>
      <c r="U405" s="359"/>
      <c r="V405" s="238"/>
      <c r="W405" s="359"/>
      <c r="X405" s="359"/>
      <c r="Y405" s="238"/>
      <c r="Z405" s="359"/>
      <c r="AA405" s="360"/>
      <c r="AB405" s="238"/>
      <c r="AC405" s="359"/>
      <c r="AD405" s="360"/>
      <c r="AE405" s="238"/>
      <c r="AF405" s="232"/>
      <c r="AG405" s="361"/>
      <c r="AH405" s="238"/>
      <c r="AI405" s="232"/>
      <c r="AJ405" s="361"/>
      <c r="AK405" s="238"/>
      <c r="AL405" s="359"/>
      <c r="AM405" s="360"/>
      <c r="AN405" s="238"/>
      <c r="AO405" s="360"/>
      <c r="AP405" s="360"/>
      <c r="AQ405" s="212"/>
      <c r="AR405" s="362"/>
    </row>
    <row r="406" spans="1:44" ht="71.25" hidden="1" customHeight="1">
      <c r="A406" s="665"/>
      <c r="B406" s="666"/>
      <c r="C406" s="666"/>
      <c r="D406" s="363" t="s">
        <v>285</v>
      </c>
      <c r="E406" s="211">
        <f t="shared" si="932"/>
        <v>0</v>
      </c>
      <c r="F406" s="211">
        <f t="shared" si="933"/>
        <v>0</v>
      </c>
      <c r="G406" s="212"/>
      <c r="H406" s="359"/>
      <c r="I406" s="359"/>
      <c r="J406" s="212"/>
      <c r="K406" s="359"/>
      <c r="L406" s="359"/>
      <c r="M406" s="212"/>
      <c r="N406" s="359"/>
      <c r="O406" s="359"/>
      <c r="P406" s="238"/>
      <c r="Q406" s="359"/>
      <c r="R406" s="359"/>
      <c r="S406" s="238"/>
      <c r="T406" s="359"/>
      <c r="U406" s="359"/>
      <c r="V406" s="238"/>
      <c r="W406" s="359"/>
      <c r="X406" s="359"/>
      <c r="Y406" s="238"/>
      <c r="Z406" s="359"/>
      <c r="AA406" s="360"/>
      <c r="AB406" s="238"/>
      <c r="AC406" s="359"/>
      <c r="AD406" s="360"/>
      <c r="AE406" s="238"/>
      <c r="AF406" s="232"/>
      <c r="AG406" s="361"/>
      <c r="AH406" s="238"/>
      <c r="AI406" s="232"/>
      <c r="AJ406" s="361"/>
      <c r="AK406" s="238"/>
      <c r="AL406" s="359"/>
      <c r="AM406" s="360"/>
      <c r="AN406" s="238"/>
      <c r="AO406" s="360"/>
      <c r="AP406" s="360"/>
      <c r="AQ406" s="212"/>
      <c r="AR406" s="362"/>
    </row>
    <row r="407" spans="1:44" ht="112.5" hidden="1" customHeight="1" thickBot="1">
      <c r="A407" s="667"/>
      <c r="B407" s="668"/>
      <c r="C407" s="668"/>
      <c r="D407" s="366" t="s">
        <v>43</v>
      </c>
      <c r="E407" s="211">
        <f t="shared" si="932"/>
        <v>0</v>
      </c>
      <c r="F407" s="211">
        <f t="shared" si="933"/>
        <v>0</v>
      </c>
      <c r="G407" s="241"/>
      <c r="H407" s="367"/>
      <c r="I407" s="367"/>
      <c r="J407" s="241"/>
      <c r="K407" s="367"/>
      <c r="L407" s="367"/>
      <c r="M407" s="241"/>
      <c r="N407" s="367"/>
      <c r="O407" s="367"/>
      <c r="P407" s="295"/>
      <c r="Q407" s="367"/>
      <c r="R407" s="367"/>
      <c r="S407" s="295"/>
      <c r="T407" s="367"/>
      <c r="U407" s="367"/>
      <c r="V407" s="295"/>
      <c r="W407" s="367"/>
      <c r="X407" s="367"/>
      <c r="Y407" s="295"/>
      <c r="Z407" s="367"/>
      <c r="AA407" s="368"/>
      <c r="AB407" s="295"/>
      <c r="AC407" s="367"/>
      <c r="AD407" s="368"/>
      <c r="AE407" s="295"/>
      <c r="AF407" s="369"/>
      <c r="AG407" s="370"/>
      <c r="AH407" s="295"/>
      <c r="AI407" s="369"/>
      <c r="AJ407" s="370"/>
      <c r="AK407" s="295"/>
      <c r="AL407" s="367"/>
      <c r="AM407" s="368"/>
      <c r="AN407" s="295"/>
      <c r="AO407" s="367"/>
      <c r="AP407" s="367"/>
      <c r="AQ407" s="241"/>
      <c r="AR407" s="362"/>
    </row>
    <row r="408" spans="1:44" ht="56.25" customHeight="1">
      <c r="A408" s="669" t="s">
        <v>418</v>
      </c>
      <c r="B408" s="670"/>
      <c r="C408" s="671"/>
      <c r="D408" s="352" t="s">
        <v>41</v>
      </c>
      <c r="E408" s="371">
        <f>H408+K408+N408+Q408+T408+W408+Z408+AC408+AF408+AI408+AL408+AO408</f>
        <v>7477.5</v>
      </c>
      <c r="F408" s="371">
        <f>I408+L408+O408+R408+U408+X408+AA408+AD408+AG408+AJ408+AM408+AP408</f>
        <v>4848</v>
      </c>
      <c r="G408" s="372">
        <f>F408/E408</f>
        <v>0.64834503510531594</v>
      </c>
      <c r="H408" s="355"/>
      <c r="I408" s="355"/>
      <c r="J408" s="356"/>
      <c r="K408" s="355"/>
      <c r="L408" s="355"/>
      <c r="M408" s="355"/>
      <c r="N408" s="355"/>
      <c r="O408" s="355"/>
      <c r="P408" s="372"/>
      <c r="Q408" s="355"/>
      <c r="R408" s="355"/>
      <c r="S408" s="372"/>
      <c r="T408" s="355"/>
      <c r="U408" s="355"/>
      <c r="V408" s="372"/>
      <c r="W408" s="355">
        <f>W411</f>
        <v>400</v>
      </c>
      <c r="X408" s="355">
        <f t="shared" ref="X408:AR408" si="934">X411</f>
        <v>400</v>
      </c>
      <c r="Y408" s="437">
        <f t="shared" si="934"/>
        <v>1</v>
      </c>
      <c r="Z408" s="355">
        <f t="shared" si="934"/>
        <v>0</v>
      </c>
      <c r="AA408" s="355">
        <f t="shared" si="934"/>
        <v>0</v>
      </c>
      <c r="AB408" s="372">
        <f t="shared" si="934"/>
        <v>0</v>
      </c>
      <c r="AC408" s="355">
        <f t="shared" si="934"/>
        <v>0</v>
      </c>
      <c r="AD408" s="355">
        <f t="shared" si="934"/>
        <v>0</v>
      </c>
      <c r="AE408" s="372">
        <f t="shared" si="934"/>
        <v>0</v>
      </c>
      <c r="AF408" s="355">
        <f>AF409+AF410+AF411+AF413+AF414</f>
        <v>4448</v>
      </c>
      <c r="AG408" s="355">
        <f>AG409+AG410+AG411+AG413+AG414</f>
        <v>4448</v>
      </c>
      <c r="AH408" s="372">
        <v>1</v>
      </c>
      <c r="AI408" s="355">
        <f t="shared" si="934"/>
        <v>0</v>
      </c>
      <c r="AJ408" s="355">
        <f t="shared" si="934"/>
        <v>0</v>
      </c>
      <c r="AK408" s="372"/>
      <c r="AL408" s="355">
        <f t="shared" si="934"/>
        <v>2629.5</v>
      </c>
      <c r="AM408" s="355">
        <f t="shared" si="934"/>
        <v>0</v>
      </c>
      <c r="AN408" s="372">
        <f t="shared" si="934"/>
        <v>0</v>
      </c>
      <c r="AO408" s="355">
        <f t="shared" si="934"/>
        <v>0</v>
      </c>
      <c r="AP408" s="355">
        <f t="shared" si="934"/>
        <v>0</v>
      </c>
      <c r="AQ408" s="355">
        <f t="shared" si="934"/>
        <v>0</v>
      </c>
      <c r="AR408" s="355">
        <f t="shared" si="934"/>
        <v>0</v>
      </c>
    </row>
    <row r="409" spans="1:44" ht="76.5" hidden="1" customHeight="1">
      <c r="A409" s="657"/>
      <c r="B409" s="658"/>
      <c r="C409" s="659"/>
      <c r="D409" s="358" t="s">
        <v>37</v>
      </c>
      <c r="E409" s="211">
        <f>H409+K409+N409+Q409+T409+W409+Z409+AC409+AF409+AI409+AL409+AO409</f>
        <v>0</v>
      </c>
      <c r="F409" s="211">
        <f>I409+L409+O409+R409+U409+X409+AA409+AD409+AG409+AJ409+AM409+AP409</f>
        <v>0</v>
      </c>
      <c r="G409" s="360"/>
      <c r="H409" s="359"/>
      <c r="I409" s="359"/>
      <c r="J409" s="360"/>
      <c r="K409" s="359"/>
      <c r="L409" s="359"/>
      <c r="M409" s="359"/>
      <c r="N409" s="359"/>
      <c r="O409" s="359"/>
      <c r="P409" s="375"/>
      <c r="Q409" s="359"/>
      <c r="R409" s="359"/>
      <c r="S409" s="375"/>
      <c r="T409" s="359"/>
      <c r="U409" s="359"/>
      <c r="V409" s="375"/>
      <c r="W409" s="359"/>
      <c r="X409" s="359"/>
      <c r="Y409" s="384"/>
      <c r="Z409" s="359"/>
      <c r="AA409" s="360"/>
      <c r="AB409" s="375"/>
      <c r="AC409" s="359"/>
      <c r="AD409" s="360"/>
      <c r="AE409" s="233"/>
      <c r="AF409" s="232"/>
      <c r="AG409" s="361"/>
      <c r="AH409" s="233"/>
      <c r="AI409" s="232"/>
      <c r="AJ409" s="361"/>
      <c r="AK409" s="233"/>
      <c r="AL409" s="359"/>
      <c r="AM409" s="360"/>
      <c r="AN409" s="375"/>
      <c r="AO409" s="359"/>
      <c r="AP409" s="359"/>
      <c r="AQ409" s="360"/>
      <c r="AR409" s="373"/>
    </row>
    <row r="410" spans="1:44" ht="177.75" customHeight="1">
      <c r="A410" s="657"/>
      <c r="B410" s="658"/>
      <c r="C410" s="659"/>
      <c r="D410" s="363" t="s">
        <v>2</v>
      </c>
      <c r="E410" s="211">
        <f t="shared" ref="E410:E414" si="935">H410+K410+N410+Q410+T410+W410+Z410+AC410+AF410+AI410+AL410+AO410</f>
        <v>4448</v>
      </c>
      <c r="F410" s="211">
        <f t="shared" ref="F410:F414" si="936">I410+L410+O410+R410+U410+X410+AA410+AD410+AG410+AJ410+AM410+AP410</f>
        <v>4448</v>
      </c>
      <c r="G410" s="374">
        <f>F410/E410</f>
        <v>1</v>
      </c>
      <c r="H410" s="359"/>
      <c r="I410" s="359"/>
      <c r="J410" s="360"/>
      <c r="K410" s="359"/>
      <c r="L410" s="359"/>
      <c r="M410" s="359"/>
      <c r="N410" s="359"/>
      <c r="O410" s="359"/>
      <c r="P410" s="375"/>
      <c r="Q410" s="359"/>
      <c r="R410" s="359"/>
      <c r="S410" s="375"/>
      <c r="T410" s="359"/>
      <c r="U410" s="359"/>
      <c r="V410" s="375"/>
      <c r="W410" s="359"/>
      <c r="X410" s="359"/>
      <c r="Y410" s="384"/>
      <c r="Z410" s="359"/>
      <c r="AA410" s="360"/>
      <c r="AB410" s="375"/>
      <c r="AC410" s="359"/>
      <c r="AD410" s="360"/>
      <c r="AE410" s="233"/>
      <c r="AF410" s="232">
        <f>AF165</f>
        <v>4448</v>
      </c>
      <c r="AG410" s="232">
        <f>AG165</f>
        <v>4448</v>
      </c>
      <c r="AH410" s="233">
        <v>1</v>
      </c>
      <c r="AI410" s="232"/>
      <c r="AJ410" s="361"/>
      <c r="AK410" s="233"/>
      <c r="AL410" s="359"/>
      <c r="AM410" s="360"/>
      <c r="AN410" s="375"/>
      <c r="AO410" s="359"/>
      <c r="AP410" s="359"/>
      <c r="AQ410" s="360"/>
      <c r="AR410" s="373"/>
    </row>
    <row r="411" spans="1:44" ht="100.5" customHeight="1" thickBot="1">
      <c r="A411" s="657"/>
      <c r="B411" s="658"/>
      <c r="C411" s="659"/>
      <c r="D411" s="363" t="s">
        <v>284</v>
      </c>
      <c r="E411" s="211">
        <f t="shared" si="935"/>
        <v>3029.5</v>
      </c>
      <c r="F411" s="211">
        <f t="shared" si="936"/>
        <v>400</v>
      </c>
      <c r="G411" s="375">
        <f>F411/E411</f>
        <v>0.13203498927215712</v>
      </c>
      <c r="H411" s="359"/>
      <c r="I411" s="359"/>
      <c r="J411" s="360"/>
      <c r="K411" s="359"/>
      <c r="L411" s="359"/>
      <c r="M411" s="360"/>
      <c r="N411" s="359"/>
      <c r="O411" s="359"/>
      <c r="P411" s="375"/>
      <c r="Q411" s="359"/>
      <c r="R411" s="359"/>
      <c r="S411" s="375"/>
      <c r="T411" s="359"/>
      <c r="U411" s="359"/>
      <c r="V411" s="375"/>
      <c r="W411" s="359">
        <v>400</v>
      </c>
      <c r="X411" s="359">
        <v>400</v>
      </c>
      <c r="Y411" s="384">
        <v>1</v>
      </c>
      <c r="Z411" s="359"/>
      <c r="AA411" s="360"/>
      <c r="AB411" s="375"/>
      <c r="AC411" s="359"/>
      <c r="AD411" s="360"/>
      <c r="AE411" s="233"/>
      <c r="AF411" s="232"/>
      <c r="AG411" s="361"/>
      <c r="AH411" s="233"/>
      <c r="AI411" s="232">
        <f>AI271+AI264+AI257+AI250</f>
        <v>0</v>
      </c>
      <c r="AJ411" s="232">
        <f>AJ271+AJ264+AJ257+AJ250</f>
        <v>0</v>
      </c>
      <c r="AK411" s="233"/>
      <c r="AL411" s="232">
        <f>AL271+AL264+AL250</f>
        <v>2629.5</v>
      </c>
      <c r="AM411" s="232">
        <f>AM271+AM264+AM250</f>
        <v>0</v>
      </c>
      <c r="AN411" s="375"/>
      <c r="AO411" s="360"/>
      <c r="AP411" s="360"/>
      <c r="AQ411" s="360"/>
      <c r="AR411" s="376"/>
    </row>
    <row r="412" spans="1:44" ht="270" hidden="1" customHeight="1">
      <c r="A412" s="657"/>
      <c r="B412" s="658"/>
      <c r="C412" s="659"/>
      <c r="D412" s="363" t="s">
        <v>292</v>
      </c>
      <c r="E412" s="205">
        <f t="shared" si="935"/>
        <v>0</v>
      </c>
      <c r="F412" s="205">
        <f t="shared" si="936"/>
        <v>0</v>
      </c>
      <c r="G412" s="360"/>
      <c r="H412" s="359"/>
      <c r="I412" s="359"/>
      <c r="J412" s="360"/>
      <c r="K412" s="359"/>
      <c r="L412" s="359"/>
      <c r="M412" s="360"/>
      <c r="N412" s="359"/>
      <c r="O412" s="359"/>
      <c r="P412" s="375"/>
      <c r="Q412" s="359"/>
      <c r="R412" s="359"/>
      <c r="S412" s="375"/>
      <c r="T412" s="359"/>
      <c r="U412" s="359"/>
      <c r="V412" s="375"/>
      <c r="W412" s="359"/>
      <c r="X412" s="359"/>
      <c r="Y412" s="384"/>
      <c r="Z412" s="359"/>
      <c r="AA412" s="360"/>
      <c r="AB412" s="375"/>
      <c r="AC412" s="359"/>
      <c r="AD412" s="360"/>
      <c r="AE412" s="233"/>
      <c r="AF412" s="232"/>
      <c r="AG412" s="361"/>
      <c r="AH412" s="233"/>
      <c r="AI412" s="232"/>
      <c r="AJ412" s="361"/>
      <c r="AK412" s="233"/>
      <c r="AL412" s="359"/>
      <c r="AM412" s="360"/>
      <c r="AN412" s="375"/>
      <c r="AO412" s="360"/>
      <c r="AP412" s="360"/>
      <c r="AQ412" s="360"/>
      <c r="AR412" s="373"/>
    </row>
    <row r="413" spans="1:44" ht="102.75" hidden="1" customHeight="1">
      <c r="A413" s="657"/>
      <c r="B413" s="658"/>
      <c r="C413" s="659"/>
      <c r="D413" s="363" t="s">
        <v>285</v>
      </c>
      <c r="E413" s="211">
        <f t="shared" si="935"/>
        <v>0</v>
      </c>
      <c r="F413" s="211">
        <f t="shared" si="936"/>
        <v>0</v>
      </c>
      <c r="G413" s="360"/>
      <c r="H413" s="359"/>
      <c r="I413" s="359"/>
      <c r="J413" s="360"/>
      <c r="K413" s="359"/>
      <c r="L413" s="359"/>
      <c r="M413" s="360"/>
      <c r="N413" s="359"/>
      <c r="O413" s="359"/>
      <c r="P413" s="375"/>
      <c r="Q413" s="359"/>
      <c r="R413" s="359"/>
      <c r="S413" s="375"/>
      <c r="T413" s="359"/>
      <c r="U413" s="359"/>
      <c r="V413" s="375"/>
      <c r="W413" s="359"/>
      <c r="X413" s="359"/>
      <c r="Y413" s="384"/>
      <c r="Z413" s="359"/>
      <c r="AA413" s="360"/>
      <c r="AB413" s="375"/>
      <c r="AC413" s="359"/>
      <c r="AD413" s="360"/>
      <c r="AE413" s="233"/>
      <c r="AF413" s="232"/>
      <c r="AG413" s="361"/>
      <c r="AH413" s="233"/>
      <c r="AI413" s="232"/>
      <c r="AJ413" s="361"/>
      <c r="AK413" s="233"/>
      <c r="AL413" s="359"/>
      <c r="AM413" s="360"/>
      <c r="AN413" s="375"/>
      <c r="AO413" s="360"/>
      <c r="AP413" s="360"/>
      <c r="AQ413" s="360"/>
      <c r="AR413" s="373"/>
    </row>
    <row r="414" spans="1:44" ht="102.75" hidden="1" customHeight="1" thickBot="1">
      <c r="A414" s="660"/>
      <c r="B414" s="661"/>
      <c r="C414" s="662"/>
      <c r="D414" s="358" t="s">
        <v>43</v>
      </c>
      <c r="E414" s="211">
        <f t="shared" si="935"/>
        <v>0</v>
      </c>
      <c r="F414" s="211">
        <f t="shared" si="936"/>
        <v>0</v>
      </c>
      <c r="G414" s="360"/>
      <c r="H414" s="359"/>
      <c r="I414" s="359"/>
      <c r="J414" s="360"/>
      <c r="K414" s="359"/>
      <c r="L414" s="359"/>
      <c r="M414" s="359"/>
      <c r="N414" s="359"/>
      <c r="O414" s="359"/>
      <c r="P414" s="375"/>
      <c r="Q414" s="359"/>
      <c r="R414" s="359"/>
      <c r="S414" s="375"/>
      <c r="T414" s="359"/>
      <c r="U414" s="359"/>
      <c r="V414" s="375"/>
      <c r="W414" s="359"/>
      <c r="X414" s="359"/>
      <c r="Y414" s="384"/>
      <c r="Z414" s="359"/>
      <c r="AA414" s="360"/>
      <c r="AB414" s="375"/>
      <c r="AC414" s="359"/>
      <c r="AD414" s="360"/>
      <c r="AE414" s="233"/>
      <c r="AF414" s="232"/>
      <c r="AG414" s="361"/>
      <c r="AH414" s="233"/>
      <c r="AI414" s="232"/>
      <c r="AJ414" s="361"/>
      <c r="AK414" s="233"/>
      <c r="AL414" s="359"/>
      <c r="AM414" s="360"/>
      <c r="AN414" s="375"/>
      <c r="AO414" s="359"/>
      <c r="AP414" s="359"/>
      <c r="AQ414" s="360"/>
      <c r="AR414" s="373"/>
    </row>
    <row r="415" spans="1:44" ht="22.5" hidden="1" customHeight="1">
      <c r="A415" s="654" t="s">
        <v>419</v>
      </c>
      <c r="B415" s="655"/>
      <c r="C415" s="656"/>
      <c r="D415" s="377" t="s">
        <v>41</v>
      </c>
      <c r="E415" s="371">
        <f>H415+K415+N415+Q415+T415+W415+Z415+AC415+AF415+AI415+AL415+AO415</f>
        <v>0</v>
      </c>
      <c r="F415" s="371">
        <f>I415+L415+O415+R415+U415+X415+AA415+AD415+AG415+AJ415+AM415+AP415</f>
        <v>0</v>
      </c>
      <c r="G415" s="378" t="e">
        <f>F415/E415</f>
        <v>#DIV/0!</v>
      </c>
      <c r="H415" s="379"/>
      <c r="I415" s="379"/>
      <c r="J415" s="380"/>
      <c r="K415" s="379"/>
      <c r="L415" s="379"/>
      <c r="M415" s="379"/>
      <c r="N415" s="379"/>
      <c r="O415" s="379"/>
      <c r="P415" s="378"/>
      <c r="Q415" s="379"/>
      <c r="R415" s="379"/>
      <c r="S415" s="378"/>
      <c r="T415" s="379"/>
      <c r="U415" s="379"/>
      <c r="V415" s="378"/>
      <c r="W415" s="379"/>
      <c r="X415" s="379"/>
      <c r="Y415" s="378"/>
      <c r="Z415" s="379"/>
      <c r="AA415" s="380"/>
      <c r="AB415" s="378"/>
      <c r="AC415" s="379"/>
      <c r="AD415" s="380"/>
      <c r="AE415" s="378"/>
      <c r="AF415" s="379"/>
      <c r="AG415" s="380"/>
      <c r="AH415" s="378"/>
      <c r="AI415" s="379">
        <f>AI416+AI417+AI418+AI420+AI421</f>
        <v>0</v>
      </c>
      <c r="AJ415" s="379">
        <f>AJ416+AJ417+AJ418+AJ420+AJ421</f>
        <v>0</v>
      </c>
      <c r="AK415" s="378" t="e">
        <f>AJ415/AI415</f>
        <v>#DIV/0!</v>
      </c>
      <c r="AL415" s="379"/>
      <c r="AM415" s="380"/>
      <c r="AN415" s="378"/>
      <c r="AO415" s="379"/>
      <c r="AP415" s="379"/>
      <c r="AQ415" s="380"/>
      <c r="AR415" s="381"/>
    </row>
    <row r="416" spans="1:44" ht="80.25" hidden="1" customHeight="1">
      <c r="A416" s="657"/>
      <c r="B416" s="658"/>
      <c r="C416" s="659"/>
      <c r="D416" s="358" t="s">
        <v>37</v>
      </c>
      <c r="E416" s="211">
        <f>H416+K416+N416+Q416+T416+W416+Z416+AC416+AF416+AI416+AL416+AO416</f>
        <v>0</v>
      </c>
      <c r="F416" s="211">
        <f>I416+L416+O416+R416+U416+X416+AA416+AD416+AG416+AJ416+AM416+AP416</f>
        <v>0</v>
      </c>
      <c r="G416" s="382"/>
      <c r="H416" s="383"/>
      <c r="I416" s="383"/>
      <c r="J416" s="382"/>
      <c r="K416" s="383"/>
      <c r="L416" s="383"/>
      <c r="M416" s="383"/>
      <c r="N416" s="383"/>
      <c r="O416" s="383"/>
      <c r="P416" s="384"/>
      <c r="Q416" s="383"/>
      <c r="R416" s="383"/>
      <c r="S416" s="384"/>
      <c r="T416" s="383"/>
      <c r="U416" s="383"/>
      <c r="V416" s="384"/>
      <c r="W416" s="383"/>
      <c r="X416" s="383"/>
      <c r="Y416" s="384"/>
      <c r="Z416" s="383"/>
      <c r="AA416" s="382"/>
      <c r="AB416" s="384"/>
      <c r="AC416" s="383"/>
      <c r="AD416" s="382"/>
      <c r="AE416" s="238"/>
      <c r="AF416" s="211"/>
      <c r="AG416" s="212"/>
      <c r="AH416" s="238"/>
      <c r="AI416" s="211"/>
      <c r="AJ416" s="212"/>
      <c r="AK416" s="238"/>
      <c r="AL416" s="383"/>
      <c r="AM416" s="382"/>
      <c r="AN416" s="384"/>
      <c r="AO416" s="383"/>
      <c r="AP416" s="383"/>
      <c r="AQ416" s="382"/>
      <c r="AR416" s="373"/>
    </row>
    <row r="417" spans="1:44" ht="99" hidden="1" customHeight="1">
      <c r="A417" s="657"/>
      <c r="B417" s="658"/>
      <c r="C417" s="659"/>
      <c r="D417" s="363" t="s">
        <v>2</v>
      </c>
      <c r="E417" s="211">
        <f t="shared" ref="E417:E421" si="937">H417+K417+N417+Q417+T417+W417+Z417+AC417+AF417+AI417+AL417+AO417</f>
        <v>0</v>
      </c>
      <c r="F417" s="211">
        <f t="shared" ref="F417:F421" si="938">I417+L417+O417+R417+U417+X417+AA417+AD417+AG417+AJ417+AM417+AP417</f>
        <v>0</v>
      </c>
      <c r="G417" s="382"/>
      <c r="H417" s="383"/>
      <c r="I417" s="383"/>
      <c r="J417" s="382"/>
      <c r="K417" s="383"/>
      <c r="L417" s="383"/>
      <c r="M417" s="383"/>
      <c r="N417" s="383"/>
      <c r="O417" s="383"/>
      <c r="P417" s="384"/>
      <c r="Q417" s="383"/>
      <c r="R417" s="383"/>
      <c r="S417" s="384"/>
      <c r="T417" s="383"/>
      <c r="U417" s="383"/>
      <c r="V417" s="384"/>
      <c r="W417" s="383"/>
      <c r="X417" s="383"/>
      <c r="Y417" s="384"/>
      <c r="Z417" s="383"/>
      <c r="AA417" s="382"/>
      <c r="AB417" s="384"/>
      <c r="AC417" s="383"/>
      <c r="AD417" s="382"/>
      <c r="AE417" s="238"/>
      <c r="AF417" s="211"/>
      <c r="AG417" s="212"/>
      <c r="AH417" s="238"/>
      <c r="AI417" s="211"/>
      <c r="AJ417" s="212"/>
      <c r="AK417" s="238"/>
      <c r="AL417" s="383"/>
      <c r="AM417" s="382"/>
      <c r="AN417" s="384"/>
      <c r="AO417" s="383"/>
      <c r="AP417" s="383"/>
      <c r="AQ417" s="382"/>
      <c r="AR417" s="373"/>
    </row>
    <row r="418" spans="1:44" ht="52.5" hidden="1" customHeight="1" thickBot="1">
      <c r="A418" s="657"/>
      <c r="B418" s="658"/>
      <c r="C418" s="659"/>
      <c r="D418" s="363" t="s">
        <v>284</v>
      </c>
      <c r="E418" s="211">
        <f t="shared" si="937"/>
        <v>0</v>
      </c>
      <c r="F418" s="211">
        <f t="shared" si="938"/>
        <v>0</v>
      </c>
      <c r="G418" s="384" t="e">
        <f>F418/E418</f>
        <v>#DIV/0!</v>
      </c>
      <c r="H418" s="383"/>
      <c r="I418" s="383"/>
      <c r="J418" s="382"/>
      <c r="K418" s="383"/>
      <c r="L418" s="383"/>
      <c r="M418" s="382"/>
      <c r="N418" s="383"/>
      <c r="O418" s="383"/>
      <c r="P418" s="384"/>
      <c r="Q418" s="383"/>
      <c r="R418" s="383"/>
      <c r="S418" s="384"/>
      <c r="T418" s="383"/>
      <c r="U418" s="383"/>
      <c r="V418" s="384"/>
      <c r="W418" s="383"/>
      <c r="X418" s="383"/>
      <c r="Y418" s="384"/>
      <c r="Z418" s="383"/>
      <c r="AA418" s="382"/>
      <c r="AB418" s="384"/>
      <c r="AC418" s="383"/>
      <c r="AD418" s="382"/>
      <c r="AE418" s="238"/>
      <c r="AF418" s="211"/>
      <c r="AG418" s="212"/>
      <c r="AH418" s="238"/>
      <c r="AI418" s="211">
        <v>0</v>
      </c>
      <c r="AJ418" s="243">
        <v>0</v>
      </c>
      <c r="AK418" s="238" t="e">
        <f>AJ418/AI418</f>
        <v>#DIV/0!</v>
      </c>
      <c r="AL418" s="383"/>
      <c r="AM418" s="382"/>
      <c r="AN418" s="384"/>
      <c r="AO418" s="382"/>
      <c r="AP418" s="382"/>
      <c r="AQ418" s="382"/>
      <c r="AR418" s="376"/>
    </row>
    <row r="419" spans="1:44" ht="263.25" hidden="1" customHeight="1">
      <c r="A419" s="657"/>
      <c r="B419" s="658"/>
      <c r="C419" s="659"/>
      <c r="D419" s="363" t="s">
        <v>292</v>
      </c>
      <c r="E419" s="205">
        <f t="shared" si="937"/>
        <v>0</v>
      </c>
      <c r="F419" s="205">
        <f t="shared" si="938"/>
        <v>0</v>
      </c>
      <c r="G419" s="382"/>
      <c r="H419" s="383"/>
      <c r="I419" s="383"/>
      <c r="J419" s="382"/>
      <c r="K419" s="383"/>
      <c r="L419" s="383"/>
      <c r="M419" s="382"/>
      <c r="N419" s="383"/>
      <c r="O419" s="383"/>
      <c r="P419" s="384"/>
      <c r="Q419" s="383"/>
      <c r="R419" s="383"/>
      <c r="S419" s="384"/>
      <c r="T419" s="383"/>
      <c r="U419" s="383"/>
      <c r="V419" s="384"/>
      <c r="W419" s="383"/>
      <c r="X419" s="383"/>
      <c r="Y419" s="384"/>
      <c r="Z419" s="383"/>
      <c r="AA419" s="382"/>
      <c r="AB419" s="384"/>
      <c r="AC419" s="383"/>
      <c r="AD419" s="382"/>
      <c r="AE419" s="238"/>
      <c r="AF419" s="211"/>
      <c r="AG419" s="212"/>
      <c r="AH419" s="238"/>
      <c r="AI419" s="211"/>
      <c r="AJ419" s="212"/>
      <c r="AK419" s="238"/>
      <c r="AL419" s="383"/>
      <c r="AM419" s="382"/>
      <c r="AN419" s="384"/>
      <c r="AO419" s="382"/>
      <c r="AP419" s="382"/>
      <c r="AQ419" s="382"/>
      <c r="AR419" s="373"/>
    </row>
    <row r="420" spans="1:44" ht="66" hidden="1" customHeight="1">
      <c r="A420" s="657"/>
      <c r="B420" s="658"/>
      <c r="C420" s="659"/>
      <c r="D420" s="363" t="s">
        <v>285</v>
      </c>
      <c r="E420" s="211">
        <f t="shared" si="937"/>
        <v>0</v>
      </c>
      <c r="F420" s="211">
        <f t="shared" si="938"/>
        <v>0</v>
      </c>
      <c r="G420" s="382"/>
      <c r="H420" s="383"/>
      <c r="I420" s="383"/>
      <c r="J420" s="382"/>
      <c r="K420" s="383"/>
      <c r="L420" s="383"/>
      <c r="M420" s="382"/>
      <c r="N420" s="383"/>
      <c r="O420" s="383"/>
      <c r="P420" s="384"/>
      <c r="Q420" s="383"/>
      <c r="R420" s="383"/>
      <c r="S420" s="384"/>
      <c r="T420" s="383"/>
      <c r="U420" s="383"/>
      <c r="V420" s="384"/>
      <c r="W420" s="383"/>
      <c r="X420" s="383"/>
      <c r="Y420" s="384"/>
      <c r="Z420" s="383"/>
      <c r="AA420" s="382"/>
      <c r="AB420" s="384"/>
      <c r="AC420" s="383"/>
      <c r="AD420" s="382"/>
      <c r="AE420" s="238"/>
      <c r="AF420" s="211"/>
      <c r="AG420" s="212"/>
      <c r="AH420" s="238"/>
      <c r="AI420" s="211"/>
      <c r="AJ420" s="212"/>
      <c r="AK420" s="238"/>
      <c r="AL420" s="383"/>
      <c r="AM420" s="382"/>
      <c r="AN420" s="384"/>
      <c r="AO420" s="382"/>
      <c r="AP420" s="382"/>
      <c r="AQ420" s="382"/>
      <c r="AR420" s="373"/>
    </row>
    <row r="421" spans="1:44" ht="136.5" hidden="1" customHeight="1" thickBot="1">
      <c r="A421" s="660"/>
      <c r="B421" s="661"/>
      <c r="C421" s="662"/>
      <c r="D421" s="358" t="s">
        <v>43</v>
      </c>
      <c r="E421" s="211">
        <f t="shared" si="937"/>
        <v>0</v>
      </c>
      <c r="F421" s="211">
        <f t="shared" si="938"/>
        <v>0</v>
      </c>
      <c r="G421" s="382"/>
      <c r="H421" s="383"/>
      <c r="I421" s="383"/>
      <c r="J421" s="382"/>
      <c r="K421" s="383"/>
      <c r="L421" s="383"/>
      <c r="M421" s="383"/>
      <c r="N421" s="383"/>
      <c r="O421" s="383"/>
      <c r="P421" s="384"/>
      <c r="Q421" s="383"/>
      <c r="R421" s="383"/>
      <c r="S421" s="384"/>
      <c r="T421" s="383"/>
      <c r="U421" s="383"/>
      <c r="V421" s="384"/>
      <c r="W421" s="383"/>
      <c r="X421" s="383"/>
      <c r="Y421" s="384"/>
      <c r="Z421" s="383"/>
      <c r="AA421" s="382"/>
      <c r="AB421" s="384"/>
      <c r="AC421" s="383"/>
      <c r="AD421" s="382"/>
      <c r="AE421" s="238"/>
      <c r="AF421" s="211"/>
      <c r="AG421" s="212"/>
      <c r="AH421" s="238"/>
      <c r="AI421" s="211"/>
      <c r="AJ421" s="212"/>
      <c r="AK421" s="238"/>
      <c r="AL421" s="383"/>
      <c r="AM421" s="382"/>
      <c r="AN421" s="384"/>
      <c r="AO421" s="383"/>
      <c r="AP421" s="383"/>
      <c r="AQ421" s="382"/>
      <c r="AR421" s="373"/>
    </row>
    <row r="422" spans="1:44" ht="35.25" customHeight="1">
      <c r="A422" s="654" t="s">
        <v>420</v>
      </c>
      <c r="B422" s="655"/>
      <c r="C422" s="656"/>
      <c r="D422" s="377" t="s">
        <v>41</v>
      </c>
      <c r="E422" s="371">
        <f>H422+K422+N422+Q422+T422+W422+Z422+AC422+AF422+AI422+AL422+AO422</f>
        <v>3669.1</v>
      </c>
      <c r="F422" s="371">
        <f>I422+L422+O422+R422+U422+X422+AA422+AD422+AG422+AJ422+AM422+AP422</f>
        <v>0</v>
      </c>
      <c r="G422" s="385">
        <f>F422/E422</f>
        <v>0</v>
      </c>
      <c r="H422" s="386">
        <f t="shared" ref="H422:AH422" si="939">H423+H424+H425+H427+H428</f>
        <v>0</v>
      </c>
      <c r="I422" s="386">
        <f t="shared" si="939"/>
        <v>0</v>
      </c>
      <c r="J422" s="386">
        <f t="shared" si="939"/>
        <v>0</v>
      </c>
      <c r="K422" s="386">
        <f t="shared" si="939"/>
        <v>0</v>
      </c>
      <c r="L422" s="386">
        <f t="shared" si="939"/>
        <v>0</v>
      </c>
      <c r="M422" s="386">
        <f t="shared" si="939"/>
        <v>0</v>
      </c>
      <c r="N422" s="386">
        <f t="shared" si="939"/>
        <v>0</v>
      </c>
      <c r="O422" s="386">
        <f t="shared" si="939"/>
        <v>0</v>
      </c>
      <c r="P422" s="385">
        <f t="shared" si="939"/>
        <v>0</v>
      </c>
      <c r="Q422" s="386">
        <f t="shared" si="939"/>
        <v>0</v>
      </c>
      <c r="R422" s="386">
        <f t="shared" si="939"/>
        <v>0</v>
      </c>
      <c r="S422" s="385">
        <f t="shared" si="939"/>
        <v>0</v>
      </c>
      <c r="T422" s="386">
        <f t="shared" si="939"/>
        <v>0</v>
      </c>
      <c r="U422" s="386">
        <f t="shared" si="939"/>
        <v>0</v>
      </c>
      <c r="V422" s="385">
        <f t="shared" si="939"/>
        <v>0</v>
      </c>
      <c r="W422" s="386">
        <f t="shared" si="939"/>
        <v>0</v>
      </c>
      <c r="X422" s="386">
        <f t="shared" si="939"/>
        <v>0</v>
      </c>
      <c r="Y422" s="378">
        <f t="shared" si="939"/>
        <v>0</v>
      </c>
      <c r="Z422" s="386">
        <f t="shared" si="939"/>
        <v>0</v>
      </c>
      <c r="AA422" s="386">
        <f t="shared" si="939"/>
        <v>0</v>
      </c>
      <c r="AB422" s="385">
        <f t="shared" si="939"/>
        <v>0</v>
      </c>
      <c r="AC422" s="386">
        <f t="shared" si="939"/>
        <v>0</v>
      </c>
      <c r="AD422" s="386">
        <f t="shared" si="939"/>
        <v>0</v>
      </c>
      <c r="AE422" s="385">
        <f t="shared" si="939"/>
        <v>0</v>
      </c>
      <c r="AF422" s="386">
        <f t="shared" si="939"/>
        <v>0</v>
      </c>
      <c r="AG422" s="386">
        <f t="shared" si="939"/>
        <v>0</v>
      </c>
      <c r="AH422" s="385">
        <f t="shared" si="939"/>
        <v>0</v>
      </c>
      <c r="AI422" s="386">
        <f>AI423+AI424+AI425+AI427+AI428</f>
        <v>0</v>
      </c>
      <c r="AJ422" s="386">
        <f>AJ423+AJ424+AJ425+AJ427+AJ428</f>
        <v>0</v>
      </c>
      <c r="AK422" s="385"/>
      <c r="AL422" s="386">
        <f>AL423+AL424+AL425+AL427+AL428</f>
        <v>3669.1</v>
      </c>
      <c r="AM422" s="386">
        <f>AM423+AM424+AM425+AM427+AM428</f>
        <v>0</v>
      </c>
      <c r="AN422" s="385"/>
      <c r="AO422" s="386">
        <f>AO423+AO424+AO425+AO427+AO428</f>
        <v>0</v>
      </c>
      <c r="AP422" s="386">
        <f>AP423+AP424+AP425+AP427+AP428</f>
        <v>0</v>
      </c>
      <c r="AQ422" s="387"/>
      <c r="AR422" s="381"/>
    </row>
    <row r="423" spans="1:44" ht="76.5" hidden="1" customHeight="1">
      <c r="A423" s="657"/>
      <c r="B423" s="658"/>
      <c r="C423" s="659"/>
      <c r="D423" s="358" t="s">
        <v>37</v>
      </c>
      <c r="E423" s="211">
        <f>H423+K423+N423+Q423+T423+W423+Z423+AC423+AF423+AI423+AL423+AO423</f>
        <v>0</v>
      </c>
      <c r="F423" s="211">
        <f>I423+L423+O423+R423+U423+X423+AA423+AD423+AG423+AJ423+AM423+AP423</f>
        <v>0</v>
      </c>
      <c r="G423" s="360"/>
      <c r="H423" s="359"/>
      <c r="I423" s="359"/>
      <c r="J423" s="360"/>
      <c r="K423" s="359"/>
      <c r="L423" s="359"/>
      <c r="M423" s="359"/>
      <c r="N423" s="359"/>
      <c r="O423" s="359"/>
      <c r="P423" s="375"/>
      <c r="Q423" s="359"/>
      <c r="R423" s="359"/>
      <c r="S423" s="375"/>
      <c r="T423" s="359"/>
      <c r="U423" s="359"/>
      <c r="V423" s="375"/>
      <c r="W423" s="359"/>
      <c r="X423" s="359"/>
      <c r="Y423" s="384"/>
      <c r="Z423" s="359"/>
      <c r="AA423" s="360"/>
      <c r="AB423" s="375"/>
      <c r="AC423" s="359"/>
      <c r="AD423" s="360"/>
      <c r="AE423" s="233"/>
      <c r="AF423" s="232"/>
      <c r="AG423" s="361"/>
      <c r="AH423" s="233"/>
      <c r="AI423" s="232"/>
      <c r="AJ423" s="361"/>
      <c r="AK423" s="233"/>
      <c r="AL423" s="359"/>
      <c r="AM423" s="360"/>
      <c r="AN423" s="375"/>
      <c r="AO423" s="359"/>
      <c r="AP423" s="359"/>
      <c r="AQ423" s="360"/>
      <c r="AR423" s="373"/>
    </row>
    <row r="424" spans="1:44" ht="95.25" hidden="1" customHeight="1">
      <c r="A424" s="657"/>
      <c r="B424" s="658"/>
      <c r="C424" s="659"/>
      <c r="D424" s="363" t="s">
        <v>2</v>
      </c>
      <c r="E424" s="211">
        <f t="shared" ref="E424:E428" si="940">H424+K424+N424+Q424+T424+W424+Z424+AC424+AF424+AI424+AL424+AO424</f>
        <v>0</v>
      </c>
      <c r="F424" s="211">
        <f t="shared" ref="F424:F428" si="941">I424+L424+O424+R424+U424+X424+AA424+AD424+AG424+AJ424+AM424+AP424</f>
        <v>0</v>
      </c>
      <c r="G424" s="360"/>
      <c r="H424" s="359"/>
      <c r="I424" s="359"/>
      <c r="J424" s="360"/>
      <c r="K424" s="359"/>
      <c r="L424" s="359"/>
      <c r="M424" s="359"/>
      <c r="N424" s="359"/>
      <c r="O424" s="359"/>
      <c r="P424" s="375"/>
      <c r="Q424" s="359"/>
      <c r="R424" s="359"/>
      <c r="S424" s="375"/>
      <c r="T424" s="359"/>
      <c r="U424" s="359"/>
      <c r="V424" s="375"/>
      <c r="W424" s="359"/>
      <c r="X424" s="359"/>
      <c r="Y424" s="384"/>
      <c r="Z424" s="359"/>
      <c r="AA424" s="360"/>
      <c r="AB424" s="375"/>
      <c r="AC424" s="359"/>
      <c r="AD424" s="360"/>
      <c r="AE424" s="233"/>
      <c r="AF424" s="232"/>
      <c r="AG424" s="361"/>
      <c r="AH424" s="233"/>
      <c r="AI424" s="232"/>
      <c r="AJ424" s="361"/>
      <c r="AK424" s="233"/>
      <c r="AL424" s="359"/>
      <c r="AM424" s="360"/>
      <c r="AN424" s="375"/>
      <c r="AO424" s="359"/>
      <c r="AP424" s="359"/>
      <c r="AQ424" s="360"/>
      <c r="AR424" s="373"/>
    </row>
    <row r="425" spans="1:44" ht="179.25" customHeight="1">
      <c r="A425" s="657"/>
      <c r="B425" s="658"/>
      <c r="C425" s="659"/>
      <c r="D425" s="363" t="s">
        <v>284</v>
      </c>
      <c r="E425" s="211">
        <f t="shared" si="940"/>
        <v>3669.1</v>
      </c>
      <c r="F425" s="211">
        <f t="shared" si="941"/>
        <v>0</v>
      </c>
      <c r="G425" s="375">
        <f>F425/E425</f>
        <v>0</v>
      </c>
      <c r="H425" s="359"/>
      <c r="I425" s="359"/>
      <c r="J425" s="360"/>
      <c r="K425" s="359"/>
      <c r="L425" s="359"/>
      <c r="M425" s="360"/>
      <c r="N425" s="359"/>
      <c r="O425" s="359"/>
      <c r="P425" s="375"/>
      <c r="Q425" s="359"/>
      <c r="R425" s="359"/>
      <c r="S425" s="375"/>
      <c r="T425" s="359"/>
      <c r="U425" s="359"/>
      <c r="V425" s="375"/>
      <c r="W425" s="359"/>
      <c r="X425" s="359"/>
      <c r="Y425" s="384"/>
      <c r="Z425" s="359"/>
      <c r="AA425" s="360"/>
      <c r="AB425" s="375"/>
      <c r="AC425" s="359"/>
      <c r="AD425" s="360"/>
      <c r="AE425" s="233"/>
      <c r="AF425" s="232"/>
      <c r="AG425" s="361"/>
      <c r="AH425" s="233"/>
      <c r="AI425" s="232"/>
      <c r="AJ425" s="388">
        <v>0</v>
      </c>
      <c r="AK425" s="233"/>
      <c r="AL425" s="359">
        <v>3669.1</v>
      </c>
      <c r="AM425" s="360"/>
      <c r="AN425" s="375"/>
      <c r="AO425" s="360"/>
      <c r="AP425" s="360"/>
      <c r="AQ425" s="360"/>
      <c r="AR425" s="376"/>
    </row>
    <row r="426" spans="1:44" ht="282.75" hidden="1" customHeight="1">
      <c r="A426" s="657"/>
      <c r="B426" s="658"/>
      <c r="C426" s="659"/>
      <c r="D426" s="363" t="s">
        <v>292</v>
      </c>
      <c r="E426" s="205">
        <f t="shared" si="940"/>
        <v>0</v>
      </c>
      <c r="F426" s="205">
        <f t="shared" si="941"/>
        <v>0</v>
      </c>
      <c r="G426" s="360"/>
      <c r="H426" s="359"/>
      <c r="I426" s="359"/>
      <c r="J426" s="360"/>
      <c r="K426" s="359"/>
      <c r="L426" s="359"/>
      <c r="M426" s="360"/>
      <c r="N426" s="359"/>
      <c r="O426" s="359"/>
      <c r="P426" s="375"/>
      <c r="Q426" s="359"/>
      <c r="R426" s="359"/>
      <c r="S426" s="375"/>
      <c r="T426" s="359"/>
      <c r="U426" s="359"/>
      <c r="V426" s="375"/>
      <c r="W426" s="359"/>
      <c r="X426" s="359"/>
      <c r="Y426" s="384"/>
      <c r="Z426" s="359"/>
      <c r="AA426" s="360"/>
      <c r="AB426" s="375"/>
      <c r="AC426" s="359"/>
      <c r="AD426" s="360"/>
      <c r="AE426" s="233"/>
      <c r="AF426" s="232"/>
      <c r="AG426" s="361"/>
      <c r="AH426" s="233"/>
      <c r="AI426" s="232"/>
      <c r="AJ426" s="361"/>
      <c r="AK426" s="233"/>
      <c r="AL426" s="359"/>
      <c r="AM426" s="360"/>
      <c r="AN426" s="375"/>
      <c r="AO426" s="360"/>
      <c r="AP426" s="360"/>
      <c r="AQ426" s="360"/>
      <c r="AR426" s="373"/>
    </row>
    <row r="427" spans="1:44" ht="103.5" hidden="1" customHeight="1">
      <c r="A427" s="657"/>
      <c r="B427" s="658"/>
      <c r="C427" s="659"/>
      <c r="D427" s="363" t="s">
        <v>285</v>
      </c>
      <c r="E427" s="211">
        <f t="shared" si="940"/>
        <v>0</v>
      </c>
      <c r="F427" s="211">
        <f t="shared" si="941"/>
        <v>0</v>
      </c>
      <c r="G427" s="360"/>
      <c r="H427" s="359"/>
      <c r="I427" s="359"/>
      <c r="J427" s="360"/>
      <c r="K427" s="359"/>
      <c r="L427" s="359"/>
      <c r="M427" s="360"/>
      <c r="N427" s="359"/>
      <c r="O427" s="359"/>
      <c r="P427" s="375"/>
      <c r="Q427" s="359"/>
      <c r="R427" s="359"/>
      <c r="S427" s="375"/>
      <c r="T427" s="359"/>
      <c r="U427" s="359"/>
      <c r="V427" s="375"/>
      <c r="W427" s="359"/>
      <c r="X427" s="359"/>
      <c r="Y427" s="384"/>
      <c r="Z427" s="359"/>
      <c r="AA427" s="360"/>
      <c r="AB427" s="375"/>
      <c r="AC427" s="359"/>
      <c r="AD427" s="360"/>
      <c r="AE427" s="233"/>
      <c r="AF427" s="232"/>
      <c r="AG427" s="361"/>
      <c r="AH427" s="233"/>
      <c r="AI427" s="232"/>
      <c r="AJ427" s="361"/>
      <c r="AK427" s="233"/>
      <c r="AL427" s="359"/>
      <c r="AM427" s="360"/>
      <c r="AN427" s="375"/>
      <c r="AO427" s="360"/>
      <c r="AP427" s="360"/>
      <c r="AQ427" s="360"/>
      <c r="AR427" s="373"/>
    </row>
    <row r="428" spans="1:44" ht="17.25" hidden="1" customHeight="1">
      <c r="A428" s="660"/>
      <c r="B428" s="661"/>
      <c r="C428" s="662"/>
      <c r="D428" s="358" t="s">
        <v>43</v>
      </c>
      <c r="E428" s="211">
        <f t="shared" si="940"/>
        <v>0</v>
      </c>
      <c r="F428" s="211">
        <f t="shared" si="941"/>
        <v>0</v>
      </c>
      <c r="G428" s="360"/>
      <c r="H428" s="359"/>
      <c r="I428" s="359"/>
      <c r="J428" s="360"/>
      <c r="K428" s="359"/>
      <c r="L428" s="359"/>
      <c r="M428" s="359"/>
      <c r="N428" s="359"/>
      <c r="O428" s="359"/>
      <c r="P428" s="375"/>
      <c r="Q428" s="359"/>
      <c r="R428" s="359"/>
      <c r="S428" s="375"/>
      <c r="T428" s="359"/>
      <c r="U428" s="359"/>
      <c r="V428" s="375"/>
      <c r="W428" s="359"/>
      <c r="X428" s="359"/>
      <c r="Y428" s="384"/>
      <c r="Z428" s="359"/>
      <c r="AA428" s="360"/>
      <c r="AB428" s="375"/>
      <c r="AC428" s="359"/>
      <c r="AD428" s="360"/>
      <c r="AE428" s="233"/>
      <c r="AF428" s="232"/>
      <c r="AG428" s="361"/>
      <c r="AH428" s="233"/>
      <c r="AI428" s="232"/>
      <c r="AJ428" s="361"/>
      <c r="AK428" s="233"/>
      <c r="AL428" s="359"/>
      <c r="AM428" s="360"/>
      <c r="AN428" s="375"/>
      <c r="AO428" s="359"/>
      <c r="AP428" s="359"/>
      <c r="AQ428" s="360"/>
      <c r="AR428" s="373"/>
    </row>
    <row r="429" spans="1:44" s="97" customFormat="1" ht="30.75" customHeight="1">
      <c r="A429" s="652"/>
      <c r="B429" s="652"/>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52"/>
      <c r="AL429" s="652"/>
      <c r="AM429" s="652"/>
      <c r="AN429" s="652"/>
      <c r="AO429" s="652"/>
      <c r="AP429" s="652"/>
      <c r="AQ429" s="652"/>
      <c r="AR429" s="652"/>
    </row>
    <row r="430" spans="1:44" s="98" customFormat="1" ht="74.25" customHeight="1">
      <c r="A430" s="389" t="s">
        <v>523</v>
      </c>
      <c r="B430" s="390"/>
      <c r="C430" s="391"/>
      <c r="D430" s="392"/>
      <c r="E430" s="393"/>
      <c r="F430" s="394"/>
      <c r="G430" s="394"/>
      <c r="H430" s="395"/>
      <c r="I430" s="396"/>
      <c r="J430" s="396"/>
      <c r="K430" s="396"/>
      <c r="L430" s="396"/>
      <c r="M430" s="396"/>
      <c r="N430" s="395"/>
      <c r="O430" s="397"/>
      <c r="P430" s="429"/>
      <c r="Q430" s="397"/>
      <c r="R430" s="397"/>
      <c r="S430" s="429"/>
      <c r="T430" s="397"/>
      <c r="U430" s="397"/>
      <c r="V430" s="429"/>
      <c r="W430" s="397"/>
      <c r="X430" s="397"/>
      <c r="Y430" s="438"/>
      <c r="Z430" s="397"/>
      <c r="AA430" s="397"/>
      <c r="AB430" s="429"/>
      <c r="AC430" s="397"/>
      <c r="AD430" s="397"/>
      <c r="AE430" s="443"/>
      <c r="AF430" s="398"/>
      <c r="AG430" s="398"/>
      <c r="AH430" s="443"/>
      <c r="AI430" s="398"/>
      <c r="AJ430" s="398"/>
      <c r="AK430" s="443"/>
      <c r="AL430" s="397"/>
      <c r="AM430" s="397"/>
      <c r="AN430" s="429"/>
      <c r="AO430" s="397"/>
      <c r="AP430" s="397"/>
      <c r="AQ430" s="397"/>
      <c r="AR430" s="397"/>
    </row>
    <row r="431" spans="1:44" ht="35.25" customHeight="1">
      <c r="A431" s="452" t="s">
        <v>440</v>
      </c>
      <c r="B431" s="453"/>
      <c r="C431" s="453"/>
      <c r="D431" s="454"/>
      <c r="E431" s="401"/>
      <c r="F431" s="394"/>
      <c r="G431" s="394"/>
      <c r="H431" s="455"/>
      <c r="I431" s="455"/>
      <c r="J431" s="455"/>
      <c r="K431" s="455"/>
      <c r="L431" s="455"/>
      <c r="M431" s="455"/>
      <c r="N431" s="455"/>
      <c r="O431" s="402"/>
      <c r="P431" s="430"/>
      <c r="Q431" s="402"/>
      <c r="R431" s="402"/>
      <c r="S431" s="430"/>
      <c r="T431" s="402"/>
      <c r="U431" s="402"/>
      <c r="V431" s="430"/>
      <c r="W431" s="402"/>
      <c r="X431" s="402"/>
      <c r="Y431" s="439"/>
      <c r="Z431" s="402"/>
      <c r="AA431" s="402"/>
      <c r="AB431" s="430"/>
      <c r="AC431" s="402"/>
      <c r="AD431" s="402"/>
      <c r="AE431" s="444"/>
      <c r="AF431" s="403"/>
      <c r="AG431" s="403"/>
      <c r="AH431" s="444"/>
      <c r="AI431" s="403"/>
      <c r="AJ431" s="403"/>
      <c r="AK431" s="444"/>
      <c r="AL431" s="402"/>
      <c r="AM431" s="402"/>
      <c r="AN431" s="430"/>
      <c r="AO431" s="402"/>
      <c r="AP431" s="402"/>
      <c r="AQ431" s="402"/>
    </row>
    <row r="432" spans="1:44" ht="111.75" customHeight="1">
      <c r="A432" s="560" t="s">
        <v>501</v>
      </c>
      <c r="B432" s="560"/>
      <c r="C432" s="560"/>
      <c r="D432" s="560"/>
      <c r="E432" s="560"/>
      <c r="F432" s="560"/>
      <c r="G432" s="560"/>
      <c r="H432" s="560"/>
      <c r="I432" s="455"/>
      <c r="J432" s="455"/>
      <c r="K432" s="455"/>
      <c r="L432" s="455"/>
      <c r="M432" s="455"/>
      <c r="N432" s="455"/>
      <c r="O432" s="402"/>
      <c r="P432" s="430"/>
      <c r="Q432" s="402"/>
      <c r="R432" s="402"/>
      <c r="S432" s="430"/>
      <c r="T432" s="402"/>
      <c r="U432" s="402"/>
      <c r="V432" s="430"/>
      <c r="W432" s="402"/>
      <c r="X432" s="402"/>
      <c r="Y432" s="439"/>
      <c r="Z432" s="402"/>
      <c r="AA432" s="402"/>
      <c r="AB432" s="430"/>
      <c r="AC432" s="402"/>
      <c r="AD432" s="402"/>
      <c r="AE432" s="444"/>
      <c r="AF432" s="403"/>
      <c r="AG432" s="403"/>
      <c r="AH432" s="444"/>
      <c r="AI432" s="403"/>
      <c r="AJ432" s="522"/>
      <c r="AK432" s="522"/>
      <c r="AL432" s="522"/>
      <c r="AM432" s="521"/>
      <c r="AN432" s="521"/>
      <c r="AO432" s="521"/>
      <c r="AP432" s="521"/>
      <c r="AQ432" s="521"/>
    </row>
    <row r="433" spans="1:44" ht="35.25" customHeight="1">
      <c r="A433" s="452"/>
      <c r="B433" s="456" t="s">
        <v>506</v>
      </c>
      <c r="C433" s="453"/>
      <c r="D433" s="454"/>
      <c r="E433" s="401"/>
      <c r="F433" s="394"/>
      <c r="G433" s="394"/>
      <c r="H433" s="455"/>
      <c r="I433" s="523" t="s">
        <v>509</v>
      </c>
      <c r="J433" s="523"/>
      <c r="K433" s="560" t="s">
        <v>507</v>
      </c>
      <c r="L433" s="560"/>
      <c r="M433" s="560"/>
      <c r="N433" s="560"/>
      <c r="O433" s="405"/>
      <c r="P433" s="449"/>
      <c r="Q433" s="402"/>
      <c r="R433" s="402"/>
      <c r="S433" s="430"/>
      <c r="T433" s="402"/>
      <c r="U433" s="402"/>
      <c r="V433" s="430"/>
      <c r="W433" s="402"/>
      <c r="X433" s="402"/>
      <c r="Y433" s="439"/>
      <c r="Z433" s="402"/>
      <c r="AA433" s="402"/>
      <c r="AB433" s="430"/>
      <c r="AC433" s="402"/>
      <c r="AD433" s="402"/>
      <c r="AE433" s="444"/>
      <c r="AF433" s="403"/>
      <c r="AG433" s="403"/>
      <c r="AH433" s="444"/>
      <c r="AI433" s="403"/>
      <c r="AJ433" s="403"/>
      <c r="AK433" s="444"/>
      <c r="AL433" s="402"/>
      <c r="AM433" s="402"/>
      <c r="AN433" s="430"/>
      <c r="AO433" s="402"/>
      <c r="AP433" s="402"/>
      <c r="AQ433" s="402"/>
    </row>
    <row r="434" spans="1:44" ht="12.75" customHeight="1">
      <c r="A434" s="452"/>
      <c r="B434" s="453"/>
      <c r="C434" s="453"/>
      <c r="D434" s="454"/>
      <c r="E434" s="401"/>
      <c r="F434" s="394"/>
      <c r="G434" s="394"/>
      <c r="H434" s="455"/>
      <c r="I434" s="455"/>
      <c r="J434" s="455"/>
      <c r="K434" s="455"/>
      <c r="L434" s="455"/>
      <c r="M434" s="455"/>
      <c r="N434" s="455"/>
      <c r="O434" s="402"/>
      <c r="P434" s="430"/>
      <c r="Q434" s="402"/>
      <c r="R434" s="402"/>
      <c r="S434" s="430"/>
      <c r="T434" s="402"/>
      <c r="U434" s="402"/>
      <c r="V434" s="430"/>
      <c r="W434" s="402"/>
      <c r="X434" s="402"/>
      <c r="Y434" s="439"/>
      <c r="Z434" s="402"/>
      <c r="AA434" s="402"/>
      <c r="AB434" s="430"/>
      <c r="AC434" s="402"/>
      <c r="AD434" s="402"/>
      <c r="AE434" s="444"/>
      <c r="AF434" s="403"/>
      <c r="AG434" s="403"/>
      <c r="AH434" s="444"/>
      <c r="AI434" s="403"/>
      <c r="AJ434" s="403"/>
      <c r="AK434" s="444"/>
      <c r="AL434" s="402"/>
      <c r="AM434" s="402"/>
      <c r="AN434" s="430"/>
      <c r="AO434" s="402"/>
      <c r="AP434" s="402"/>
      <c r="AQ434" s="402"/>
    </row>
    <row r="435" spans="1:44" ht="45.75" customHeight="1">
      <c r="A435" s="457" t="s">
        <v>452</v>
      </c>
      <c r="B435" s="458"/>
      <c r="C435" s="458"/>
      <c r="D435" s="459"/>
      <c r="E435" s="459"/>
      <c r="F435" s="394"/>
      <c r="G435" s="394"/>
      <c r="H435" s="454"/>
      <c r="I435" s="454"/>
      <c r="J435" s="454"/>
      <c r="K435" s="454"/>
      <c r="L435" s="454"/>
      <c r="M435" s="454"/>
      <c r="N435" s="454"/>
      <c r="O435" s="400"/>
      <c r="P435" s="431"/>
      <c r="Q435" s="400"/>
      <c r="R435" s="400"/>
      <c r="S435" s="431"/>
      <c r="T435" s="400"/>
      <c r="U435" s="400"/>
      <c r="V435" s="431"/>
      <c r="W435" s="400"/>
      <c r="X435" s="400"/>
      <c r="Y435" s="439"/>
      <c r="Z435" s="400"/>
      <c r="AA435" s="400"/>
      <c r="AB435" s="431"/>
      <c r="AC435" s="400"/>
      <c r="AD435" s="400"/>
      <c r="AE435" s="445"/>
      <c r="AF435" s="408"/>
      <c r="AG435" s="408"/>
      <c r="AH435" s="445"/>
      <c r="AI435" s="408"/>
      <c r="AJ435" s="408"/>
      <c r="AK435" s="445"/>
      <c r="AL435" s="400"/>
      <c r="AM435" s="400"/>
      <c r="AN435" s="431"/>
      <c r="AO435" s="400"/>
      <c r="AP435" s="400"/>
      <c r="AQ435" s="400"/>
    </row>
    <row r="436" spans="1:44" ht="74.25" customHeight="1">
      <c r="A436" s="558" t="s">
        <v>451</v>
      </c>
      <c r="B436" s="558"/>
      <c r="C436" s="558"/>
      <c r="D436" s="558"/>
      <c r="E436" s="558"/>
      <c r="F436" s="558"/>
      <c r="G436" s="558"/>
      <c r="H436" s="558"/>
      <c r="I436" s="559" t="s">
        <v>505</v>
      </c>
      <c r="J436" s="559"/>
      <c r="K436" s="457" t="s">
        <v>442</v>
      </c>
      <c r="L436" s="457"/>
      <c r="M436" s="457"/>
      <c r="N436" s="457"/>
      <c r="O436" s="399"/>
      <c r="P436" s="432"/>
      <c r="Q436" s="399"/>
      <c r="R436" s="399"/>
      <c r="S436" s="432"/>
      <c r="T436" s="399"/>
      <c r="U436" s="399"/>
      <c r="V436" s="432"/>
      <c r="W436" s="399"/>
      <c r="X436" s="399"/>
      <c r="Y436" s="440"/>
      <c r="Z436" s="399"/>
      <c r="AA436" s="399"/>
      <c r="AB436" s="432"/>
      <c r="AC436" s="399"/>
      <c r="AD436" s="399"/>
      <c r="AE436" s="446"/>
      <c r="AF436" s="409"/>
      <c r="AG436" s="409"/>
      <c r="AH436" s="446"/>
      <c r="AI436" s="409"/>
      <c r="AJ436" s="522"/>
      <c r="AK436" s="522"/>
      <c r="AL436" s="522"/>
      <c r="AM436" s="407"/>
      <c r="AN436" s="451"/>
      <c r="AO436" s="407"/>
      <c r="AP436" s="407"/>
      <c r="AQ436" s="399"/>
      <c r="AR436" s="399"/>
    </row>
    <row r="437" spans="1:44" ht="39.75" customHeight="1">
      <c r="A437" s="457"/>
      <c r="B437" s="456" t="s">
        <v>443</v>
      </c>
      <c r="C437" s="458"/>
      <c r="D437" s="460"/>
      <c r="E437" s="456"/>
      <c r="F437" s="461"/>
      <c r="G437" s="461"/>
      <c r="H437" s="462"/>
      <c r="I437" s="462"/>
      <c r="J437" s="463"/>
      <c r="K437" s="463"/>
      <c r="L437" s="463"/>
      <c r="M437" s="463"/>
      <c r="N437" s="463"/>
      <c r="T437" s="412"/>
      <c r="U437" s="412"/>
      <c r="V437" s="433"/>
      <c r="W437" s="412"/>
      <c r="X437" s="412"/>
      <c r="Y437" s="441"/>
      <c r="Z437" s="412"/>
      <c r="AA437" s="412"/>
      <c r="AB437" s="433"/>
      <c r="AC437" s="412"/>
      <c r="AD437" s="412"/>
      <c r="AE437" s="447"/>
      <c r="AF437" s="413"/>
      <c r="AG437" s="413"/>
      <c r="AH437" s="447"/>
      <c r="AL437" s="412"/>
      <c r="AM437" s="412"/>
      <c r="AN437" s="433"/>
      <c r="AO437" s="404"/>
      <c r="AP437" s="404"/>
      <c r="AQ437" s="404"/>
    </row>
    <row r="438" spans="1:44" ht="63.75" customHeight="1">
      <c r="A438" s="415"/>
      <c r="T438" s="412"/>
      <c r="U438" s="412"/>
      <c r="V438" s="433"/>
      <c r="W438" s="412"/>
      <c r="X438" s="412"/>
      <c r="Y438" s="441"/>
      <c r="Z438" s="412"/>
      <c r="AA438" s="412"/>
      <c r="AB438" s="433"/>
      <c r="AC438" s="412"/>
      <c r="AD438" s="412"/>
      <c r="AE438" s="447"/>
      <c r="AF438" s="413"/>
      <c r="AG438" s="413"/>
      <c r="AH438" s="447"/>
      <c r="AL438" s="412"/>
      <c r="AM438" s="412"/>
      <c r="AN438" s="433"/>
      <c r="AO438" s="404"/>
      <c r="AP438" s="404"/>
      <c r="AQ438" s="404"/>
    </row>
    <row r="441" spans="1:44" ht="63.75" customHeight="1">
      <c r="A441" s="406"/>
      <c r="T441" s="412"/>
      <c r="U441" s="412"/>
      <c r="V441" s="433"/>
      <c r="W441" s="412"/>
      <c r="X441" s="412"/>
      <c r="Y441" s="441"/>
      <c r="Z441" s="412"/>
      <c r="AA441" s="412"/>
      <c r="AB441" s="433"/>
      <c r="AC441" s="412"/>
      <c r="AD441" s="412"/>
      <c r="AE441" s="447"/>
      <c r="AF441" s="413"/>
      <c r="AG441" s="413"/>
      <c r="AH441" s="447"/>
      <c r="AL441" s="412"/>
      <c r="AM441" s="412"/>
      <c r="AN441" s="433"/>
      <c r="AO441" s="404"/>
      <c r="AP441" s="404"/>
      <c r="AQ441" s="404"/>
    </row>
    <row r="442" spans="1:44" ht="63.75" customHeight="1">
      <c r="A442" s="402"/>
      <c r="T442" s="412"/>
      <c r="U442" s="412"/>
      <c r="V442" s="433"/>
      <c r="W442" s="412"/>
      <c r="X442" s="412"/>
      <c r="Y442" s="441"/>
      <c r="Z442" s="412"/>
      <c r="AA442" s="412"/>
      <c r="AB442" s="433"/>
      <c r="AC442" s="412"/>
      <c r="AD442" s="412"/>
      <c r="AE442" s="447"/>
      <c r="AF442" s="413"/>
      <c r="AG442" s="413"/>
      <c r="AH442" s="447"/>
      <c r="AL442" s="412"/>
      <c r="AM442" s="412"/>
      <c r="AN442" s="433"/>
      <c r="AO442" s="404"/>
      <c r="AP442" s="404"/>
      <c r="AQ442" s="404"/>
    </row>
    <row r="443" spans="1:44" ht="63.75" customHeight="1">
      <c r="A443" s="402"/>
      <c r="T443" s="412"/>
      <c r="U443" s="412"/>
      <c r="V443" s="433"/>
      <c r="W443" s="412"/>
      <c r="X443" s="412"/>
      <c r="Y443" s="441"/>
      <c r="Z443" s="412"/>
      <c r="AA443" s="412"/>
      <c r="AB443" s="433"/>
      <c r="AC443" s="412"/>
      <c r="AD443" s="412"/>
      <c r="AE443" s="447"/>
      <c r="AF443" s="413"/>
      <c r="AG443" s="413"/>
      <c r="AH443" s="447"/>
      <c r="AL443" s="412"/>
      <c r="AM443" s="412"/>
      <c r="AN443" s="433"/>
      <c r="AO443" s="404"/>
      <c r="AP443" s="404"/>
      <c r="AQ443" s="404"/>
    </row>
    <row r="444" spans="1:44" ht="63.75" customHeight="1">
      <c r="A444" s="402"/>
      <c r="T444" s="412"/>
      <c r="U444" s="412"/>
      <c r="V444" s="433"/>
      <c r="W444" s="412"/>
      <c r="X444" s="412"/>
      <c r="Y444" s="441"/>
      <c r="Z444" s="412"/>
      <c r="AA444" s="412"/>
      <c r="AB444" s="433"/>
      <c r="AC444" s="412"/>
      <c r="AD444" s="412"/>
      <c r="AE444" s="447"/>
      <c r="AF444" s="413"/>
      <c r="AG444" s="413"/>
      <c r="AH444" s="447"/>
      <c r="AL444" s="412"/>
      <c r="AM444" s="412"/>
      <c r="AN444" s="433"/>
      <c r="AO444" s="404"/>
      <c r="AP444" s="404"/>
      <c r="AQ444" s="404"/>
    </row>
    <row r="445" spans="1:44" ht="63.75" customHeight="1">
      <c r="A445" s="402"/>
      <c r="T445" s="412"/>
      <c r="U445" s="412"/>
      <c r="V445" s="433"/>
      <c r="W445" s="412"/>
      <c r="X445" s="412"/>
      <c r="Y445" s="441"/>
      <c r="Z445" s="412"/>
      <c r="AA445" s="412"/>
      <c r="AB445" s="433"/>
      <c r="AC445" s="412"/>
      <c r="AD445" s="412"/>
      <c r="AE445" s="447"/>
      <c r="AF445" s="413"/>
      <c r="AG445" s="413"/>
      <c r="AH445" s="447"/>
      <c r="AL445" s="412"/>
      <c r="AM445" s="412"/>
      <c r="AN445" s="433"/>
      <c r="AO445" s="404"/>
      <c r="AP445" s="404"/>
      <c r="AQ445" s="404"/>
    </row>
    <row r="446" spans="1:44" ht="63.75" customHeight="1">
      <c r="A446" s="417"/>
      <c r="T446" s="412"/>
      <c r="U446" s="412"/>
      <c r="V446" s="433"/>
      <c r="W446" s="412"/>
      <c r="X446" s="412"/>
      <c r="Y446" s="441"/>
      <c r="Z446" s="412"/>
      <c r="AA446" s="412"/>
      <c r="AB446" s="433"/>
      <c r="AC446" s="412"/>
      <c r="AD446" s="412"/>
      <c r="AE446" s="447"/>
      <c r="AF446" s="413"/>
      <c r="AG446" s="413"/>
      <c r="AH446" s="447"/>
      <c r="AL446" s="412"/>
      <c r="AM446" s="412"/>
      <c r="AN446" s="433"/>
      <c r="AO446" s="404"/>
      <c r="AP446" s="404"/>
      <c r="AQ446" s="404"/>
    </row>
    <row r="447" spans="1:44" ht="63.75" customHeight="1">
      <c r="A447" s="402"/>
      <c r="T447" s="412"/>
      <c r="U447" s="412"/>
      <c r="V447" s="433"/>
      <c r="W447" s="412"/>
      <c r="X447" s="412"/>
      <c r="Y447" s="441"/>
      <c r="Z447" s="412"/>
      <c r="AA447" s="412"/>
      <c r="AB447" s="433"/>
      <c r="AC447" s="412"/>
      <c r="AD447" s="412"/>
      <c r="AE447" s="447"/>
      <c r="AF447" s="413"/>
      <c r="AG447" s="413"/>
      <c r="AH447" s="447"/>
      <c r="AL447" s="412"/>
      <c r="AM447" s="412"/>
      <c r="AN447" s="433"/>
      <c r="AO447" s="404"/>
      <c r="AP447" s="404"/>
      <c r="AQ447" s="404"/>
    </row>
    <row r="448" spans="1:44" ht="63.75" customHeight="1">
      <c r="A448" s="402"/>
      <c r="T448" s="412"/>
      <c r="U448" s="412"/>
      <c r="V448" s="433"/>
      <c r="W448" s="412"/>
      <c r="X448" s="412"/>
      <c r="Y448" s="441"/>
      <c r="Z448" s="412"/>
      <c r="AA448" s="412"/>
      <c r="AB448" s="433"/>
      <c r="AC448" s="412"/>
      <c r="AD448" s="412"/>
      <c r="AE448" s="447"/>
      <c r="AF448" s="413"/>
      <c r="AG448" s="413"/>
      <c r="AH448" s="447"/>
      <c r="AL448" s="412"/>
      <c r="AM448" s="412"/>
      <c r="AN448" s="433"/>
      <c r="AO448" s="404"/>
      <c r="AP448" s="404"/>
      <c r="AQ448" s="404"/>
    </row>
    <row r="449" spans="1:44" ht="63.75" customHeight="1">
      <c r="A449" s="402"/>
      <c r="T449" s="412"/>
      <c r="U449" s="412"/>
      <c r="V449" s="433"/>
      <c r="W449" s="412"/>
      <c r="X449" s="412"/>
      <c r="Y449" s="441"/>
      <c r="Z449" s="412"/>
      <c r="AA449" s="412"/>
      <c r="AB449" s="433"/>
      <c r="AC449" s="412"/>
      <c r="AD449" s="412"/>
      <c r="AE449" s="447"/>
      <c r="AF449" s="413"/>
      <c r="AG449" s="413"/>
      <c r="AH449" s="447"/>
      <c r="AL449" s="412"/>
      <c r="AM449" s="412"/>
      <c r="AN449" s="433"/>
      <c r="AO449" s="404"/>
      <c r="AP449" s="404"/>
      <c r="AQ449" s="404"/>
    </row>
    <row r="450" spans="1:44" ht="63.75" customHeight="1">
      <c r="A450" s="402"/>
      <c r="T450" s="412"/>
      <c r="U450" s="412"/>
      <c r="V450" s="433"/>
      <c r="W450" s="412"/>
      <c r="X450" s="412"/>
      <c r="Y450" s="441"/>
      <c r="Z450" s="412"/>
      <c r="AA450" s="412"/>
      <c r="AB450" s="433"/>
      <c r="AC450" s="412"/>
      <c r="AD450" s="412"/>
      <c r="AE450" s="447"/>
      <c r="AF450" s="413"/>
      <c r="AG450" s="413"/>
      <c r="AH450" s="447"/>
      <c r="AL450" s="412"/>
      <c r="AM450" s="412"/>
      <c r="AN450" s="433"/>
      <c r="AO450" s="404"/>
      <c r="AP450" s="404"/>
      <c r="AQ450" s="404"/>
    </row>
    <row r="451" spans="1:44" ht="63.75" customHeight="1">
      <c r="A451" s="402"/>
    </row>
    <row r="452" spans="1:44" ht="63.75" customHeight="1">
      <c r="A452" s="417"/>
    </row>
    <row r="453" spans="1:44" ht="63.75" customHeight="1">
      <c r="A453" s="402"/>
      <c r="T453" s="418"/>
      <c r="U453" s="418"/>
      <c r="W453" s="418"/>
      <c r="X453" s="418"/>
      <c r="Z453" s="418"/>
      <c r="AA453" s="418"/>
      <c r="AC453" s="418"/>
      <c r="AD453" s="418"/>
      <c r="AF453" s="419"/>
      <c r="AG453" s="419"/>
      <c r="AL453" s="418"/>
      <c r="AM453" s="418"/>
    </row>
    <row r="454" spans="1:44" s="99" customFormat="1" ht="63.75" customHeight="1">
      <c r="A454" s="402"/>
      <c r="B454" s="411"/>
      <c r="C454" s="411"/>
      <c r="D454" s="410"/>
      <c r="E454" s="416"/>
      <c r="F454" s="416"/>
      <c r="G454" s="416"/>
      <c r="H454" s="411"/>
      <c r="I454" s="411"/>
      <c r="J454" s="411"/>
      <c r="K454" s="411"/>
      <c r="L454" s="411"/>
      <c r="M454" s="411"/>
      <c r="N454" s="411"/>
      <c r="O454" s="411"/>
      <c r="P454" s="434"/>
      <c r="Q454" s="411"/>
      <c r="R454" s="411"/>
      <c r="S454" s="434"/>
      <c r="T454" s="418"/>
      <c r="U454" s="418"/>
      <c r="V454" s="434"/>
      <c r="W454" s="418"/>
      <c r="X454" s="418"/>
      <c r="Y454" s="442"/>
      <c r="Z454" s="418"/>
      <c r="AA454" s="418"/>
      <c r="AB454" s="434"/>
      <c r="AC454" s="418"/>
      <c r="AD454" s="418"/>
      <c r="AE454" s="448"/>
      <c r="AF454" s="419"/>
      <c r="AG454" s="419"/>
      <c r="AH454" s="448"/>
      <c r="AI454" s="414"/>
      <c r="AJ454" s="414"/>
      <c r="AK454" s="448"/>
      <c r="AL454" s="418"/>
      <c r="AM454" s="418"/>
      <c r="AN454" s="434"/>
      <c r="AO454" s="411"/>
      <c r="AP454" s="411"/>
      <c r="AQ454" s="411"/>
      <c r="AR454" s="404"/>
    </row>
    <row r="455" spans="1:44" s="99" customFormat="1" ht="63.75" customHeight="1">
      <c r="A455" s="402"/>
      <c r="B455" s="411"/>
      <c r="C455" s="411"/>
      <c r="D455" s="410"/>
      <c r="E455" s="416"/>
      <c r="F455" s="416"/>
      <c r="G455" s="416"/>
      <c r="H455" s="411"/>
      <c r="I455" s="411"/>
      <c r="J455" s="411"/>
      <c r="K455" s="411"/>
      <c r="L455" s="411"/>
      <c r="M455" s="411"/>
      <c r="N455" s="411"/>
      <c r="O455" s="411"/>
      <c r="P455" s="434"/>
      <c r="Q455" s="411"/>
      <c r="R455" s="411"/>
      <c r="S455" s="434"/>
      <c r="T455" s="418"/>
      <c r="U455" s="418"/>
      <c r="V455" s="434"/>
      <c r="W455" s="418"/>
      <c r="X455" s="418"/>
      <c r="Y455" s="442"/>
      <c r="Z455" s="418"/>
      <c r="AA455" s="418"/>
      <c r="AB455" s="434"/>
      <c r="AC455" s="418"/>
      <c r="AD455" s="418"/>
      <c r="AE455" s="448"/>
      <c r="AF455" s="419"/>
      <c r="AG455" s="419"/>
      <c r="AH455" s="448"/>
      <c r="AI455" s="414"/>
      <c r="AJ455" s="414"/>
      <c r="AK455" s="448"/>
      <c r="AL455" s="418"/>
      <c r="AM455" s="418"/>
      <c r="AN455" s="434"/>
      <c r="AO455" s="411"/>
      <c r="AP455" s="411"/>
      <c r="AQ455" s="411"/>
      <c r="AR455" s="404"/>
    </row>
    <row r="456" spans="1:44" s="99" customFormat="1" ht="63.75" customHeight="1">
      <c r="A456" s="402"/>
      <c r="B456" s="411"/>
      <c r="C456" s="411"/>
      <c r="D456" s="410"/>
      <c r="E456" s="416"/>
      <c r="F456" s="416"/>
      <c r="G456" s="416"/>
      <c r="H456" s="411"/>
      <c r="I456" s="411"/>
      <c r="J456" s="411"/>
      <c r="K456" s="411"/>
      <c r="L456" s="411"/>
      <c r="M456" s="411"/>
      <c r="N456" s="411"/>
      <c r="O456" s="411"/>
      <c r="P456" s="434"/>
      <c r="Q456" s="411"/>
      <c r="R456" s="411"/>
      <c r="S456" s="434"/>
      <c r="T456" s="418"/>
      <c r="U456" s="418"/>
      <c r="V456" s="434"/>
      <c r="W456" s="418"/>
      <c r="X456" s="418"/>
      <c r="Y456" s="442"/>
      <c r="Z456" s="418"/>
      <c r="AA456" s="418"/>
      <c r="AB456" s="434"/>
      <c r="AC456" s="418"/>
      <c r="AD456" s="418"/>
      <c r="AE456" s="448"/>
      <c r="AF456" s="419"/>
      <c r="AG456" s="419"/>
      <c r="AH456" s="448"/>
      <c r="AI456" s="414"/>
      <c r="AJ456" s="414"/>
      <c r="AK456" s="448"/>
      <c r="AL456" s="418"/>
      <c r="AM456" s="418"/>
      <c r="AN456" s="434"/>
      <c r="AO456" s="411"/>
      <c r="AP456" s="411"/>
      <c r="AQ456" s="411"/>
      <c r="AR456" s="404"/>
    </row>
    <row r="457" spans="1:44" s="99" customFormat="1" ht="63.75" customHeight="1">
      <c r="A457" s="402"/>
      <c r="B457" s="411"/>
      <c r="C457" s="411"/>
      <c r="D457" s="410"/>
      <c r="E457" s="416"/>
      <c r="F457" s="416"/>
      <c r="G457" s="416"/>
      <c r="H457" s="411"/>
      <c r="I457" s="411"/>
      <c r="J457" s="411"/>
      <c r="K457" s="411"/>
      <c r="L457" s="411"/>
      <c r="M457" s="411"/>
      <c r="N457" s="411"/>
      <c r="O457" s="411"/>
      <c r="P457" s="434"/>
      <c r="Q457" s="411"/>
      <c r="R457" s="411"/>
      <c r="S457" s="434"/>
      <c r="T457" s="411"/>
      <c r="U457" s="411"/>
      <c r="V457" s="434"/>
      <c r="W457" s="411"/>
      <c r="X457" s="411"/>
      <c r="Y457" s="442"/>
      <c r="Z457" s="411"/>
      <c r="AA457" s="411"/>
      <c r="AB457" s="434"/>
      <c r="AC457" s="411"/>
      <c r="AD457" s="411"/>
      <c r="AE457" s="448"/>
      <c r="AF457" s="414"/>
      <c r="AG457" s="414"/>
      <c r="AH457" s="448"/>
      <c r="AI457" s="414"/>
      <c r="AJ457" s="414"/>
      <c r="AK457" s="448"/>
      <c r="AL457" s="411"/>
      <c r="AM457" s="411"/>
      <c r="AN457" s="434"/>
      <c r="AO457" s="411"/>
      <c r="AP457" s="411"/>
      <c r="AQ457" s="411"/>
      <c r="AR457" s="404"/>
    </row>
    <row r="463" spans="1:44" s="99" customFormat="1" ht="63.75" customHeight="1">
      <c r="A463" s="411"/>
      <c r="B463" s="411"/>
      <c r="C463" s="411"/>
      <c r="D463" s="410"/>
      <c r="E463" s="416"/>
      <c r="F463" s="416"/>
      <c r="G463" s="416"/>
      <c r="H463" s="411"/>
      <c r="I463" s="411"/>
      <c r="J463" s="411"/>
      <c r="K463" s="411"/>
      <c r="L463" s="411"/>
      <c r="M463" s="411"/>
      <c r="N463" s="411"/>
      <c r="O463" s="411"/>
      <c r="P463" s="434"/>
      <c r="Q463" s="411"/>
      <c r="R463" s="411"/>
      <c r="S463" s="434"/>
      <c r="T463" s="411"/>
      <c r="U463" s="411"/>
      <c r="V463" s="434"/>
      <c r="W463" s="411"/>
      <c r="X463" s="411"/>
      <c r="Y463" s="442"/>
      <c r="Z463" s="411"/>
      <c r="AA463" s="411"/>
      <c r="AB463" s="434"/>
      <c r="AC463" s="411"/>
      <c r="AD463" s="411"/>
      <c r="AE463" s="448"/>
      <c r="AF463" s="414"/>
      <c r="AG463" s="414"/>
      <c r="AH463" s="448"/>
      <c r="AI463" s="414"/>
      <c r="AJ463" s="414"/>
      <c r="AK463" s="448"/>
      <c r="AL463" s="411"/>
      <c r="AM463" s="411"/>
      <c r="AN463" s="434"/>
      <c r="AO463" s="411"/>
      <c r="AP463" s="411"/>
      <c r="AQ463" s="411"/>
      <c r="AR463" s="404"/>
    </row>
  </sheetData>
  <mergeCells count="460">
    <mergeCell ref="C233:C239"/>
    <mergeCell ref="K433:N433"/>
    <mergeCell ref="B324:B330"/>
    <mergeCell ref="B375:B376"/>
    <mergeCell ref="H375:H376"/>
    <mergeCell ref="I375:I376"/>
    <mergeCell ref="J375:J376"/>
    <mergeCell ref="K375:K376"/>
    <mergeCell ref="L375:L376"/>
    <mergeCell ref="M375:M376"/>
    <mergeCell ref="N375:N376"/>
    <mergeCell ref="B331:B337"/>
    <mergeCell ref="C331:C337"/>
    <mergeCell ref="A429:AR429"/>
    <mergeCell ref="A386:AR386"/>
    <mergeCell ref="A422:C428"/>
    <mergeCell ref="A415:C421"/>
    <mergeCell ref="A401:C407"/>
    <mergeCell ref="A408:C414"/>
    <mergeCell ref="AI375:AI376"/>
    <mergeCell ref="G375:G376"/>
    <mergeCell ref="F375:F376"/>
    <mergeCell ref="E375:E376"/>
    <mergeCell ref="D375:D376"/>
    <mergeCell ref="C177:C183"/>
    <mergeCell ref="C163:C169"/>
    <mergeCell ref="A57:A64"/>
    <mergeCell ref="A226:A232"/>
    <mergeCell ref="B226:B232"/>
    <mergeCell ref="C226:C232"/>
    <mergeCell ref="A177:A183"/>
    <mergeCell ref="B177:B183"/>
    <mergeCell ref="C149:C155"/>
    <mergeCell ref="C156:C162"/>
    <mergeCell ref="B121:B127"/>
    <mergeCell ref="A142:A148"/>
    <mergeCell ref="A86:A92"/>
    <mergeCell ref="B57:B64"/>
    <mergeCell ref="B86:B92"/>
    <mergeCell ref="C86:C92"/>
    <mergeCell ref="A100:A106"/>
    <mergeCell ref="B100:B106"/>
    <mergeCell ref="C100:C106"/>
    <mergeCell ref="A72:A78"/>
    <mergeCell ref="B72:B78"/>
    <mergeCell ref="C72:C78"/>
    <mergeCell ref="A79:A85"/>
    <mergeCell ref="B79:B85"/>
    <mergeCell ref="B261:B267"/>
    <mergeCell ref="C261:C267"/>
    <mergeCell ref="A261:A267"/>
    <mergeCell ref="A268:A274"/>
    <mergeCell ref="B268:B274"/>
    <mergeCell ref="C268:C274"/>
    <mergeCell ref="B34:B40"/>
    <mergeCell ref="C34:C40"/>
    <mergeCell ref="A41:A47"/>
    <mergeCell ref="A48:A56"/>
    <mergeCell ref="B48:B56"/>
    <mergeCell ref="B233:B239"/>
    <mergeCell ref="A107:A113"/>
    <mergeCell ref="B107:B113"/>
    <mergeCell ref="C107:C113"/>
    <mergeCell ref="A135:A141"/>
    <mergeCell ref="A170:A176"/>
    <mergeCell ref="B170:B176"/>
    <mergeCell ref="C170:C176"/>
    <mergeCell ref="B114:B120"/>
    <mergeCell ref="C114:C120"/>
    <mergeCell ref="A121:A127"/>
    <mergeCell ref="A233:A239"/>
    <mergeCell ref="A149:A155"/>
    <mergeCell ref="AK292:AK293"/>
    <mergeCell ref="A387:C393"/>
    <mergeCell ref="A394:C400"/>
    <mergeCell ref="G292:G293"/>
    <mergeCell ref="C198:C204"/>
    <mergeCell ref="A184:A190"/>
    <mergeCell ref="B184:B190"/>
    <mergeCell ref="C184:C190"/>
    <mergeCell ref="A191:A197"/>
    <mergeCell ref="B191:B197"/>
    <mergeCell ref="C191:C197"/>
    <mergeCell ref="B247:B253"/>
    <mergeCell ref="A254:A260"/>
    <mergeCell ref="B254:B260"/>
    <mergeCell ref="C254:C260"/>
    <mergeCell ref="A240:A246"/>
    <mergeCell ref="B240:B246"/>
    <mergeCell ref="C240:C246"/>
    <mergeCell ref="A205:A211"/>
    <mergeCell ref="B205:B211"/>
    <mergeCell ref="C205:C211"/>
    <mergeCell ref="A219:A225"/>
    <mergeCell ref="B219:B225"/>
    <mergeCell ref="C219:C225"/>
    <mergeCell ref="A282:A288"/>
    <mergeCell ref="B282:B288"/>
    <mergeCell ref="C282:C288"/>
    <mergeCell ref="A289:A296"/>
    <mergeCell ref="B289:B296"/>
    <mergeCell ref="C289:C296"/>
    <mergeCell ref="X375:X376"/>
    <mergeCell ref="C352:C359"/>
    <mergeCell ref="V375:V376"/>
    <mergeCell ref="Q375:Q376"/>
    <mergeCell ref="R375:R376"/>
    <mergeCell ref="S375:S376"/>
    <mergeCell ref="A352:A358"/>
    <mergeCell ref="B352:B358"/>
    <mergeCell ref="A317:A323"/>
    <mergeCell ref="B317:B323"/>
    <mergeCell ref="C317:C323"/>
    <mergeCell ref="C345:C351"/>
    <mergeCell ref="E292:E293"/>
    <mergeCell ref="F292:F293"/>
    <mergeCell ref="C300:C309"/>
    <mergeCell ref="B300:B306"/>
    <mergeCell ref="B310:B316"/>
    <mergeCell ref="B338:B344"/>
    <mergeCell ref="AO375:AO376"/>
    <mergeCell ref="W60:W61"/>
    <mergeCell ref="AG60:AG61"/>
    <mergeCell ref="AF60:AF61"/>
    <mergeCell ref="AP375:AP376"/>
    <mergeCell ref="AQ375:AQ376"/>
    <mergeCell ref="A297:AR297"/>
    <mergeCell ref="A298:AR298"/>
    <mergeCell ref="A275:A281"/>
    <mergeCell ref="B275:B281"/>
    <mergeCell ref="C275:C281"/>
    <mergeCell ref="A212:A218"/>
    <mergeCell ref="B212:B218"/>
    <mergeCell ref="C212:C218"/>
    <mergeCell ref="AB375:AB376"/>
    <mergeCell ref="A338:A344"/>
    <mergeCell ref="C324:C330"/>
    <mergeCell ref="A331:A337"/>
    <mergeCell ref="C338:C344"/>
    <mergeCell ref="AR292:AR293"/>
    <mergeCell ref="AI292:AI293"/>
    <mergeCell ref="AJ292:AJ293"/>
    <mergeCell ref="AK375:AK376"/>
    <mergeCell ref="AJ375:AJ376"/>
    <mergeCell ref="T375:T376"/>
    <mergeCell ref="U375:U376"/>
    <mergeCell ref="AE375:AE376"/>
    <mergeCell ref="AF375:AF376"/>
    <mergeCell ref="AA375:AA376"/>
    <mergeCell ref="W375:W376"/>
    <mergeCell ref="Y375:Y376"/>
    <mergeCell ref="AD375:AD376"/>
    <mergeCell ref="P375:P376"/>
    <mergeCell ref="Z375:Z376"/>
    <mergeCell ref="A24:C30"/>
    <mergeCell ref="AA52:AA53"/>
    <mergeCell ref="Z52:Z53"/>
    <mergeCell ref="Z4:AB4"/>
    <mergeCell ref="AC4:AE4"/>
    <mergeCell ref="AF4:AH4"/>
    <mergeCell ref="Y52:Y53"/>
    <mergeCell ref="X52:X53"/>
    <mergeCell ref="S52:S53"/>
    <mergeCell ref="R52:R53"/>
    <mergeCell ref="Q52:Q53"/>
    <mergeCell ref="P52:P53"/>
    <mergeCell ref="O52:O53"/>
    <mergeCell ref="AB52:AB53"/>
    <mergeCell ref="W52:W53"/>
    <mergeCell ref="V52:V53"/>
    <mergeCell ref="U52:U53"/>
    <mergeCell ref="T52:T53"/>
    <mergeCell ref="V11:V12"/>
    <mergeCell ref="W11:W12"/>
    <mergeCell ref="D50:D51"/>
    <mergeCell ref="C41:C47"/>
    <mergeCell ref="E50:E51"/>
    <mergeCell ref="F50:F51"/>
    <mergeCell ref="A1:AR1"/>
    <mergeCell ref="C378:C384"/>
    <mergeCell ref="AR378:AR384"/>
    <mergeCell ref="C310:C316"/>
    <mergeCell ref="A300:A306"/>
    <mergeCell ref="AR300:AR306"/>
    <mergeCell ref="A368:A374"/>
    <mergeCell ref="B368:B374"/>
    <mergeCell ref="C368:C377"/>
    <mergeCell ref="E368:AR374"/>
    <mergeCell ref="C360:C367"/>
    <mergeCell ref="A375:A376"/>
    <mergeCell ref="AM375:AM376"/>
    <mergeCell ref="AN375:AN376"/>
    <mergeCell ref="A345:A351"/>
    <mergeCell ref="B345:B351"/>
    <mergeCell ref="H302:AB302"/>
    <mergeCell ref="E359:AR359"/>
    <mergeCell ref="E367:AR367"/>
    <mergeCell ref="A310:A316"/>
    <mergeCell ref="B360:B366"/>
    <mergeCell ref="A360:A366"/>
    <mergeCell ref="A324:A330"/>
    <mergeCell ref="AI4:AK4"/>
    <mergeCell ref="I52:I53"/>
    <mergeCell ref="H52:H53"/>
    <mergeCell ref="AD60:AD61"/>
    <mergeCell ref="AC60:AC61"/>
    <mergeCell ref="A114:A120"/>
    <mergeCell ref="Y60:Y61"/>
    <mergeCell ref="X60:X61"/>
    <mergeCell ref="AB60:AB61"/>
    <mergeCell ref="AA60:AA61"/>
    <mergeCell ref="Z60:Z61"/>
    <mergeCell ref="AD52:AD53"/>
    <mergeCell ref="AC52:AC53"/>
    <mergeCell ref="N52:N53"/>
    <mergeCell ref="M52:M53"/>
    <mergeCell ref="L52:L53"/>
    <mergeCell ref="K52:K53"/>
    <mergeCell ref="AR375:AR376"/>
    <mergeCell ref="AL375:AL376"/>
    <mergeCell ref="AG375:AG376"/>
    <mergeCell ref="A163:A169"/>
    <mergeCell ref="B163:B169"/>
    <mergeCell ref="C57:C64"/>
    <mergeCell ref="C142:C148"/>
    <mergeCell ref="C135:C141"/>
    <mergeCell ref="B149:B155"/>
    <mergeCell ref="A128:A134"/>
    <mergeCell ref="B128:B134"/>
    <mergeCell ref="A156:A162"/>
    <mergeCell ref="C128:C134"/>
    <mergeCell ref="B135:B141"/>
    <mergeCell ref="C121:C127"/>
    <mergeCell ref="B142:B148"/>
    <mergeCell ref="B156:B162"/>
    <mergeCell ref="C79:C85"/>
    <mergeCell ref="A65:A71"/>
    <mergeCell ref="B65:B71"/>
    <mergeCell ref="C65:C71"/>
    <mergeCell ref="AH375:AH376"/>
    <mergeCell ref="AC375:AC376"/>
    <mergeCell ref="O375:O376"/>
    <mergeCell ref="A93:A99"/>
    <mergeCell ref="I436:J436"/>
    <mergeCell ref="A432:H432"/>
    <mergeCell ref="A247:A253"/>
    <mergeCell ref="A385:AR385"/>
    <mergeCell ref="A378:A384"/>
    <mergeCell ref="B378:B384"/>
    <mergeCell ref="AR60:AR61"/>
    <mergeCell ref="AQ60:AQ61"/>
    <mergeCell ref="AO60:AO61"/>
    <mergeCell ref="AN60:AN61"/>
    <mergeCell ref="AM60:AM61"/>
    <mergeCell ref="AL60:AL61"/>
    <mergeCell ref="AK60:AK61"/>
    <mergeCell ref="AJ60:AJ61"/>
    <mergeCell ref="AI60:AI61"/>
    <mergeCell ref="AH60:AH61"/>
    <mergeCell ref="AE60:AE61"/>
    <mergeCell ref="O60:O61"/>
    <mergeCell ref="P60:P61"/>
    <mergeCell ref="Q60:Q61"/>
    <mergeCell ref="A198:A204"/>
    <mergeCell ref="B198:B204"/>
    <mergeCell ref="R60:R61"/>
    <mergeCell ref="AK52:AK53"/>
    <mergeCell ref="AJ52:AJ53"/>
    <mergeCell ref="AI52:AI53"/>
    <mergeCell ref="AH52:AH53"/>
    <mergeCell ref="AG52:AG53"/>
    <mergeCell ref="AF52:AF53"/>
    <mergeCell ref="AE52:AE53"/>
    <mergeCell ref="A436:H436"/>
    <mergeCell ref="V60:V61"/>
    <mergeCell ref="U60:U61"/>
    <mergeCell ref="T60:T61"/>
    <mergeCell ref="S60:S61"/>
    <mergeCell ref="D60:D61"/>
    <mergeCell ref="E60:E61"/>
    <mergeCell ref="F60:F61"/>
    <mergeCell ref="G60:G61"/>
    <mergeCell ref="H60:H61"/>
    <mergeCell ref="I60:I61"/>
    <mergeCell ref="J60:J61"/>
    <mergeCell ref="K60:K61"/>
    <mergeCell ref="L60:L61"/>
    <mergeCell ref="M60:M61"/>
    <mergeCell ref="N60:N61"/>
    <mergeCell ref="B93:B99"/>
    <mergeCell ref="Q9:Q10"/>
    <mergeCell ref="N11:N12"/>
    <mergeCell ref="M11:M12"/>
    <mergeCell ref="L11:L12"/>
    <mergeCell ref="K11:K12"/>
    <mergeCell ref="J11:J12"/>
    <mergeCell ref="A2:AR2"/>
    <mergeCell ref="A3:A5"/>
    <mergeCell ref="B3:B5"/>
    <mergeCell ref="C3:C5"/>
    <mergeCell ref="D3:D5"/>
    <mergeCell ref="E3:G3"/>
    <mergeCell ref="H3:AQ3"/>
    <mergeCell ref="AR3:AR5"/>
    <mergeCell ref="AL4:AN4"/>
    <mergeCell ref="AO4:AQ4"/>
    <mergeCell ref="T4:V4"/>
    <mergeCell ref="W4:Y4"/>
    <mergeCell ref="Q4:S4"/>
    <mergeCell ref="K4:M4"/>
    <mergeCell ref="N4:P4"/>
    <mergeCell ref="G11:G12"/>
    <mergeCell ref="F11:F12"/>
    <mergeCell ref="K9:K10"/>
    <mergeCell ref="L9:L10"/>
    <mergeCell ref="M9:M10"/>
    <mergeCell ref="N9:N10"/>
    <mergeCell ref="O9:O10"/>
    <mergeCell ref="P9:P10"/>
    <mergeCell ref="D9:D10"/>
    <mergeCell ref="E9:E10"/>
    <mergeCell ref="F9:F10"/>
    <mergeCell ref="G9:G10"/>
    <mergeCell ref="E4:E5"/>
    <mergeCell ref="F4:F5"/>
    <mergeCell ref="G4:G5"/>
    <mergeCell ref="H4:J4"/>
    <mergeCell ref="G52:G53"/>
    <mergeCell ref="J52:J53"/>
    <mergeCell ref="E52:E53"/>
    <mergeCell ref="H9:H10"/>
    <mergeCell ref="I9:I10"/>
    <mergeCell ref="J9:J10"/>
    <mergeCell ref="F52:F53"/>
    <mergeCell ref="A31:AR31"/>
    <mergeCell ref="A7:C15"/>
    <mergeCell ref="A16:AR16"/>
    <mergeCell ref="A17:C23"/>
    <mergeCell ref="B41:B47"/>
    <mergeCell ref="A32:AR32"/>
    <mergeCell ref="A33:AR33"/>
    <mergeCell ref="C48:C56"/>
    <mergeCell ref="A34:A40"/>
    <mergeCell ref="AR50:AR51"/>
    <mergeCell ref="AR11:AR12"/>
    <mergeCell ref="AP60:AP61"/>
    <mergeCell ref="AM432:AQ432"/>
    <mergeCell ref="AJ432:AL432"/>
    <mergeCell ref="AJ436:AL436"/>
    <mergeCell ref="I433:J433"/>
    <mergeCell ref="AK9:AK10"/>
    <mergeCell ref="AL9:AL10"/>
    <mergeCell ref="AM9:AM10"/>
    <mergeCell ref="AN9:AN10"/>
    <mergeCell ref="AO9:AO10"/>
    <mergeCell ref="AP9:AP10"/>
    <mergeCell ref="AQ9:AQ10"/>
    <mergeCell ref="AF11:AF12"/>
    <mergeCell ref="AG11:AG12"/>
    <mergeCell ref="AH11:AH12"/>
    <mergeCell ref="AI11:AI12"/>
    <mergeCell ref="AJ11:AJ12"/>
    <mergeCell ref="AK11:AK12"/>
    <mergeCell ref="AL11:AL12"/>
    <mergeCell ref="AR52:AR53"/>
    <mergeCell ref="AF50:AF51"/>
    <mergeCell ref="AG50:AG51"/>
    <mergeCell ref="AL292:AL293"/>
    <mergeCell ref="AM292:AM293"/>
    <mergeCell ref="AN292:AN293"/>
    <mergeCell ref="AO292:AO293"/>
    <mergeCell ref="AP292:AP293"/>
    <mergeCell ref="AQ292:AQ293"/>
    <mergeCell ref="AL50:AL51"/>
    <mergeCell ref="AM50:AM51"/>
    <mergeCell ref="AN50:AN51"/>
    <mergeCell ref="AO50:AO51"/>
    <mergeCell ref="AP50:AP51"/>
    <mergeCell ref="AQ50:AQ51"/>
    <mergeCell ref="AM52:AM53"/>
    <mergeCell ref="AL52:AL53"/>
    <mergeCell ref="AH50:AH51"/>
    <mergeCell ref="D292:D293"/>
    <mergeCell ref="AI50:AI51"/>
    <mergeCell ref="AJ50:AJ51"/>
    <mergeCell ref="AK50:AK51"/>
    <mergeCell ref="D52:D53"/>
    <mergeCell ref="AQ52:AQ53"/>
    <mergeCell ref="AP52:AP53"/>
    <mergeCell ref="AO52:AO53"/>
    <mergeCell ref="AN52:AN53"/>
    <mergeCell ref="N50:N51"/>
    <mergeCell ref="X50:X51"/>
    <mergeCell ref="Y50:Y51"/>
    <mergeCell ref="Z50:Z51"/>
    <mergeCell ref="AA50:AA51"/>
    <mergeCell ref="AB50:AB51"/>
    <mergeCell ref="AC50:AC51"/>
    <mergeCell ref="AD50:AD51"/>
    <mergeCell ref="AE50:AE51"/>
    <mergeCell ref="O50:O51"/>
    <mergeCell ref="P50:P51"/>
    <mergeCell ref="Q50:Q51"/>
    <mergeCell ref="R50:R51"/>
    <mergeCell ref="S50:S51"/>
    <mergeCell ref="AA9:AA10"/>
    <mergeCell ref="AB9:AB10"/>
    <mergeCell ref="AC9:AC10"/>
    <mergeCell ref="AE9:AE10"/>
    <mergeCell ref="AD9:AD10"/>
    <mergeCell ref="R9:R10"/>
    <mergeCell ref="S9:S10"/>
    <mergeCell ref="T9:T10"/>
    <mergeCell ref="U9:U10"/>
    <mergeCell ref="V9:V10"/>
    <mergeCell ref="W9:W10"/>
    <mergeCell ref="X9:X10"/>
    <mergeCell ref="Y9:Y10"/>
    <mergeCell ref="Z9:Z10"/>
    <mergeCell ref="AR9:AR10"/>
    <mergeCell ref="AJ9:AJ10"/>
    <mergeCell ref="AI9:AI10"/>
    <mergeCell ref="AH9:AH10"/>
    <mergeCell ref="AG9:AG10"/>
    <mergeCell ref="AF9:AF10"/>
    <mergeCell ref="AQ11:AQ12"/>
    <mergeCell ref="AP11:AP12"/>
    <mergeCell ref="AO11:AO12"/>
    <mergeCell ref="AN11:AN12"/>
    <mergeCell ref="AM11:AM12"/>
    <mergeCell ref="AE11:AE12"/>
    <mergeCell ref="AD11:AD12"/>
    <mergeCell ref="AC11:AC12"/>
    <mergeCell ref="AB11:AB12"/>
    <mergeCell ref="AA11:AA12"/>
    <mergeCell ref="Z11:Z12"/>
    <mergeCell ref="Y11:Y12"/>
    <mergeCell ref="X11:X12"/>
    <mergeCell ref="O11:O12"/>
    <mergeCell ref="P11:P12"/>
    <mergeCell ref="Q11:Q12"/>
    <mergeCell ref="R11:R12"/>
    <mergeCell ref="S11:S12"/>
    <mergeCell ref="T11:T12"/>
    <mergeCell ref="U11:U12"/>
    <mergeCell ref="T50:T51"/>
    <mergeCell ref="U50:U51"/>
    <mergeCell ref="V50:V51"/>
    <mergeCell ref="W50:W51"/>
    <mergeCell ref="I11:I12"/>
    <mergeCell ref="H11:H12"/>
    <mergeCell ref="D11:D12"/>
    <mergeCell ref="H50:H51"/>
    <mergeCell ref="I50:I51"/>
    <mergeCell ref="J50:J51"/>
    <mergeCell ref="K50:K51"/>
    <mergeCell ref="L50:L51"/>
    <mergeCell ref="M50:M51"/>
    <mergeCell ref="G50:G51"/>
    <mergeCell ref="E11:E12"/>
  </mergeCells>
  <pageMargins left="3.937007874015748E-2" right="0" top="3.937007874015748E-2" bottom="0" header="0.23622047244094491" footer="0.15748031496062992"/>
  <pageSetup paperSize="9" scale="20" fitToHeight="3" orientation="landscape" r:id="rId1"/>
  <headerFooter>
    <oddFooter>&amp;C&amp;"Times New Roman,обычный"&amp;8Страница  &amp;P из &amp;N</oddFooter>
  </headerFooter>
  <rowBreaks count="3" manualBreakCount="3">
    <brk id="85" max="43" man="1"/>
    <brk id="101" max="16383" man="1"/>
    <brk id="396"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BR57"/>
  <sheetViews>
    <sheetView view="pageBreakPreview" zoomScaleNormal="70" zoomScaleSheetLayoutView="100" workbookViewId="0">
      <pane xSplit="2" ySplit="8" topLeftCell="C43" activePane="bottomRight" state="frozen"/>
      <selection pane="topRight" activeCell="C1" sqref="C1"/>
      <selection pane="bottomLeft" activeCell="A7" sqref="A7"/>
      <selection pane="bottomRight" sqref="A1:AQ51"/>
    </sheetView>
  </sheetViews>
  <sheetFormatPr defaultColWidth="9.109375" defaultRowHeight="13.8"/>
  <cols>
    <col min="1" max="1" width="4" style="133" customWidth="1"/>
    <col min="2" max="2" width="29.5546875" style="39" customWidth="1"/>
    <col min="3" max="3" width="16" style="39" customWidth="1"/>
    <col min="4" max="4" width="12.5546875" style="39" customWidth="1"/>
    <col min="5" max="6" width="15.44140625" style="39" customWidth="1"/>
    <col min="7" max="7" width="13.33203125" style="39" customWidth="1"/>
    <col min="8" max="8" width="8.33203125" style="39" customWidth="1"/>
    <col min="9" max="9" width="7.6640625" style="39" customWidth="1"/>
    <col min="10" max="10" width="8.5546875" style="39" customWidth="1"/>
    <col min="11" max="11" width="7.5546875" style="39" customWidth="1"/>
    <col min="12" max="12" width="7.44140625" style="39" customWidth="1"/>
    <col min="13" max="13" width="8" style="39" customWidth="1"/>
    <col min="14" max="14" width="6.88671875" style="39" customWidth="1"/>
    <col min="15" max="15" width="7" style="39" customWidth="1"/>
    <col min="16" max="16" width="7.88671875" style="39" customWidth="1"/>
    <col min="17" max="17" width="8" style="39" customWidth="1"/>
    <col min="18" max="18" width="7.44140625" style="39" customWidth="1"/>
    <col min="19" max="19" width="10.5546875" style="39" customWidth="1"/>
    <col min="20" max="20" width="6.88671875" style="39" customWidth="1"/>
    <col min="21" max="21" width="7.109375" style="39" customWidth="1"/>
    <col min="22" max="22" width="9" style="39" customWidth="1"/>
    <col min="23" max="23" width="8.5546875" style="39" customWidth="1"/>
    <col min="24" max="24" width="7.33203125" style="39" customWidth="1"/>
    <col min="25" max="25" width="9.33203125" style="39" customWidth="1"/>
    <col min="26" max="26" width="9.88671875" style="39" customWidth="1"/>
    <col min="27" max="27" width="26" style="39" customWidth="1"/>
    <col min="28" max="28" width="27.5546875" style="39" customWidth="1"/>
    <col min="29" max="29" width="8.109375" style="39" customWidth="1"/>
    <col min="30" max="30" width="8" style="39" customWidth="1"/>
    <col min="31" max="31" width="10.6640625" style="39" customWidth="1"/>
    <col min="32" max="32" width="7.109375" style="39" customWidth="1"/>
    <col min="33" max="33" width="7.44140625" style="39" customWidth="1"/>
    <col min="34" max="34" width="9.88671875" style="39" customWidth="1"/>
    <col min="35" max="35" width="6.6640625" style="39" customWidth="1"/>
    <col min="36" max="36" width="7.44140625" style="39" customWidth="1"/>
    <col min="37" max="37" width="10.5546875" style="39" customWidth="1"/>
    <col min="38" max="38" width="7.88671875" style="39" customWidth="1"/>
    <col min="39" max="39" width="8.109375" style="39" customWidth="1"/>
    <col min="40" max="40" width="11" style="39" customWidth="1"/>
    <col min="41" max="41" width="7.33203125" style="39" customWidth="1"/>
    <col min="42" max="42" width="7" style="39" customWidth="1"/>
    <col min="43" max="43" width="10.109375" style="39" customWidth="1"/>
    <col min="44" max="16384" width="9.109375" style="39"/>
  </cols>
  <sheetData>
    <row r="1" spans="1:43">
      <c r="AF1" s="680" t="s">
        <v>286</v>
      </c>
      <c r="AG1" s="680"/>
      <c r="AH1" s="680"/>
      <c r="AI1" s="680"/>
      <c r="AJ1" s="680"/>
      <c r="AK1" s="680"/>
      <c r="AL1" s="680"/>
      <c r="AM1" s="680"/>
      <c r="AN1" s="680"/>
    </row>
    <row r="2" spans="1:43" s="134" customFormat="1" ht="24" customHeight="1">
      <c r="A2" s="681" t="s">
        <v>397</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171"/>
      <c r="AQ2" s="171"/>
    </row>
    <row r="3" spans="1:43" s="134" customFormat="1" ht="20.25" customHeight="1">
      <c r="A3" s="171"/>
      <c r="B3" s="171"/>
      <c r="C3" s="171"/>
      <c r="D3" s="171"/>
      <c r="E3" s="676"/>
      <c r="F3" s="676"/>
      <c r="G3" s="676"/>
      <c r="H3" s="171"/>
      <c r="I3" s="171"/>
      <c r="J3" s="171"/>
      <c r="K3" s="171"/>
      <c r="L3" s="171"/>
      <c r="M3" s="677" t="s">
        <v>499</v>
      </c>
      <c r="N3" s="677"/>
      <c r="O3" s="677"/>
      <c r="P3" s="677"/>
      <c r="Q3" s="677"/>
      <c r="R3" s="677"/>
      <c r="S3" s="677"/>
      <c r="T3" s="677"/>
      <c r="U3" s="677"/>
      <c r="V3" s="677"/>
      <c r="W3" s="677"/>
      <c r="X3" s="677"/>
      <c r="Y3" s="677"/>
      <c r="Z3" s="677"/>
      <c r="AA3" s="677"/>
      <c r="AB3" s="677"/>
      <c r="AC3" s="677"/>
      <c r="AD3" s="677"/>
      <c r="AE3" s="171"/>
      <c r="AF3" s="171"/>
      <c r="AG3" s="171"/>
      <c r="AH3" s="171"/>
      <c r="AI3" s="171"/>
      <c r="AJ3" s="171"/>
      <c r="AK3" s="171"/>
      <c r="AL3" s="171"/>
      <c r="AM3" s="171"/>
      <c r="AN3" s="171"/>
      <c r="AO3" s="171"/>
      <c r="AP3" s="171"/>
      <c r="AQ3" s="171"/>
    </row>
    <row r="4" spans="1:43" s="136" customFormat="1" ht="7.5" customHeight="1">
      <c r="A4" s="135"/>
    </row>
    <row r="5" spans="1:43" s="136" customFormat="1" ht="18" customHeight="1">
      <c r="A5" s="682" t="s">
        <v>0</v>
      </c>
      <c r="B5" s="675" t="s">
        <v>42</v>
      </c>
      <c r="C5" s="675" t="s">
        <v>280</v>
      </c>
      <c r="D5" s="675" t="s">
        <v>436</v>
      </c>
      <c r="E5" s="675" t="s">
        <v>436</v>
      </c>
      <c r="F5" s="675"/>
      <c r="G5" s="675"/>
      <c r="H5" s="675" t="s">
        <v>256</v>
      </c>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row>
    <row r="6" spans="1:43" s="136" customFormat="1" ht="80.25" customHeight="1">
      <c r="A6" s="682"/>
      <c r="B6" s="675"/>
      <c r="C6" s="675"/>
      <c r="D6" s="675"/>
      <c r="E6" s="675"/>
      <c r="F6" s="675"/>
      <c r="G6" s="675"/>
      <c r="H6" s="675" t="s">
        <v>17</v>
      </c>
      <c r="I6" s="675"/>
      <c r="J6" s="675"/>
      <c r="K6" s="675" t="s">
        <v>18</v>
      </c>
      <c r="L6" s="675"/>
      <c r="M6" s="675"/>
      <c r="N6" s="675" t="s">
        <v>22</v>
      </c>
      <c r="O6" s="675"/>
      <c r="P6" s="675"/>
      <c r="Q6" s="675" t="s">
        <v>24</v>
      </c>
      <c r="R6" s="675"/>
      <c r="S6" s="675"/>
      <c r="T6" s="675" t="s">
        <v>25</v>
      </c>
      <c r="U6" s="675"/>
      <c r="V6" s="675"/>
      <c r="W6" s="675" t="s">
        <v>26</v>
      </c>
      <c r="X6" s="675"/>
      <c r="Y6" s="675"/>
      <c r="Z6" s="675" t="s">
        <v>28</v>
      </c>
      <c r="AA6" s="675"/>
      <c r="AB6" s="675"/>
      <c r="AC6" s="675" t="s">
        <v>29</v>
      </c>
      <c r="AD6" s="675"/>
      <c r="AE6" s="675"/>
      <c r="AF6" s="675" t="s">
        <v>30</v>
      </c>
      <c r="AG6" s="675"/>
      <c r="AH6" s="675"/>
      <c r="AI6" s="675" t="s">
        <v>32</v>
      </c>
      <c r="AJ6" s="675"/>
      <c r="AK6" s="675"/>
      <c r="AL6" s="675" t="s">
        <v>33</v>
      </c>
      <c r="AM6" s="675"/>
      <c r="AN6" s="675"/>
      <c r="AO6" s="675" t="s">
        <v>34</v>
      </c>
      <c r="AP6" s="675"/>
      <c r="AQ6" s="675"/>
    </row>
    <row r="7" spans="1:43" s="42" customFormat="1" ht="21" customHeight="1">
      <c r="A7" s="170"/>
      <c r="B7" s="170"/>
      <c r="C7" s="170"/>
      <c r="D7" s="170"/>
      <c r="E7" s="151" t="s">
        <v>20</v>
      </c>
      <c r="F7" s="151" t="s">
        <v>21</v>
      </c>
      <c r="G7" s="151" t="s">
        <v>19</v>
      </c>
      <c r="H7" s="151" t="s">
        <v>20</v>
      </c>
      <c r="I7" s="151" t="s">
        <v>21</v>
      </c>
      <c r="J7" s="151" t="s">
        <v>19</v>
      </c>
      <c r="K7" s="151" t="s">
        <v>20</v>
      </c>
      <c r="L7" s="151" t="s">
        <v>21</v>
      </c>
      <c r="M7" s="151" t="s">
        <v>19</v>
      </c>
      <c r="N7" s="151" t="s">
        <v>20</v>
      </c>
      <c r="O7" s="151" t="s">
        <v>21</v>
      </c>
      <c r="P7" s="151" t="s">
        <v>19</v>
      </c>
      <c r="Q7" s="151" t="s">
        <v>20</v>
      </c>
      <c r="R7" s="151" t="s">
        <v>21</v>
      </c>
      <c r="S7" s="151" t="s">
        <v>19</v>
      </c>
      <c r="T7" s="151" t="s">
        <v>20</v>
      </c>
      <c r="U7" s="151" t="s">
        <v>21</v>
      </c>
      <c r="V7" s="151" t="s">
        <v>19</v>
      </c>
      <c r="W7" s="151" t="s">
        <v>20</v>
      </c>
      <c r="X7" s="151" t="s">
        <v>21</v>
      </c>
      <c r="Y7" s="151" t="s">
        <v>19</v>
      </c>
      <c r="Z7" s="151" t="s">
        <v>20</v>
      </c>
      <c r="AA7" s="151" t="s">
        <v>21</v>
      </c>
      <c r="AB7" s="151" t="s">
        <v>19</v>
      </c>
      <c r="AC7" s="151" t="s">
        <v>20</v>
      </c>
      <c r="AD7" s="151" t="s">
        <v>21</v>
      </c>
      <c r="AE7" s="151" t="s">
        <v>19</v>
      </c>
      <c r="AF7" s="151" t="s">
        <v>20</v>
      </c>
      <c r="AG7" s="151" t="s">
        <v>21</v>
      </c>
      <c r="AH7" s="151" t="s">
        <v>19</v>
      </c>
      <c r="AI7" s="151" t="s">
        <v>20</v>
      </c>
      <c r="AJ7" s="151" t="s">
        <v>21</v>
      </c>
      <c r="AK7" s="151" t="s">
        <v>19</v>
      </c>
      <c r="AL7" s="151" t="s">
        <v>20</v>
      </c>
      <c r="AM7" s="151" t="s">
        <v>21</v>
      </c>
      <c r="AN7" s="151" t="s">
        <v>19</v>
      </c>
      <c r="AO7" s="151" t="s">
        <v>20</v>
      </c>
      <c r="AP7" s="151" t="s">
        <v>21</v>
      </c>
      <c r="AQ7" s="151" t="s">
        <v>19</v>
      </c>
    </row>
    <row r="8" spans="1:43" s="136" customFormat="1" ht="21.75" customHeight="1">
      <c r="A8" s="672" t="s">
        <v>257</v>
      </c>
      <c r="B8" s="672"/>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row>
    <row r="9" spans="1:43" s="136" customFormat="1" ht="36" customHeight="1">
      <c r="A9" s="137"/>
      <c r="B9" s="672" t="s">
        <v>396</v>
      </c>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row>
    <row r="10" spans="1:43" s="136" customFormat="1" ht="87.75" customHeight="1">
      <c r="A10" s="683">
        <v>1</v>
      </c>
      <c r="B10" s="177" t="s">
        <v>367</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s="136" customFormat="1" ht="91.5" customHeight="1">
      <c r="A11" s="683"/>
      <c r="B11" s="177" t="s">
        <v>368</v>
      </c>
      <c r="C11" s="139">
        <v>1</v>
      </c>
      <c r="D11" s="139">
        <v>1</v>
      </c>
      <c r="E11" s="139">
        <v>1</v>
      </c>
      <c r="F11" s="139">
        <v>1</v>
      </c>
      <c r="G11" s="150">
        <f t="shared" ref="G11:G18" si="0">F11/E11</f>
        <v>1</v>
      </c>
      <c r="H11" s="139">
        <v>1</v>
      </c>
      <c r="I11" s="139">
        <v>1</v>
      </c>
      <c r="J11" s="150">
        <f>I11/H11</f>
        <v>1</v>
      </c>
      <c r="K11" s="139">
        <v>1</v>
      </c>
      <c r="L11" s="139">
        <v>1</v>
      </c>
      <c r="M11" s="150">
        <f>L11/K11</f>
        <v>1</v>
      </c>
      <c r="N11" s="139">
        <v>1</v>
      </c>
      <c r="O11" s="139">
        <v>1</v>
      </c>
      <c r="P11" s="150">
        <f>O11/N11</f>
        <v>1</v>
      </c>
      <c r="Q11" s="139">
        <v>1</v>
      </c>
      <c r="R11" s="139">
        <v>1</v>
      </c>
      <c r="S11" s="150">
        <f>R11/Q11</f>
        <v>1</v>
      </c>
      <c r="T11" s="139">
        <v>1</v>
      </c>
      <c r="U11" s="139">
        <v>1</v>
      </c>
      <c r="V11" s="150">
        <f>U11/T11</f>
        <v>1</v>
      </c>
      <c r="W11" s="139">
        <v>1</v>
      </c>
      <c r="X11" s="139">
        <v>1</v>
      </c>
      <c r="Y11" s="150">
        <f t="shared" ref="Y11:Y13" si="1">X11/W11</f>
        <v>1</v>
      </c>
      <c r="Z11" s="139">
        <v>1</v>
      </c>
      <c r="AA11" s="139">
        <v>1</v>
      </c>
      <c r="AB11" s="150">
        <f t="shared" ref="AB11:AB13" si="2">AA11/Z11</f>
        <v>1</v>
      </c>
      <c r="AC11" s="139">
        <v>1</v>
      </c>
      <c r="AD11" s="139">
        <v>1</v>
      </c>
      <c r="AE11" s="150">
        <f t="shared" ref="AE11:AE13" si="3">AD11/AC11</f>
        <v>1</v>
      </c>
      <c r="AF11" s="139">
        <v>1</v>
      </c>
      <c r="AG11" s="139">
        <v>1</v>
      </c>
      <c r="AH11" s="150">
        <f t="shared" ref="AH11:AH13" si="4">AG11/AF11</f>
        <v>1</v>
      </c>
      <c r="AI11" s="139">
        <v>1</v>
      </c>
      <c r="AJ11" s="139">
        <v>1</v>
      </c>
      <c r="AK11" s="150">
        <f t="shared" ref="AK11" si="5">AJ11/AI11</f>
        <v>1</v>
      </c>
      <c r="AL11" s="139">
        <v>0</v>
      </c>
      <c r="AM11" s="139">
        <v>0</v>
      </c>
      <c r="AN11" s="169" t="e">
        <f t="shared" ref="AN11:AN13" si="6">AM11/AL11</f>
        <v>#DIV/0!</v>
      </c>
      <c r="AO11" s="139">
        <v>0</v>
      </c>
      <c r="AP11" s="139">
        <v>0</v>
      </c>
      <c r="AQ11" s="169" t="e">
        <f t="shared" ref="AQ11:AQ13" si="7">AP11/AO11</f>
        <v>#DIV/0!</v>
      </c>
    </row>
    <row r="12" spans="1:43" s="136" customFormat="1" ht="60" customHeight="1">
      <c r="A12" s="683"/>
      <c r="B12" s="177" t="s">
        <v>369</v>
      </c>
      <c r="C12" s="139">
        <v>1</v>
      </c>
      <c r="D12" s="139">
        <v>1</v>
      </c>
      <c r="E12" s="139">
        <v>1</v>
      </c>
      <c r="F12" s="139">
        <v>1</v>
      </c>
      <c r="G12" s="150">
        <f t="shared" si="0"/>
        <v>1</v>
      </c>
      <c r="H12" s="139">
        <v>1</v>
      </c>
      <c r="I12" s="139">
        <v>1</v>
      </c>
      <c r="J12" s="150">
        <f>I12/H12</f>
        <v>1</v>
      </c>
      <c r="K12" s="139">
        <v>1</v>
      </c>
      <c r="L12" s="139">
        <v>1</v>
      </c>
      <c r="M12" s="150">
        <f>L12/K12</f>
        <v>1</v>
      </c>
      <c r="N12" s="139">
        <v>1</v>
      </c>
      <c r="O12" s="139">
        <v>1</v>
      </c>
      <c r="P12" s="150">
        <f>O12/N12</f>
        <v>1</v>
      </c>
      <c r="Q12" s="139">
        <v>1</v>
      </c>
      <c r="R12" s="139">
        <v>1</v>
      </c>
      <c r="S12" s="150">
        <f>R12/Q12</f>
        <v>1</v>
      </c>
      <c r="T12" s="139">
        <v>1</v>
      </c>
      <c r="U12" s="139">
        <v>1</v>
      </c>
      <c r="V12" s="150">
        <f>U12/T12</f>
        <v>1</v>
      </c>
      <c r="W12" s="139">
        <v>1</v>
      </c>
      <c r="X12" s="139">
        <v>1</v>
      </c>
      <c r="Y12" s="150">
        <f t="shared" si="1"/>
        <v>1</v>
      </c>
      <c r="Z12" s="139">
        <v>1</v>
      </c>
      <c r="AA12" s="139">
        <v>1</v>
      </c>
      <c r="AB12" s="150">
        <f t="shared" si="2"/>
        <v>1</v>
      </c>
      <c r="AC12" s="139">
        <v>1</v>
      </c>
      <c r="AD12" s="139">
        <v>1</v>
      </c>
      <c r="AE12" s="150">
        <f t="shared" si="3"/>
        <v>1</v>
      </c>
      <c r="AF12" s="139">
        <v>1</v>
      </c>
      <c r="AG12" s="139">
        <v>1</v>
      </c>
      <c r="AH12" s="150">
        <f t="shared" si="4"/>
        <v>1</v>
      </c>
      <c r="AI12" s="139">
        <v>1</v>
      </c>
      <c r="AJ12" s="139">
        <v>1</v>
      </c>
      <c r="AK12" s="150">
        <f t="shared" ref="AK12:AK17" si="8">AJ12/AI12</f>
        <v>1</v>
      </c>
      <c r="AL12" s="139">
        <v>0</v>
      </c>
      <c r="AM12" s="139">
        <v>0</v>
      </c>
      <c r="AN12" s="169" t="e">
        <f t="shared" si="6"/>
        <v>#DIV/0!</v>
      </c>
      <c r="AO12" s="139">
        <v>0</v>
      </c>
      <c r="AP12" s="139">
        <v>0</v>
      </c>
      <c r="AQ12" s="169" t="e">
        <f t="shared" si="7"/>
        <v>#DIV/0!</v>
      </c>
    </row>
    <row r="13" spans="1:43" s="136" customFormat="1" ht="132.75" customHeight="1">
      <c r="A13" s="683"/>
      <c r="B13" s="177" t="s">
        <v>370</v>
      </c>
      <c r="C13" s="139">
        <v>1</v>
      </c>
      <c r="D13" s="139">
        <v>1</v>
      </c>
      <c r="E13" s="139">
        <v>1</v>
      </c>
      <c r="F13" s="139">
        <v>1</v>
      </c>
      <c r="G13" s="150">
        <f t="shared" si="0"/>
        <v>1</v>
      </c>
      <c r="H13" s="139">
        <v>1</v>
      </c>
      <c r="I13" s="139">
        <v>1</v>
      </c>
      <c r="J13" s="150">
        <f>I13/H13</f>
        <v>1</v>
      </c>
      <c r="K13" s="139">
        <v>1</v>
      </c>
      <c r="L13" s="139">
        <v>1</v>
      </c>
      <c r="M13" s="150">
        <f>L13/K13</f>
        <v>1</v>
      </c>
      <c r="N13" s="139">
        <v>1</v>
      </c>
      <c r="O13" s="139">
        <v>1</v>
      </c>
      <c r="P13" s="150">
        <f>O13/N13</f>
        <v>1</v>
      </c>
      <c r="Q13" s="139">
        <v>1</v>
      </c>
      <c r="R13" s="139">
        <v>1</v>
      </c>
      <c r="S13" s="150">
        <f>R13/Q13</f>
        <v>1</v>
      </c>
      <c r="T13" s="139">
        <v>1</v>
      </c>
      <c r="U13" s="139">
        <v>1</v>
      </c>
      <c r="V13" s="150">
        <f>U13/T13</f>
        <v>1</v>
      </c>
      <c r="W13" s="139">
        <v>1</v>
      </c>
      <c r="X13" s="139">
        <v>1</v>
      </c>
      <c r="Y13" s="150">
        <f t="shared" si="1"/>
        <v>1</v>
      </c>
      <c r="Z13" s="139">
        <v>1</v>
      </c>
      <c r="AA13" s="139">
        <v>1</v>
      </c>
      <c r="AB13" s="150">
        <f t="shared" si="2"/>
        <v>1</v>
      </c>
      <c r="AC13" s="139">
        <v>1</v>
      </c>
      <c r="AD13" s="139">
        <v>1</v>
      </c>
      <c r="AE13" s="150">
        <f t="shared" si="3"/>
        <v>1</v>
      </c>
      <c r="AF13" s="139">
        <v>1</v>
      </c>
      <c r="AG13" s="139">
        <v>1</v>
      </c>
      <c r="AH13" s="150">
        <f t="shared" si="4"/>
        <v>1</v>
      </c>
      <c r="AI13" s="139">
        <v>1</v>
      </c>
      <c r="AJ13" s="139">
        <v>1</v>
      </c>
      <c r="AK13" s="150">
        <f t="shared" si="8"/>
        <v>1</v>
      </c>
      <c r="AL13" s="139">
        <v>0</v>
      </c>
      <c r="AM13" s="139">
        <v>0</v>
      </c>
      <c r="AN13" s="169" t="e">
        <f t="shared" si="6"/>
        <v>#DIV/0!</v>
      </c>
      <c r="AO13" s="139">
        <v>0</v>
      </c>
      <c r="AP13" s="139">
        <v>0</v>
      </c>
      <c r="AQ13" s="169" t="e">
        <f t="shared" si="7"/>
        <v>#DIV/0!</v>
      </c>
    </row>
    <row r="14" spans="1:43" s="136" customFormat="1" ht="159" customHeight="1">
      <c r="A14" s="139" t="s">
        <v>267</v>
      </c>
      <c r="B14" s="177" t="s">
        <v>371</v>
      </c>
      <c r="C14" s="145">
        <v>3</v>
      </c>
      <c r="D14" s="140">
        <v>4</v>
      </c>
      <c r="E14" s="169">
        <v>4</v>
      </c>
      <c r="F14" s="185" t="s">
        <v>449</v>
      </c>
      <c r="G14" s="150" t="e">
        <f t="shared" si="0"/>
        <v>#VALUE!</v>
      </c>
      <c r="H14" s="139">
        <v>0</v>
      </c>
      <c r="I14" s="139">
        <v>0</v>
      </c>
      <c r="J14" s="169" t="e">
        <f t="shared" ref="J14" si="9">I14/H14</f>
        <v>#DIV/0!</v>
      </c>
      <c r="K14" s="139">
        <v>0</v>
      </c>
      <c r="L14" s="139">
        <v>0</v>
      </c>
      <c r="M14" s="169" t="e">
        <f t="shared" ref="M14" si="10">L14/K14</f>
        <v>#DIV/0!</v>
      </c>
      <c r="N14" s="139">
        <v>0</v>
      </c>
      <c r="O14" s="139">
        <v>0</v>
      </c>
      <c r="P14" s="169" t="e">
        <f t="shared" ref="P14" si="11">O14/N14</f>
        <v>#DIV/0!</v>
      </c>
      <c r="Q14" s="139">
        <v>0</v>
      </c>
      <c r="R14" s="139">
        <v>0</v>
      </c>
      <c r="S14" s="169" t="e">
        <f t="shared" ref="S14" si="12">R14/Q14</f>
        <v>#DIV/0!</v>
      </c>
      <c r="T14" s="139">
        <v>0</v>
      </c>
      <c r="U14" s="139">
        <v>0</v>
      </c>
      <c r="V14" s="169" t="e">
        <f t="shared" ref="V14" si="13">U14/T14</f>
        <v>#DIV/0!</v>
      </c>
      <c r="W14" s="139">
        <v>0</v>
      </c>
      <c r="X14" s="139">
        <v>0</v>
      </c>
      <c r="Y14" s="169" t="e">
        <f>X14/W14</f>
        <v>#DIV/0!</v>
      </c>
      <c r="Z14" s="185" t="s">
        <v>518</v>
      </c>
      <c r="AA14" s="185" t="s">
        <v>516</v>
      </c>
      <c r="AB14" s="194" t="s">
        <v>517</v>
      </c>
      <c r="AC14" s="139">
        <v>0</v>
      </c>
      <c r="AD14" s="139">
        <v>0</v>
      </c>
      <c r="AE14" s="169" t="e">
        <f>AD14/AC14</f>
        <v>#DIV/0!</v>
      </c>
      <c r="AF14" s="139">
        <v>0</v>
      </c>
      <c r="AG14" s="139">
        <v>0</v>
      </c>
      <c r="AH14" s="169" t="e">
        <f t="shared" ref="AH14:AH18" si="14">AG14/AF14</f>
        <v>#DIV/0!</v>
      </c>
      <c r="AI14" s="139">
        <v>0</v>
      </c>
      <c r="AJ14" s="139">
        <v>0</v>
      </c>
      <c r="AK14" s="150" t="e">
        <f t="shared" si="8"/>
        <v>#DIV/0!</v>
      </c>
      <c r="AL14" s="139">
        <v>0</v>
      </c>
      <c r="AM14" s="139">
        <v>0</v>
      </c>
      <c r="AN14" s="169" t="e">
        <f t="shared" ref="AN14" si="15">AM14/AL14</f>
        <v>#DIV/0!</v>
      </c>
      <c r="AO14" s="139">
        <v>0</v>
      </c>
      <c r="AP14" s="139">
        <v>0</v>
      </c>
      <c r="AQ14" s="169" t="e">
        <f t="shared" ref="AQ14" si="16">AP14/AO14</f>
        <v>#DIV/0!</v>
      </c>
    </row>
    <row r="15" spans="1:43" s="136" customFormat="1" ht="335.25" customHeight="1">
      <c r="A15" s="139" t="s">
        <v>272</v>
      </c>
      <c r="B15" s="178" t="s">
        <v>407</v>
      </c>
      <c r="C15" s="139">
        <v>1</v>
      </c>
      <c r="D15" s="139">
        <v>1</v>
      </c>
      <c r="E15" s="139">
        <v>1</v>
      </c>
      <c r="F15" s="139">
        <v>1</v>
      </c>
      <c r="G15" s="150">
        <f t="shared" si="0"/>
        <v>1</v>
      </c>
      <c r="H15" s="139">
        <v>1</v>
      </c>
      <c r="I15" s="139">
        <v>1</v>
      </c>
      <c r="J15" s="150">
        <f>I15/H15</f>
        <v>1</v>
      </c>
      <c r="K15" s="139">
        <v>1</v>
      </c>
      <c r="L15" s="139">
        <v>1</v>
      </c>
      <c r="M15" s="150">
        <f t="shared" ref="M15:M16" si="17">L15/K15</f>
        <v>1</v>
      </c>
      <c r="N15" s="139">
        <v>1</v>
      </c>
      <c r="O15" s="139">
        <v>1</v>
      </c>
      <c r="P15" s="150">
        <f t="shared" ref="P15" si="18">O15/N15</f>
        <v>1</v>
      </c>
      <c r="Q15" s="139">
        <v>1</v>
      </c>
      <c r="R15" s="139">
        <v>1</v>
      </c>
      <c r="S15" s="150">
        <f>R15/Q15</f>
        <v>1</v>
      </c>
      <c r="T15" s="139">
        <v>1</v>
      </c>
      <c r="U15" s="139">
        <v>1</v>
      </c>
      <c r="V15" s="150">
        <f>U15/T15</f>
        <v>1</v>
      </c>
      <c r="W15" s="139">
        <v>1</v>
      </c>
      <c r="X15" s="139">
        <v>1</v>
      </c>
      <c r="Y15" s="150">
        <f>X15/W15</f>
        <v>1</v>
      </c>
      <c r="Z15" s="139">
        <v>1</v>
      </c>
      <c r="AA15" s="139">
        <v>1</v>
      </c>
      <c r="AB15" s="150">
        <f>AA15/Z15</f>
        <v>1</v>
      </c>
      <c r="AC15" s="139">
        <v>1</v>
      </c>
      <c r="AD15" s="139">
        <v>1</v>
      </c>
      <c r="AE15" s="150">
        <f t="shared" ref="AE15" si="19">AD15/AC15</f>
        <v>1</v>
      </c>
      <c r="AF15" s="139">
        <v>1</v>
      </c>
      <c r="AG15" s="139">
        <v>1</v>
      </c>
      <c r="AH15" s="150">
        <f t="shared" si="14"/>
        <v>1</v>
      </c>
      <c r="AI15" s="139">
        <v>1</v>
      </c>
      <c r="AJ15" s="139">
        <v>1</v>
      </c>
      <c r="AK15" s="150">
        <f t="shared" si="8"/>
        <v>1</v>
      </c>
      <c r="AL15" s="139">
        <v>1</v>
      </c>
      <c r="AM15" s="139">
        <f>BP15+BS15+BV15</f>
        <v>0</v>
      </c>
      <c r="AN15" s="169">
        <f t="shared" ref="AN15:AN18" si="20">AM15/AL15</f>
        <v>0</v>
      </c>
      <c r="AO15" s="139">
        <v>1</v>
      </c>
      <c r="AP15" s="139">
        <f>BS15+BV15+BY15</f>
        <v>0</v>
      </c>
      <c r="AQ15" s="169">
        <f t="shared" ref="AQ15:AQ18" si="21">AP15/AO15</f>
        <v>0</v>
      </c>
    </row>
    <row r="16" spans="1:43" s="136" customFormat="1" ht="157.5" customHeight="1">
      <c r="A16" s="139" t="s">
        <v>274</v>
      </c>
      <c r="B16" s="178" t="s">
        <v>372</v>
      </c>
      <c r="C16" s="139">
        <v>1</v>
      </c>
      <c r="D16" s="139">
        <v>1</v>
      </c>
      <c r="E16" s="139">
        <v>1</v>
      </c>
      <c r="F16" s="139">
        <v>1</v>
      </c>
      <c r="G16" s="150">
        <f t="shared" si="0"/>
        <v>1</v>
      </c>
      <c r="H16" s="139">
        <v>1</v>
      </c>
      <c r="I16" s="139">
        <v>1</v>
      </c>
      <c r="J16" s="150">
        <f>I16/H16</f>
        <v>1</v>
      </c>
      <c r="K16" s="139">
        <v>1</v>
      </c>
      <c r="L16" s="139">
        <v>1</v>
      </c>
      <c r="M16" s="150">
        <f t="shared" si="17"/>
        <v>1</v>
      </c>
      <c r="N16" s="139">
        <v>1</v>
      </c>
      <c r="O16" s="139">
        <v>1</v>
      </c>
      <c r="P16" s="150">
        <f>O16/N16</f>
        <v>1</v>
      </c>
      <c r="Q16" s="139">
        <v>1</v>
      </c>
      <c r="R16" s="139">
        <v>1</v>
      </c>
      <c r="S16" s="150">
        <f>R16/Q16</f>
        <v>1</v>
      </c>
      <c r="T16" s="139">
        <v>1</v>
      </c>
      <c r="U16" s="139">
        <v>1</v>
      </c>
      <c r="V16" s="150">
        <f>U16/T16</f>
        <v>1</v>
      </c>
      <c r="W16" s="139">
        <v>1</v>
      </c>
      <c r="X16" s="139">
        <v>1</v>
      </c>
      <c r="Y16" s="150">
        <f>X16/W16</f>
        <v>1</v>
      </c>
      <c r="Z16" s="139">
        <v>1</v>
      </c>
      <c r="AA16" s="139">
        <v>1</v>
      </c>
      <c r="AB16" s="150">
        <f>AA16/Z16</f>
        <v>1</v>
      </c>
      <c r="AC16" s="139">
        <v>1</v>
      </c>
      <c r="AD16" s="139">
        <v>1</v>
      </c>
      <c r="AE16" s="150">
        <f>AD16/AC16</f>
        <v>1</v>
      </c>
      <c r="AF16" s="139">
        <v>1</v>
      </c>
      <c r="AG16" s="139">
        <v>1</v>
      </c>
      <c r="AH16" s="150">
        <f t="shared" si="14"/>
        <v>1</v>
      </c>
      <c r="AI16" s="139">
        <v>1</v>
      </c>
      <c r="AJ16" s="139">
        <v>1</v>
      </c>
      <c r="AK16" s="150">
        <f t="shared" si="8"/>
        <v>1</v>
      </c>
      <c r="AL16" s="139">
        <v>1</v>
      </c>
      <c r="AM16" s="139">
        <f t="shared" ref="AM16:AM18" si="22">BP16+BS16+BV16</f>
        <v>0</v>
      </c>
      <c r="AN16" s="169">
        <f t="shared" si="20"/>
        <v>0</v>
      </c>
      <c r="AO16" s="139">
        <v>1</v>
      </c>
      <c r="AP16" s="139">
        <f t="shared" ref="AP16:AP18" si="23">BS16+BV16+BY16</f>
        <v>0</v>
      </c>
      <c r="AQ16" s="169">
        <f t="shared" si="21"/>
        <v>0</v>
      </c>
    </row>
    <row r="17" spans="1:43" s="136" customFormat="1" ht="145.19999999999999">
      <c r="A17" s="139" t="s">
        <v>373</v>
      </c>
      <c r="B17" s="178" t="s">
        <v>374</v>
      </c>
      <c r="C17" s="139">
        <v>1</v>
      </c>
      <c r="D17" s="139">
        <v>1</v>
      </c>
      <c r="E17" s="139">
        <v>1</v>
      </c>
      <c r="F17" s="139">
        <v>1</v>
      </c>
      <c r="G17" s="150">
        <f t="shared" si="0"/>
        <v>1</v>
      </c>
      <c r="H17" s="139">
        <v>1</v>
      </c>
      <c r="I17" s="139">
        <v>1</v>
      </c>
      <c r="J17" s="150">
        <f>I17/H17</f>
        <v>1</v>
      </c>
      <c r="K17" s="139">
        <v>1</v>
      </c>
      <c r="L17" s="139">
        <v>1</v>
      </c>
      <c r="M17" s="150">
        <f>L17/K17</f>
        <v>1</v>
      </c>
      <c r="N17" s="139">
        <v>1</v>
      </c>
      <c r="O17" s="139">
        <v>1</v>
      </c>
      <c r="P17" s="150">
        <f>O17/N17</f>
        <v>1</v>
      </c>
      <c r="Q17" s="139">
        <v>1</v>
      </c>
      <c r="R17" s="139">
        <v>1</v>
      </c>
      <c r="S17" s="150">
        <f>R17/Q17</f>
        <v>1</v>
      </c>
      <c r="T17" s="139">
        <v>1</v>
      </c>
      <c r="U17" s="139">
        <v>1</v>
      </c>
      <c r="V17" s="150">
        <f>U17/T17</f>
        <v>1</v>
      </c>
      <c r="W17" s="139">
        <v>1</v>
      </c>
      <c r="X17" s="139">
        <v>1</v>
      </c>
      <c r="Y17" s="150">
        <f>X17/W17</f>
        <v>1</v>
      </c>
      <c r="Z17" s="139">
        <v>1</v>
      </c>
      <c r="AA17" s="139">
        <v>1</v>
      </c>
      <c r="AB17" s="150">
        <f>AA17/Z17</f>
        <v>1</v>
      </c>
      <c r="AC17" s="139">
        <v>1</v>
      </c>
      <c r="AD17" s="139">
        <v>1</v>
      </c>
      <c r="AE17" s="150">
        <f>AD17/AC17</f>
        <v>1</v>
      </c>
      <c r="AF17" s="139">
        <v>1</v>
      </c>
      <c r="AG17" s="139">
        <v>1</v>
      </c>
      <c r="AH17" s="150">
        <f t="shared" si="14"/>
        <v>1</v>
      </c>
      <c r="AI17" s="139">
        <v>1</v>
      </c>
      <c r="AJ17" s="139">
        <v>1</v>
      </c>
      <c r="AK17" s="150">
        <f t="shared" si="8"/>
        <v>1</v>
      </c>
      <c r="AL17" s="139">
        <v>1</v>
      </c>
      <c r="AM17" s="139">
        <f t="shared" si="22"/>
        <v>0</v>
      </c>
      <c r="AN17" s="169">
        <f t="shared" si="20"/>
        <v>0</v>
      </c>
      <c r="AO17" s="139">
        <v>1</v>
      </c>
      <c r="AP17" s="139">
        <f t="shared" si="23"/>
        <v>0</v>
      </c>
      <c r="AQ17" s="169">
        <f t="shared" si="21"/>
        <v>0</v>
      </c>
    </row>
    <row r="18" spans="1:43" s="136" customFormat="1" ht="130.5" customHeight="1">
      <c r="A18" s="139" t="s">
        <v>375</v>
      </c>
      <c r="B18" s="178" t="s">
        <v>376</v>
      </c>
      <c r="C18" s="139">
        <v>1</v>
      </c>
      <c r="D18" s="139">
        <v>1</v>
      </c>
      <c r="E18" s="139">
        <v>1</v>
      </c>
      <c r="F18" s="139">
        <v>1</v>
      </c>
      <c r="G18" s="150">
        <f t="shared" si="0"/>
        <v>1</v>
      </c>
      <c r="H18" s="139">
        <v>1</v>
      </c>
      <c r="I18" s="139">
        <v>1</v>
      </c>
      <c r="J18" s="150">
        <f>I18/H18</f>
        <v>1</v>
      </c>
      <c r="K18" s="139">
        <v>1</v>
      </c>
      <c r="L18" s="139">
        <v>1</v>
      </c>
      <c r="M18" s="150">
        <f>L18/K18</f>
        <v>1</v>
      </c>
      <c r="N18" s="139">
        <v>1</v>
      </c>
      <c r="O18" s="139">
        <v>1</v>
      </c>
      <c r="P18" s="150">
        <f>O18/N18</f>
        <v>1</v>
      </c>
      <c r="Q18" s="139">
        <v>1</v>
      </c>
      <c r="R18" s="139">
        <v>1</v>
      </c>
      <c r="S18" s="150">
        <f>R18/Q18</f>
        <v>1</v>
      </c>
      <c r="T18" s="139">
        <v>1</v>
      </c>
      <c r="U18" s="139">
        <v>1</v>
      </c>
      <c r="V18" s="150">
        <f>U18/T18</f>
        <v>1</v>
      </c>
      <c r="W18" s="139">
        <v>1</v>
      </c>
      <c r="X18" s="139">
        <v>1</v>
      </c>
      <c r="Y18" s="150">
        <f>X18/W18</f>
        <v>1</v>
      </c>
      <c r="Z18" s="139">
        <v>1</v>
      </c>
      <c r="AA18" s="139">
        <v>1</v>
      </c>
      <c r="AB18" s="150">
        <f>AA18/Z18</f>
        <v>1</v>
      </c>
      <c r="AC18" s="139">
        <v>1</v>
      </c>
      <c r="AD18" s="139">
        <v>1</v>
      </c>
      <c r="AE18" s="150">
        <f>AD18/AC18</f>
        <v>1</v>
      </c>
      <c r="AF18" s="139">
        <v>1</v>
      </c>
      <c r="AG18" s="139">
        <v>1</v>
      </c>
      <c r="AH18" s="150">
        <f t="shared" si="14"/>
        <v>1</v>
      </c>
      <c r="AI18" s="139">
        <v>1</v>
      </c>
      <c r="AJ18" s="139">
        <v>1</v>
      </c>
      <c r="AK18" s="150">
        <f t="shared" ref="AK18" si="24">AJ18/AI18</f>
        <v>1</v>
      </c>
      <c r="AL18" s="139">
        <v>1</v>
      </c>
      <c r="AM18" s="139">
        <f t="shared" si="22"/>
        <v>0</v>
      </c>
      <c r="AN18" s="169">
        <f t="shared" si="20"/>
        <v>0</v>
      </c>
      <c r="AO18" s="139">
        <v>1</v>
      </c>
      <c r="AP18" s="139">
        <f t="shared" si="23"/>
        <v>0</v>
      </c>
      <c r="AQ18" s="169">
        <f t="shared" si="21"/>
        <v>0</v>
      </c>
    </row>
    <row r="19" spans="1:43" s="136" customFormat="1" ht="33" customHeight="1">
      <c r="A19" s="179"/>
      <c r="B19" s="678" t="s">
        <v>377</v>
      </c>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179"/>
    </row>
    <row r="20" spans="1:43" s="136" customFormat="1" ht="126.75" customHeight="1">
      <c r="A20" s="139" t="s">
        <v>378</v>
      </c>
      <c r="B20" s="177" t="s">
        <v>427</v>
      </c>
      <c r="C20" s="146">
        <v>0.3</v>
      </c>
      <c r="D20" s="146">
        <v>0.28000000000000003</v>
      </c>
      <c r="E20" s="138" t="s">
        <v>428</v>
      </c>
      <c r="F20" s="180"/>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row>
    <row r="21" spans="1:43" s="136" customFormat="1" ht="253.5" customHeight="1">
      <c r="A21" s="139" t="s">
        <v>379</v>
      </c>
      <c r="B21" s="177" t="s">
        <v>429</v>
      </c>
      <c r="C21" s="146">
        <v>0.52</v>
      </c>
      <c r="D21" s="146">
        <v>0.7</v>
      </c>
      <c r="E21" s="146">
        <v>0.76</v>
      </c>
      <c r="F21" s="146">
        <v>0.8</v>
      </c>
      <c r="G21" s="146">
        <f>F21/E21</f>
        <v>1.0526315789473684</v>
      </c>
      <c r="H21" s="146">
        <v>0.7</v>
      </c>
      <c r="I21" s="146">
        <v>0.64600000000000002</v>
      </c>
      <c r="J21" s="146">
        <f>I21/H21</f>
        <v>0.92285714285714293</v>
      </c>
      <c r="K21" s="146">
        <v>0.7</v>
      </c>
      <c r="L21" s="146">
        <v>0.64600000000000002</v>
      </c>
      <c r="M21" s="146">
        <f>L21/K21</f>
        <v>0.92285714285714293</v>
      </c>
      <c r="N21" s="146">
        <v>0.7</v>
      </c>
      <c r="O21" s="146">
        <v>0.64600000000000002</v>
      </c>
      <c r="P21" s="146">
        <f>O21/N21</f>
        <v>0.92285714285714293</v>
      </c>
      <c r="Q21" s="146">
        <v>0.7</v>
      </c>
      <c r="R21" s="146">
        <v>0.77600000000000002</v>
      </c>
      <c r="S21" s="146">
        <f>R21/Q21</f>
        <v>1.1085714285714288</v>
      </c>
      <c r="T21" s="146">
        <v>0.7</v>
      </c>
      <c r="U21" s="146">
        <v>0.78600000000000003</v>
      </c>
      <c r="V21" s="146">
        <f>U21/T21</f>
        <v>1.122857142857143</v>
      </c>
      <c r="W21" s="146">
        <v>0.7</v>
      </c>
      <c r="X21" s="146">
        <v>0.78600000000000003</v>
      </c>
      <c r="Y21" s="146">
        <f>X21/W21</f>
        <v>1.122857142857143</v>
      </c>
      <c r="Z21" s="146">
        <v>0.7</v>
      </c>
      <c r="AA21" s="146">
        <v>0.79800000000000004</v>
      </c>
      <c r="AB21" s="146">
        <f>AA21/Z21</f>
        <v>1.1400000000000001</v>
      </c>
      <c r="AC21" s="146">
        <v>0.76</v>
      </c>
      <c r="AD21" s="146">
        <v>0.79800000000000004</v>
      </c>
      <c r="AE21" s="146">
        <f>AD21/AC21</f>
        <v>1.05</v>
      </c>
      <c r="AF21" s="146">
        <v>0.76</v>
      </c>
      <c r="AG21" s="146">
        <v>0.79800000000000004</v>
      </c>
      <c r="AH21" s="146">
        <f>AG21/AF21</f>
        <v>1.05</v>
      </c>
      <c r="AI21" s="146">
        <v>0.76</v>
      </c>
      <c r="AJ21" s="146">
        <f>1762588.1/2231428</f>
        <v>0.78989243659217334</v>
      </c>
      <c r="AK21" s="146">
        <f>AJ21/AI21</f>
        <v>1.0393321534107545</v>
      </c>
      <c r="AL21" s="137"/>
      <c r="AM21" s="137"/>
      <c r="AN21" s="137"/>
      <c r="AO21" s="137"/>
      <c r="AP21" s="137"/>
      <c r="AQ21" s="137"/>
    </row>
    <row r="22" spans="1:43" s="136" customFormat="1" ht="162.75" customHeight="1">
      <c r="A22" s="139" t="s">
        <v>380</v>
      </c>
      <c r="B22" s="144" t="s">
        <v>381</v>
      </c>
      <c r="C22" s="181">
        <v>1</v>
      </c>
      <c r="D22" s="146">
        <v>1</v>
      </c>
      <c r="E22" s="181" t="s">
        <v>522</v>
      </c>
      <c r="F22" s="146">
        <v>1</v>
      </c>
      <c r="G22" s="146">
        <v>1</v>
      </c>
      <c r="H22" s="146">
        <v>1</v>
      </c>
      <c r="I22" s="146">
        <v>1</v>
      </c>
      <c r="J22" s="146">
        <v>1</v>
      </c>
      <c r="K22" s="146">
        <v>1</v>
      </c>
      <c r="L22" s="146">
        <v>1</v>
      </c>
      <c r="M22" s="146">
        <v>1</v>
      </c>
      <c r="N22" s="146">
        <v>1</v>
      </c>
      <c r="O22" s="146">
        <v>1</v>
      </c>
      <c r="P22" s="146">
        <v>1</v>
      </c>
      <c r="Q22" s="146">
        <v>1</v>
      </c>
      <c r="R22" s="146">
        <v>1</v>
      </c>
      <c r="S22" s="146">
        <v>1</v>
      </c>
      <c r="T22" s="146">
        <v>1</v>
      </c>
      <c r="U22" s="146">
        <v>1</v>
      </c>
      <c r="V22" s="146">
        <v>1</v>
      </c>
      <c r="W22" s="146">
        <v>1</v>
      </c>
      <c r="X22" s="146">
        <v>1</v>
      </c>
      <c r="Y22" s="146">
        <v>1</v>
      </c>
      <c r="Z22" s="146">
        <v>1</v>
      </c>
      <c r="AA22" s="146">
        <v>1</v>
      </c>
      <c r="AB22" s="146">
        <v>1</v>
      </c>
      <c r="AC22" s="146">
        <v>1</v>
      </c>
      <c r="AD22" s="146">
        <v>1</v>
      </c>
      <c r="AE22" s="146">
        <v>1</v>
      </c>
      <c r="AF22" s="146">
        <v>1</v>
      </c>
      <c r="AG22" s="146">
        <v>1</v>
      </c>
      <c r="AH22" s="146">
        <v>1</v>
      </c>
      <c r="AI22" s="146">
        <v>1</v>
      </c>
      <c r="AJ22" s="146">
        <v>1</v>
      </c>
      <c r="AK22" s="146">
        <v>1</v>
      </c>
      <c r="AL22" s="137"/>
      <c r="AM22" s="137"/>
      <c r="AN22" s="137"/>
      <c r="AO22" s="137"/>
      <c r="AP22" s="137"/>
      <c r="AQ22" s="137"/>
    </row>
    <row r="23" spans="1:43" s="136" customFormat="1" ht="156" customHeight="1">
      <c r="A23" s="139" t="s">
        <v>382</v>
      </c>
      <c r="B23" s="144" t="s">
        <v>430</v>
      </c>
      <c r="C23" s="146">
        <v>1</v>
      </c>
      <c r="D23" s="146">
        <v>1</v>
      </c>
      <c r="E23" s="146">
        <v>1</v>
      </c>
      <c r="F23" s="146">
        <v>1</v>
      </c>
      <c r="G23" s="146">
        <v>1</v>
      </c>
      <c r="H23" s="146">
        <v>1</v>
      </c>
      <c r="I23" s="146">
        <v>1</v>
      </c>
      <c r="J23" s="146">
        <v>1</v>
      </c>
      <c r="K23" s="146">
        <v>1</v>
      </c>
      <c r="L23" s="146">
        <v>1</v>
      </c>
      <c r="M23" s="146">
        <v>1</v>
      </c>
      <c r="N23" s="146">
        <v>1</v>
      </c>
      <c r="O23" s="146">
        <v>1</v>
      </c>
      <c r="P23" s="146">
        <v>1</v>
      </c>
      <c r="Q23" s="146">
        <v>1</v>
      </c>
      <c r="R23" s="146">
        <v>1</v>
      </c>
      <c r="S23" s="146">
        <v>1</v>
      </c>
      <c r="T23" s="146">
        <v>1</v>
      </c>
      <c r="U23" s="146">
        <v>1</v>
      </c>
      <c r="V23" s="146">
        <v>1</v>
      </c>
      <c r="W23" s="146">
        <v>1</v>
      </c>
      <c r="X23" s="146">
        <v>1</v>
      </c>
      <c r="Y23" s="146">
        <v>1</v>
      </c>
      <c r="Z23" s="146">
        <v>1</v>
      </c>
      <c r="AA23" s="146">
        <v>1</v>
      </c>
      <c r="AB23" s="146">
        <v>1</v>
      </c>
      <c r="AC23" s="146">
        <v>1</v>
      </c>
      <c r="AD23" s="146">
        <v>1</v>
      </c>
      <c r="AE23" s="146">
        <v>1</v>
      </c>
      <c r="AF23" s="146">
        <v>1</v>
      </c>
      <c r="AG23" s="146">
        <v>1</v>
      </c>
      <c r="AH23" s="146">
        <v>1</v>
      </c>
      <c r="AI23" s="146">
        <v>1</v>
      </c>
      <c r="AJ23" s="146">
        <v>1</v>
      </c>
      <c r="AK23" s="146">
        <v>1</v>
      </c>
      <c r="AL23" s="146"/>
      <c r="AM23" s="146"/>
      <c r="AN23" s="146"/>
      <c r="AO23" s="146"/>
      <c r="AP23" s="146"/>
      <c r="AQ23" s="146"/>
    </row>
    <row r="24" spans="1:43" s="136" customFormat="1" ht="161.25" customHeight="1">
      <c r="A24" s="139" t="s">
        <v>383</v>
      </c>
      <c r="B24" s="144" t="s">
        <v>521</v>
      </c>
      <c r="C24" s="139">
        <v>5</v>
      </c>
      <c r="D24" s="139">
        <v>6</v>
      </c>
      <c r="E24" s="139">
        <v>6</v>
      </c>
      <c r="F24" s="169">
        <f>AA24</f>
        <v>6</v>
      </c>
      <c r="G24" s="146">
        <f>F24/E24</f>
        <v>1</v>
      </c>
      <c r="H24" s="137"/>
      <c r="I24" s="137"/>
      <c r="J24" s="137"/>
      <c r="K24" s="137"/>
      <c r="L24" s="137"/>
      <c r="M24" s="137"/>
      <c r="N24" s="137"/>
      <c r="O24" s="137"/>
      <c r="P24" s="137"/>
      <c r="Q24" s="137"/>
      <c r="R24" s="137"/>
      <c r="S24" s="137"/>
      <c r="T24" s="137"/>
      <c r="U24" s="137"/>
      <c r="V24" s="137"/>
      <c r="W24" s="137"/>
      <c r="X24" s="137"/>
      <c r="Y24" s="137"/>
      <c r="Z24" s="139">
        <v>6</v>
      </c>
      <c r="AA24" s="139">
        <v>6</v>
      </c>
      <c r="AB24" s="146">
        <f>AA24/Z24</f>
        <v>1</v>
      </c>
      <c r="AC24" s="139">
        <v>6</v>
      </c>
      <c r="AD24" s="139">
        <v>6</v>
      </c>
      <c r="AE24" s="146">
        <f>AD24/AC24</f>
        <v>1</v>
      </c>
      <c r="AF24" s="139">
        <v>6</v>
      </c>
      <c r="AG24" s="139">
        <v>6</v>
      </c>
      <c r="AH24" s="146">
        <f t="shared" ref="AH24" si="25">AG24/AF24</f>
        <v>1</v>
      </c>
      <c r="AI24" s="139">
        <v>6</v>
      </c>
      <c r="AJ24" s="139">
        <v>6</v>
      </c>
      <c r="AK24" s="146">
        <f t="shared" ref="AK24" si="26">AJ24/AI24</f>
        <v>1</v>
      </c>
      <c r="AL24" s="137"/>
      <c r="AM24" s="137"/>
      <c r="AN24" s="137"/>
      <c r="AO24" s="137"/>
      <c r="AP24" s="137"/>
      <c r="AQ24" s="137"/>
    </row>
    <row r="25" spans="1:43" s="136" customFormat="1" ht="221.25" customHeight="1">
      <c r="A25" s="139" t="s">
        <v>384</v>
      </c>
      <c r="B25" s="144" t="s">
        <v>385</v>
      </c>
      <c r="C25" s="142">
        <v>1.0999999999999999E-2</v>
      </c>
      <c r="D25" s="141" t="s">
        <v>408</v>
      </c>
      <c r="E25" s="141" t="s">
        <v>448</v>
      </c>
      <c r="F25" s="142">
        <v>1.4999999999999999E-2</v>
      </c>
      <c r="G25" s="181">
        <v>1</v>
      </c>
      <c r="H25" s="141" t="s">
        <v>408</v>
      </c>
      <c r="I25" s="142">
        <v>1.4999999999999999E-2</v>
      </c>
      <c r="J25" s="181">
        <v>1</v>
      </c>
      <c r="K25" s="141" t="s">
        <v>408</v>
      </c>
      <c r="L25" s="142">
        <v>1.4999999999999999E-2</v>
      </c>
      <c r="M25" s="181">
        <v>1</v>
      </c>
      <c r="N25" s="141" t="s">
        <v>408</v>
      </c>
      <c r="O25" s="142">
        <v>1.4999999999999999E-2</v>
      </c>
      <c r="P25" s="181">
        <v>1</v>
      </c>
      <c r="Q25" s="141" t="s">
        <v>408</v>
      </c>
      <c r="R25" s="142">
        <v>1.4999999999999999E-2</v>
      </c>
      <c r="S25" s="181">
        <v>1</v>
      </c>
      <c r="T25" s="141" t="s">
        <v>408</v>
      </c>
      <c r="U25" s="142">
        <v>1.4999999999999999E-2</v>
      </c>
      <c r="V25" s="181">
        <v>1</v>
      </c>
      <c r="W25" s="141" t="s">
        <v>408</v>
      </c>
      <c r="X25" s="142">
        <v>1.4999999999999999E-2</v>
      </c>
      <c r="Y25" s="181">
        <v>1</v>
      </c>
      <c r="Z25" s="141" t="s">
        <v>408</v>
      </c>
      <c r="AA25" s="142">
        <v>1.4999999999999999E-2</v>
      </c>
      <c r="AB25" s="181">
        <v>1</v>
      </c>
      <c r="AC25" s="141" t="s">
        <v>408</v>
      </c>
      <c r="AD25" s="142">
        <v>1.2999999999999999E-2</v>
      </c>
      <c r="AE25" s="181">
        <v>1</v>
      </c>
      <c r="AF25" s="141" t="s">
        <v>408</v>
      </c>
      <c r="AG25" s="142">
        <v>1.2999999999999999E-2</v>
      </c>
      <c r="AH25" s="181">
        <v>1</v>
      </c>
      <c r="AI25" s="141" t="s">
        <v>408</v>
      </c>
      <c r="AJ25" s="142">
        <v>1.2999999999999999E-2</v>
      </c>
      <c r="AK25" s="181">
        <v>1</v>
      </c>
      <c r="AL25" s="137"/>
      <c r="AM25" s="137"/>
      <c r="AN25" s="137"/>
      <c r="AO25" s="137"/>
      <c r="AP25" s="137"/>
      <c r="AQ25" s="137"/>
    </row>
    <row r="26" spans="1:43" s="136" customFormat="1" ht="51.75" customHeight="1">
      <c r="A26" s="139" t="s">
        <v>386</v>
      </c>
      <c r="B26" s="144" t="s">
        <v>387</v>
      </c>
      <c r="C26" s="182"/>
      <c r="D26" s="182"/>
      <c r="E26" s="180"/>
      <c r="F26" s="180"/>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row>
    <row r="27" spans="1:43" s="136" customFormat="1" ht="93.6">
      <c r="A27" s="139" t="s">
        <v>388</v>
      </c>
      <c r="B27" s="144" t="s">
        <v>389</v>
      </c>
      <c r="C27" s="139">
        <v>0</v>
      </c>
      <c r="D27" s="183" t="s">
        <v>409</v>
      </c>
      <c r="E27" s="139">
        <v>6000</v>
      </c>
      <c r="F27" s="139">
        <v>0</v>
      </c>
      <c r="G27" s="146">
        <v>1</v>
      </c>
      <c r="H27" s="139">
        <v>6000</v>
      </c>
      <c r="I27" s="139">
        <v>0</v>
      </c>
      <c r="J27" s="146">
        <v>1</v>
      </c>
      <c r="K27" s="139">
        <v>6000</v>
      </c>
      <c r="L27" s="139">
        <v>0</v>
      </c>
      <c r="M27" s="146">
        <v>1</v>
      </c>
      <c r="N27" s="139">
        <v>6000</v>
      </c>
      <c r="O27" s="139">
        <v>0</v>
      </c>
      <c r="P27" s="146">
        <v>1</v>
      </c>
      <c r="Q27" s="139">
        <v>6000</v>
      </c>
      <c r="R27" s="139">
        <v>0</v>
      </c>
      <c r="S27" s="146">
        <v>1</v>
      </c>
      <c r="T27" s="139">
        <v>6000</v>
      </c>
      <c r="U27" s="139">
        <v>0</v>
      </c>
      <c r="V27" s="146">
        <v>1</v>
      </c>
      <c r="W27" s="139">
        <v>6000</v>
      </c>
      <c r="X27" s="139">
        <v>4370.5</v>
      </c>
      <c r="Y27" s="146">
        <v>1</v>
      </c>
      <c r="Z27" s="139">
        <v>6000</v>
      </c>
      <c r="AA27" s="139">
        <v>0</v>
      </c>
      <c r="AB27" s="146">
        <v>1</v>
      </c>
      <c r="AC27" s="139">
        <v>6000</v>
      </c>
      <c r="AD27" s="139">
        <v>4370.5</v>
      </c>
      <c r="AE27" s="146">
        <v>1</v>
      </c>
      <c r="AF27" s="139">
        <v>6000</v>
      </c>
      <c r="AG27" s="139">
        <v>4370.5</v>
      </c>
      <c r="AH27" s="146">
        <v>1</v>
      </c>
      <c r="AI27" s="139">
        <v>6000</v>
      </c>
      <c r="AJ27" s="139">
        <v>4370.5</v>
      </c>
      <c r="AK27" s="146">
        <v>1</v>
      </c>
      <c r="AL27" s="139">
        <v>6000</v>
      </c>
      <c r="AM27" s="139"/>
      <c r="AN27" s="146">
        <v>1</v>
      </c>
      <c r="AO27" s="137"/>
      <c r="AP27" s="137"/>
      <c r="AQ27" s="137"/>
    </row>
    <row r="28" spans="1:43" s="136" customFormat="1" ht="165" customHeight="1">
      <c r="A28" s="139" t="s">
        <v>390</v>
      </c>
      <c r="B28" s="144" t="s">
        <v>391</v>
      </c>
      <c r="C28" s="146">
        <v>1</v>
      </c>
      <c r="D28" s="146">
        <v>1</v>
      </c>
      <c r="E28" s="146">
        <v>1</v>
      </c>
      <c r="F28" s="146">
        <v>1</v>
      </c>
      <c r="G28" s="146">
        <v>1</v>
      </c>
      <c r="H28" s="146">
        <v>1</v>
      </c>
      <c r="I28" s="146">
        <v>1</v>
      </c>
      <c r="J28" s="146">
        <v>1</v>
      </c>
      <c r="K28" s="146">
        <v>1</v>
      </c>
      <c r="L28" s="146">
        <v>1</v>
      </c>
      <c r="M28" s="146">
        <f t="shared" ref="M28" si="27">L28/K28</f>
        <v>1</v>
      </c>
      <c r="N28" s="146">
        <v>1</v>
      </c>
      <c r="O28" s="146">
        <v>1</v>
      </c>
      <c r="P28" s="146">
        <v>1</v>
      </c>
      <c r="Q28" s="146">
        <v>1</v>
      </c>
      <c r="R28" s="146">
        <v>1</v>
      </c>
      <c r="S28" s="146">
        <v>1</v>
      </c>
      <c r="T28" s="146">
        <v>1</v>
      </c>
      <c r="U28" s="146">
        <v>1</v>
      </c>
      <c r="V28" s="146">
        <v>1</v>
      </c>
      <c r="W28" s="146">
        <v>1</v>
      </c>
      <c r="X28" s="146">
        <v>1</v>
      </c>
      <c r="Y28" s="146">
        <v>1</v>
      </c>
      <c r="Z28" s="146">
        <v>1</v>
      </c>
      <c r="AA28" s="146">
        <v>1</v>
      </c>
      <c r="AB28" s="146">
        <v>1</v>
      </c>
      <c r="AC28" s="146">
        <v>1</v>
      </c>
      <c r="AD28" s="146">
        <v>1</v>
      </c>
      <c r="AE28" s="146">
        <v>1</v>
      </c>
      <c r="AF28" s="146">
        <v>1</v>
      </c>
      <c r="AG28" s="146">
        <v>1</v>
      </c>
      <c r="AH28" s="146">
        <v>1</v>
      </c>
      <c r="AI28" s="146">
        <v>1</v>
      </c>
      <c r="AJ28" s="146">
        <v>1</v>
      </c>
      <c r="AK28" s="146">
        <v>1</v>
      </c>
      <c r="AL28" s="146">
        <v>1</v>
      </c>
      <c r="AM28" s="146"/>
      <c r="AN28" s="146"/>
      <c r="AO28" s="146">
        <v>1</v>
      </c>
      <c r="AP28" s="146"/>
      <c r="AQ28" s="146"/>
    </row>
    <row r="29" spans="1:43" s="136" customFormat="1" ht="141" customHeight="1">
      <c r="A29" s="139" t="s">
        <v>392</v>
      </c>
      <c r="B29" s="144" t="s">
        <v>393</v>
      </c>
      <c r="C29" s="146">
        <v>1</v>
      </c>
      <c r="D29" s="146">
        <v>1</v>
      </c>
      <c r="E29" s="146">
        <v>1</v>
      </c>
      <c r="F29" s="146">
        <v>1</v>
      </c>
      <c r="G29" s="146">
        <v>1</v>
      </c>
      <c r="H29" s="146">
        <v>1</v>
      </c>
      <c r="I29" s="146">
        <v>1</v>
      </c>
      <c r="J29" s="146">
        <v>1</v>
      </c>
      <c r="K29" s="146">
        <v>1</v>
      </c>
      <c r="L29" s="146">
        <v>1</v>
      </c>
      <c r="M29" s="146">
        <v>1</v>
      </c>
      <c r="N29" s="146">
        <v>1</v>
      </c>
      <c r="O29" s="146">
        <v>1</v>
      </c>
      <c r="P29" s="146">
        <v>1</v>
      </c>
      <c r="Q29" s="146">
        <v>1</v>
      </c>
      <c r="R29" s="146">
        <v>1</v>
      </c>
      <c r="S29" s="146">
        <v>1</v>
      </c>
      <c r="T29" s="146">
        <v>1</v>
      </c>
      <c r="U29" s="146">
        <v>1</v>
      </c>
      <c r="V29" s="146">
        <v>1</v>
      </c>
      <c r="W29" s="146">
        <v>1</v>
      </c>
      <c r="X29" s="146">
        <v>1</v>
      </c>
      <c r="Y29" s="146">
        <v>1</v>
      </c>
      <c r="Z29" s="146">
        <v>1</v>
      </c>
      <c r="AA29" s="146">
        <v>1</v>
      </c>
      <c r="AB29" s="146">
        <v>1</v>
      </c>
      <c r="AC29" s="146">
        <v>1</v>
      </c>
      <c r="AD29" s="146">
        <v>1</v>
      </c>
      <c r="AE29" s="146">
        <v>1</v>
      </c>
      <c r="AF29" s="146">
        <v>1</v>
      </c>
      <c r="AG29" s="146">
        <v>1</v>
      </c>
      <c r="AH29" s="146">
        <v>1</v>
      </c>
      <c r="AI29" s="146">
        <v>1</v>
      </c>
      <c r="AJ29" s="146">
        <v>1</v>
      </c>
      <c r="AK29" s="146">
        <v>1</v>
      </c>
      <c r="AL29" s="146">
        <v>1</v>
      </c>
      <c r="AM29" s="146"/>
      <c r="AN29" s="146"/>
      <c r="AO29" s="146">
        <v>1</v>
      </c>
      <c r="AP29" s="146"/>
      <c r="AQ29" s="146"/>
    </row>
    <row r="30" spans="1:43" s="136" customFormat="1" ht="93.6">
      <c r="A30" s="139" t="s">
        <v>394</v>
      </c>
      <c r="B30" s="144" t="s">
        <v>395</v>
      </c>
      <c r="C30" s="139">
        <v>150</v>
      </c>
      <c r="D30" s="149">
        <v>1768</v>
      </c>
      <c r="E30" s="149">
        <v>1768</v>
      </c>
      <c r="F30" s="149">
        <v>0</v>
      </c>
      <c r="G30" s="146">
        <f t="shared" ref="G30" si="28">F30/E30</f>
        <v>0</v>
      </c>
      <c r="H30" s="169">
        <v>0</v>
      </c>
      <c r="I30" s="169">
        <v>0</v>
      </c>
      <c r="J30" s="146">
        <v>0</v>
      </c>
      <c r="K30" s="169">
        <v>0</v>
      </c>
      <c r="L30" s="169">
        <v>0</v>
      </c>
      <c r="M30" s="146">
        <v>0</v>
      </c>
      <c r="N30" s="169">
        <v>0</v>
      </c>
      <c r="O30" s="169">
        <v>0</v>
      </c>
      <c r="P30" s="146">
        <v>0</v>
      </c>
      <c r="Q30" s="169">
        <v>0</v>
      </c>
      <c r="R30" s="169">
        <v>0</v>
      </c>
      <c r="S30" s="146">
        <v>0</v>
      </c>
      <c r="T30" s="169">
        <v>0</v>
      </c>
      <c r="U30" s="169">
        <v>0</v>
      </c>
      <c r="V30" s="146">
        <v>0</v>
      </c>
      <c r="W30" s="169">
        <v>0</v>
      </c>
      <c r="X30" s="183">
        <v>0</v>
      </c>
      <c r="Y30" s="146">
        <v>0</v>
      </c>
      <c r="Z30" s="169">
        <v>0</v>
      </c>
      <c r="AA30" s="183">
        <v>0</v>
      </c>
      <c r="AB30" s="146">
        <v>0</v>
      </c>
      <c r="AC30" s="169">
        <v>0</v>
      </c>
      <c r="AD30" s="183">
        <v>0</v>
      </c>
      <c r="AE30" s="146">
        <v>0</v>
      </c>
      <c r="AF30" s="185">
        <v>1768</v>
      </c>
      <c r="AG30" s="185">
        <v>1744</v>
      </c>
      <c r="AH30" s="186">
        <f>AG30/AF30*100</f>
        <v>98.642533936651589</v>
      </c>
      <c r="AI30" s="185">
        <v>1768</v>
      </c>
      <c r="AJ30" s="185">
        <v>1744</v>
      </c>
      <c r="AK30" s="186">
        <f>AJ30/AI30*100</f>
        <v>98.642533936651589</v>
      </c>
      <c r="AL30" s="137"/>
      <c r="AM30" s="137"/>
      <c r="AN30" s="143"/>
      <c r="AO30" s="137"/>
      <c r="AP30" s="137"/>
      <c r="AQ30" s="137"/>
    </row>
    <row r="31" spans="1:43" s="136" customFormat="1" ht="17.25" customHeight="1">
      <c r="A31" s="678" t="s">
        <v>258</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8"/>
      <c r="AQ31" s="137"/>
    </row>
    <row r="32" spans="1:43" s="136" customFormat="1" ht="40.5" customHeight="1">
      <c r="A32" s="672" t="s">
        <v>396</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row>
    <row r="33" spans="1:44" s="136" customFormat="1" ht="93.6">
      <c r="A33" s="139" t="s">
        <v>266</v>
      </c>
      <c r="B33" s="144" t="s">
        <v>398</v>
      </c>
      <c r="C33" s="139">
        <v>1</v>
      </c>
      <c r="D33" s="139">
        <v>1</v>
      </c>
      <c r="E33" s="139">
        <v>1</v>
      </c>
      <c r="F33" s="139">
        <v>1</v>
      </c>
      <c r="G33" s="150">
        <v>1</v>
      </c>
      <c r="H33" s="139">
        <v>1</v>
      </c>
      <c r="I33" s="139">
        <v>1</v>
      </c>
      <c r="J33" s="150">
        <v>1</v>
      </c>
      <c r="K33" s="139">
        <v>1</v>
      </c>
      <c r="L33" s="139">
        <v>1</v>
      </c>
      <c r="M33" s="150">
        <v>1</v>
      </c>
      <c r="N33" s="139">
        <v>1</v>
      </c>
      <c r="O33" s="139">
        <v>1</v>
      </c>
      <c r="P33" s="150">
        <v>1</v>
      </c>
      <c r="Q33" s="139">
        <v>1</v>
      </c>
      <c r="R33" s="139">
        <v>1</v>
      </c>
      <c r="S33" s="150">
        <v>1</v>
      </c>
      <c r="T33" s="139">
        <v>1</v>
      </c>
      <c r="U33" s="139">
        <v>1</v>
      </c>
      <c r="V33" s="150">
        <v>1</v>
      </c>
      <c r="W33" s="139">
        <v>1</v>
      </c>
      <c r="X33" s="139">
        <v>1</v>
      </c>
      <c r="Y33" s="150">
        <v>1</v>
      </c>
      <c r="Z33" s="139">
        <v>1</v>
      </c>
      <c r="AA33" s="139">
        <v>1</v>
      </c>
      <c r="AB33" s="150">
        <v>1</v>
      </c>
      <c r="AC33" s="139">
        <v>1</v>
      </c>
      <c r="AD33" s="139">
        <v>1</v>
      </c>
      <c r="AE33" s="150">
        <v>1</v>
      </c>
      <c r="AF33" s="139">
        <v>1</v>
      </c>
      <c r="AG33" s="139">
        <v>1</v>
      </c>
      <c r="AH33" s="150">
        <v>1</v>
      </c>
      <c r="AI33" s="139">
        <v>1</v>
      </c>
      <c r="AJ33" s="139">
        <v>1</v>
      </c>
      <c r="AK33" s="150">
        <v>1</v>
      </c>
      <c r="AL33" s="139">
        <v>1</v>
      </c>
      <c r="AM33" s="139">
        <v>0</v>
      </c>
      <c r="AN33" s="169">
        <f>AM33/AL33</f>
        <v>0</v>
      </c>
      <c r="AO33" s="139">
        <v>1</v>
      </c>
      <c r="AP33" s="139">
        <v>0</v>
      </c>
      <c r="AQ33" s="169">
        <f>AP33/AO33</f>
        <v>0</v>
      </c>
    </row>
    <row r="34" spans="1:44" s="136" customFormat="1" ht="87.75" customHeight="1">
      <c r="A34" s="139" t="s">
        <v>267</v>
      </c>
      <c r="B34" s="144" t="s">
        <v>399</v>
      </c>
      <c r="C34" s="139">
        <v>1</v>
      </c>
      <c r="D34" s="139">
        <v>1</v>
      </c>
      <c r="E34" s="139">
        <v>1</v>
      </c>
      <c r="F34" s="139">
        <v>1</v>
      </c>
      <c r="G34" s="150">
        <v>1</v>
      </c>
      <c r="H34" s="139">
        <v>1</v>
      </c>
      <c r="I34" s="139">
        <v>1</v>
      </c>
      <c r="J34" s="150">
        <v>1</v>
      </c>
      <c r="K34" s="139">
        <v>1</v>
      </c>
      <c r="L34" s="139">
        <v>1</v>
      </c>
      <c r="M34" s="150">
        <v>1</v>
      </c>
      <c r="N34" s="139">
        <v>1</v>
      </c>
      <c r="O34" s="139">
        <v>1</v>
      </c>
      <c r="P34" s="150">
        <v>1</v>
      </c>
      <c r="Q34" s="139">
        <v>1</v>
      </c>
      <c r="R34" s="139">
        <v>1</v>
      </c>
      <c r="S34" s="150">
        <v>1</v>
      </c>
      <c r="T34" s="139">
        <v>1</v>
      </c>
      <c r="U34" s="139">
        <v>1</v>
      </c>
      <c r="V34" s="150">
        <v>1</v>
      </c>
      <c r="W34" s="139">
        <v>1</v>
      </c>
      <c r="X34" s="139">
        <v>1</v>
      </c>
      <c r="Y34" s="150">
        <v>1</v>
      </c>
      <c r="Z34" s="139">
        <v>1</v>
      </c>
      <c r="AA34" s="139">
        <v>1</v>
      </c>
      <c r="AB34" s="150">
        <v>1</v>
      </c>
      <c r="AC34" s="139">
        <v>1</v>
      </c>
      <c r="AD34" s="139">
        <v>1</v>
      </c>
      <c r="AE34" s="150">
        <v>1</v>
      </c>
      <c r="AF34" s="139">
        <v>1</v>
      </c>
      <c r="AG34" s="139">
        <v>1</v>
      </c>
      <c r="AH34" s="150">
        <v>1</v>
      </c>
      <c r="AI34" s="139">
        <v>1</v>
      </c>
      <c r="AJ34" s="139">
        <v>1</v>
      </c>
      <c r="AK34" s="150">
        <v>1</v>
      </c>
      <c r="AL34" s="139">
        <v>1</v>
      </c>
      <c r="AM34" s="139">
        <v>0</v>
      </c>
      <c r="AN34" s="169">
        <f t="shared" ref="AN34" si="29">AM34/AL34</f>
        <v>0</v>
      </c>
      <c r="AO34" s="139">
        <v>1</v>
      </c>
      <c r="AP34" s="139">
        <v>0</v>
      </c>
      <c r="AQ34" s="169">
        <f t="shared" ref="AQ34" si="30">AP34/AO34</f>
        <v>0</v>
      </c>
    </row>
    <row r="35" spans="1:44" s="136" customFormat="1" ht="101.25" customHeight="1">
      <c r="A35" s="139" t="s">
        <v>272</v>
      </c>
      <c r="B35" s="144" t="s">
        <v>400</v>
      </c>
      <c r="C35" s="139">
        <v>28</v>
      </c>
      <c r="D35" s="192">
        <v>35</v>
      </c>
      <c r="E35" s="192">
        <v>35</v>
      </c>
      <c r="F35" s="169" t="s">
        <v>449</v>
      </c>
      <c r="G35" s="169" t="e">
        <f t="shared" ref="G35" si="31">F35/E35</f>
        <v>#VALUE!</v>
      </c>
      <c r="H35" s="137"/>
      <c r="I35" s="137"/>
      <c r="J35" s="137"/>
      <c r="K35" s="137"/>
      <c r="L35" s="137"/>
      <c r="M35" s="137"/>
      <c r="N35" s="137"/>
      <c r="O35" s="137"/>
      <c r="P35" s="137"/>
      <c r="Q35" s="137"/>
      <c r="R35" s="137"/>
      <c r="S35" s="137"/>
      <c r="T35" s="137"/>
      <c r="U35" s="137"/>
      <c r="V35" s="137"/>
      <c r="W35" s="137"/>
      <c r="X35" s="137"/>
      <c r="Y35" s="137"/>
      <c r="Z35" s="185" t="s">
        <v>519</v>
      </c>
      <c r="AA35" s="193" t="s">
        <v>520</v>
      </c>
      <c r="AB35" s="194">
        <v>1.45</v>
      </c>
      <c r="AC35" s="137"/>
      <c r="AD35" s="137"/>
      <c r="AE35" s="137"/>
      <c r="AF35" s="137"/>
      <c r="AG35" s="137"/>
      <c r="AH35" s="137"/>
      <c r="AI35" s="169"/>
      <c r="AJ35" s="169"/>
      <c r="AK35" s="169"/>
      <c r="AL35" s="137"/>
      <c r="AM35" s="169"/>
      <c r="AN35" s="137"/>
      <c r="AO35" s="137"/>
      <c r="AP35" s="137"/>
      <c r="AQ35" s="137"/>
    </row>
    <row r="36" spans="1:44" s="136" customFormat="1" ht="62.4">
      <c r="A36" s="139" t="s">
        <v>274</v>
      </c>
      <c r="B36" s="144" t="s">
        <v>401</v>
      </c>
      <c r="C36" s="139">
        <v>1</v>
      </c>
      <c r="D36" s="139">
        <v>1</v>
      </c>
      <c r="E36" s="139">
        <v>1</v>
      </c>
      <c r="F36" s="139">
        <v>1</v>
      </c>
      <c r="G36" s="150">
        <v>1</v>
      </c>
      <c r="H36" s="139">
        <v>1</v>
      </c>
      <c r="I36" s="139">
        <v>1</v>
      </c>
      <c r="J36" s="150">
        <v>1</v>
      </c>
      <c r="K36" s="139">
        <v>1</v>
      </c>
      <c r="L36" s="139">
        <v>1</v>
      </c>
      <c r="M36" s="150">
        <v>1</v>
      </c>
      <c r="N36" s="139">
        <v>1</v>
      </c>
      <c r="O36" s="139">
        <v>1</v>
      </c>
      <c r="P36" s="150">
        <v>1</v>
      </c>
      <c r="Q36" s="139">
        <v>1</v>
      </c>
      <c r="R36" s="139">
        <v>1</v>
      </c>
      <c r="S36" s="150">
        <v>1</v>
      </c>
      <c r="T36" s="139">
        <v>1</v>
      </c>
      <c r="U36" s="139">
        <v>1</v>
      </c>
      <c r="V36" s="150">
        <v>1</v>
      </c>
      <c r="W36" s="139">
        <v>1</v>
      </c>
      <c r="X36" s="139">
        <v>1</v>
      </c>
      <c r="Y36" s="150">
        <v>1</v>
      </c>
      <c r="Z36" s="139">
        <v>1</v>
      </c>
      <c r="AA36" s="139">
        <v>0</v>
      </c>
      <c r="AB36" s="169">
        <f t="shared" ref="AB36" si="32">AA36/Z36</f>
        <v>0</v>
      </c>
      <c r="AC36" s="139">
        <v>1</v>
      </c>
      <c r="AD36" s="139">
        <v>0</v>
      </c>
      <c r="AE36" s="169">
        <f t="shared" ref="AE36" si="33">AD36/AC36</f>
        <v>0</v>
      </c>
      <c r="AF36" s="139">
        <v>1</v>
      </c>
      <c r="AG36" s="139">
        <v>1</v>
      </c>
      <c r="AH36" s="169">
        <v>100</v>
      </c>
      <c r="AI36" s="139">
        <v>1</v>
      </c>
      <c r="AJ36" s="139">
        <v>1</v>
      </c>
      <c r="AK36" s="169">
        <v>100</v>
      </c>
      <c r="AL36" s="151">
        <v>1</v>
      </c>
      <c r="AM36" s="151">
        <v>0</v>
      </c>
      <c r="AN36" s="169">
        <f t="shared" ref="AN36" si="34">AM36/AL36</f>
        <v>0</v>
      </c>
      <c r="AO36" s="151">
        <v>1</v>
      </c>
      <c r="AP36" s="137"/>
      <c r="AQ36" s="169">
        <f t="shared" ref="AQ36" si="35">AP36/AO36</f>
        <v>0</v>
      </c>
    </row>
    <row r="37" spans="1:44" s="136" customFormat="1" ht="20.25" customHeight="1">
      <c r="A37" s="672" t="s">
        <v>377</v>
      </c>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row>
    <row r="38" spans="1:44" s="136" customFormat="1" ht="140.4">
      <c r="A38" s="139" t="s">
        <v>375</v>
      </c>
      <c r="B38" s="144" t="s">
        <v>402</v>
      </c>
      <c r="C38" s="146">
        <v>1</v>
      </c>
      <c r="D38" s="146">
        <v>1</v>
      </c>
      <c r="E38" s="146">
        <v>1</v>
      </c>
      <c r="F38" s="146">
        <v>1</v>
      </c>
      <c r="G38" s="146">
        <v>1</v>
      </c>
      <c r="H38" s="146">
        <v>1</v>
      </c>
      <c r="I38" s="146">
        <v>1</v>
      </c>
      <c r="J38" s="146">
        <v>1</v>
      </c>
      <c r="K38" s="146">
        <v>1</v>
      </c>
      <c r="L38" s="146">
        <v>1</v>
      </c>
      <c r="M38" s="146">
        <v>1</v>
      </c>
      <c r="N38" s="146">
        <v>1</v>
      </c>
      <c r="O38" s="146">
        <v>1</v>
      </c>
      <c r="P38" s="146">
        <v>1</v>
      </c>
      <c r="Q38" s="146">
        <v>1</v>
      </c>
      <c r="R38" s="146">
        <v>1</v>
      </c>
      <c r="S38" s="146">
        <v>1</v>
      </c>
      <c r="T38" s="146">
        <v>1</v>
      </c>
      <c r="U38" s="146">
        <v>1</v>
      </c>
      <c r="V38" s="146">
        <v>1</v>
      </c>
      <c r="W38" s="146">
        <v>1</v>
      </c>
      <c r="X38" s="146">
        <v>1</v>
      </c>
      <c r="Y38" s="146">
        <v>1</v>
      </c>
      <c r="Z38" s="146">
        <v>1</v>
      </c>
      <c r="AA38" s="146">
        <v>1</v>
      </c>
      <c r="AB38" s="146">
        <v>1</v>
      </c>
      <c r="AC38" s="146">
        <v>1</v>
      </c>
      <c r="AD38" s="146">
        <v>1</v>
      </c>
      <c r="AE38" s="146">
        <v>1</v>
      </c>
      <c r="AF38" s="146">
        <v>1</v>
      </c>
      <c r="AG38" s="146">
        <v>1</v>
      </c>
      <c r="AH38" s="146">
        <v>1</v>
      </c>
      <c r="AI38" s="146">
        <v>1</v>
      </c>
      <c r="AJ38" s="146">
        <v>1</v>
      </c>
      <c r="AK38" s="146">
        <v>1</v>
      </c>
      <c r="AL38" s="146">
        <v>1</v>
      </c>
      <c r="AM38" s="146"/>
      <c r="AN38" s="146"/>
      <c r="AO38" s="146">
        <v>1</v>
      </c>
      <c r="AP38" s="146"/>
      <c r="AQ38" s="137"/>
    </row>
    <row r="39" spans="1:44" s="136" customFormat="1" ht="62.4">
      <c r="A39" s="139" t="s">
        <v>378</v>
      </c>
      <c r="B39" s="144" t="s">
        <v>403</v>
      </c>
      <c r="C39" s="182"/>
      <c r="D39" s="139" t="s">
        <v>410</v>
      </c>
      <c r="E39" s="137" t="s">
        <v>428</v>
      </c>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row>
    <row r="40" spans="1:44" s="136" customFormat="1" ht="121.5" customHeight="1">
      <c r="A40" s="139" t="s">
        <v>379</v>
      </c>
      <c r="B40" s="144" t="s">
        <v>404</v>
      </c>
      <c r="C40" s="146">
        <v>0.91</v>
      </c>
      <c r="D40" s="139" t="s">
        <v>411</v>
      </c>
      <c r="E40" s="146">
        <v>0.9</v>
      </c>
      <c r="F40" s="146">
        <v>0.67900000000000005</v>
      </c>
      <c r="G40" s="143">
        <f>F40/E40</f>
        <v>0.75444444444444447</v>
      </c>
      <c r="H40" s="146">
        <v>0.9</v>
      </c>
      <c r="I40" s="146">
        <v>7.4999999999999997E-2</v>
      </c>
      <c r="J40" s="143">
        <f>I40/H40</f>
        <v>8.3333333333333329E-2</v>
      </c>
      <c r="K40" s="146">
        <v>0.9</v>
      </c>
      <c r="L40" s="146">
        <v>0.13500000000000001</v>
      </c>
      <c r="M40" s="143">
        <f>L40/K40</f>
        <v>0.15</v>
      </c>
      <c r="N40" s="146">
        <v>0.9</v>
      </c>
      <c r="O40" s="146">
        <v>0.23400000000000001</v>
      </c>
      <c r="P40" s="143">
        <f t="shared" ref="P40" si="36">O40/N40</f>
        <v>0.26</v>
      </c>
      <c r="Q40" s="146">
        <v>0.9</v>
      </c>
      <c r="R40" s="146">
        <v>0.32100000000000001</v>
      </c>
      <c r="S40" s="143">
        <f t="shared" ref="S40" si="37">R40/Q40</f>
        <v>0.35666666666666669</v>
      </c>
      <c r="T40" s="146">
        <v>0.9</v>
      </c>
      <c r="U40" s="146">
        <v>0.36199999999999999</v>
      </c>
      <c r="V40" s="143">
        <f t="shared" ref="V40" si="38">U40/T40</f>
        <v>0.4022222222222222</v>
      </c>
      <c r="W40" s="146">
        <v>0.9</v>
      </c>
      <c r="X40" s="146">
        <v>0.45300000000000001</v>
      </c>
      <c r="Y40" s="143">
        <f t="shared" ref="Y40" si="39">X40/W40</f>
        <v>0.5033333333333333</v>
      </c>
      <c r="Z40" s="146">
        <v>0.9</v>
      </c>
      <c r="AA40" s="146">
        <v>0.51400000000000001</v>
      </c>
      <c r="AB40" s="143">
        <f t="shared" ref="AB40" si="40">AA40/Z40</f>
        <v>0.57111111111111112</v>
      </c>
      <c r="AC40" s="146">
        <v>0.9</v>
      </c>
      <c r="AD40" s="146">
        <v>0.58199999999999996</v>
      </c>
      <c r="AE40" s="143">
        <f t="shared" ref="AE40" si="41">AD40/AC40</f>
        <v>0.64666666666666661</v>
      </c>
      <c r="AF40" s="146">
        <v>0.9</v>
      </c>
      <c r="AG40" s="146">
        <v>0.626</v>
      </c>
      <c r="AH40" s="143">
        <f t="shared" ref="AH40" si="42">AG40/AF40</f>
        <v>0.69555555555555559</v>
      </c>
      <c r="AI40" s="146">
        <v>0.9</v>
      </c>
      <c r="AJ40" s="146">
        <v>0.67900000000000005</v>
      </c>
      <c r="AK40" s="143">
        <f t="shared" ref="AK40" si="43">AJ40/AI40</f>
        <v>0.75444444444444447</v>
      </c>
      <c r="AL40" s="137"/>
      <c r="AM40" s="137"/>
      <c r="AN40" s="137"/>
      <c r="AO40" s="137"/>
      <c r="AP40" s="137"/>
      <c r="AQ40" s="137"/>
    </row>
    <row r="41" spans="1:44" s="136" customFormat="1" ht="62.4">
      <c r="A41" s="139" t="s">
        <v>380</v>
      </c>
      <c r="B41" s="144" t="s">
        <v>405</v>
      </c>
      <c r="C41" s="146">
        <v>1</v>
      </c>
      <c r="D41" s="146">
        <v>1</v>
      </c>
      <c r="E41" s="146">
        <v>1</v>
      </c>
      <c r="F41" s="146">
        <v>1</v>
      </c>
      <c r="G41" s="146">
        <v>1</v>
      </c>
      <c r="H41" s="146">
        <v>1</v>
      </c>
      <c r="I41" s="146">
        <v>1</v>
      </c>
      <c r="J41" s="146">
        <v>1</v>
      </c>
      <c r="K41" s="146">
        <v>1</v>
      </c>
      <c r="L41" s="146">
        <v>1</v>
      </c>
      <c r="M41" s="146">
        <v>1</v>
      </c>
      <c r="N41" s="146">
        <v>1</v>
      </c>
      <c r="O41" s="146">
        <v>1</v>
      </c>
      <c r="P41" s="146">
        <v>1</v>
      </c>
      <c r="Q41" s="146">
        <v>1</v>
      </c>
      <c r="R41" s="146">
        <v>1</v>
      </c>
      <c r="S41" s="146">
        <v>1</v>
      </c>
      <c r="T41" s="146">
        <v>1</v>
      </c>
      <c r="U41" s="146">
        <v>1</v>
      </c>
      <c r="V41" s="146">
        <v>1</v>
      </c>
      <c r="W41" s="146">
        <v>1</v>
      </c>
      <c r="X41" s="146">
        <v>1</v>
      </c>
      <c r="Y41" s="146">
        <v>1</v>
      </c>
      <c r="Z41" s="146">
        <v>1</v>
      </c>
      <c r="AA41" s="146">
        <v>1</v>
      </c>
      <c r="AB41" s="146">
        <v>1</v>
      </c>
      <c r="AC41" s="146">
        <v>1</v>
      </c>
      <c r="AD41" s="146">
        <v>1</v>
      </c>
      <c r="AE41" s="146">
        <v>1</v>
      </c>
      <c r="AF41" s="146">
        <v>1</v>
      </c>
      <c r="AG41" s="146">
        <v>1</v>
      </c>
      <c r="AH41" s="146">
        <v>1</v>
      </c>
      <c r="AI41" s="146">
        <v>1</v>
      </c>
      <c r="AJ41" s="146">
        <v>1</v>
      </c>
      <c r="AK41" s="146">
        <v>1</v>
      </c>
      <c r="AL41" s="146">
        <v>1</v>
      </c>
      <c r="AM41" s="146"/>
      <c r="AN41" s="146"/>
      <c r="AO41" s="146">
        <v>1</v>
      </c>
      <c r="AP41" s="146"/>
      <c r="AQ41" s="137"/>
    </row>
    <row r="42" spans="1:44" s="136" customFormat="1" ht="78">
      <c r="A42" s="139" t="s">
        <v>382</v>
      </c>
      <c r="B42" s="144" t="s">
        <v>406</v>
      </c>
      <c r="C42" s="139">
        <v>1</v>
      </c>
      <c r="D42" s="139">
        <v>0</v>
      </c>
      <c r="E42" s="169">
        <v>0</v>
      </c>
      <c r="F42" s="137">
        <v>0</v>
      </c>
      <c r="G42" s="146">
        <v>1</v>
      </c>
      <c r="H42" s="169">
        <v>0</v>
      </c>
      <c r="I42" s="137">
        <v>0</v>
      </c>
      <c r="J42" s="146">
        <v>1</v>
      </c>
      <c r="K42" s="169">
        <v>0</v>
      </c>
      <c r="L42" s="137">
        <v>0</v>
      </c>
      <c r="M42" s="146">
        <v>1</v>
      </c>
      <c r="N42" s="169">
        <v>0</v>
      </c>
      <c r="O42" s="137">
        <v>0</v>
      </c>
      <c r="P42" s="146">
        <v>1</v>
      </c>
      <c r="Q42" s="169">
        <v>0</v>
      </c>
      <c r="R42" s="137">
        <v>0</v>
      </c>
      <c r="S42" s="146">
        <v>1</v>
      </c>
      <c r="T42" s="169">
        <v>0</v>
      </c>
      <c r="U42" s="137">
        <v>0</v>
      </c>
      <c r="V42" s="146">
        <v>1</v>
      </c>
      <c r="W42" s="169">
        <v>0</v>
      </c>
      <c r="X42" s="137">
        <v>0</v>
      </c>
      <c r="Y42" s="146">
        <v>1</v>
      </c>
      <c r="Z42" s="169">
        <v>0</v>
      </c>
      <c r="AA42" s="137">
        <v>0</v>
      </c>
      <c r="AB42" s="146">
        <v>1</v>
      </c>
      <c r="AC42" s="169">
        <v>0</v>
      </c>
      <c r="AD42" s="151">
        <v>0</v>
      </c>
      <c r="AE42" s="146">
        <v>1</v>
      </c>
      <c r="AF42" s="169">
        <v>0</v>
      </c>
      <c r="AG42" s="151">
        <v>0</v>
      </c>
      <c r="AH42" s="146">
        <v>1</v>
      </c>
      <c r="AI42" s="169">
        <v>0</v>
      </c>
      <c r="AJ42" s="151">
        <v>0</v>
      </c>
      <c r="AK42" s="146">
        <v>1</v>
      </c>
      <c r="AL42" s="137"/>
      <c r="AM42" s="137"/>
      <c r="AN42" s="146"/>
      <c r="AO42" s="137"/>
      <c r="AP42" s="137"/>
      <c r="AQ42" s="137"/>
    </row>
    <row r="43" spans="1:44" s="130" customFormat="1" ht="13.2">
      <c r="A43" s="129"/>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row>
    <row r="44" spans="1:44" s="130" customFormat="1" ht="39.75" customHeight="1">
      <c r="A44" s="173" t="s">
        <v>466</v>
      </c>
      <c r="B44" s="156"/>
      <c r="C44" s="174"/>
      <c r="D44" s="158"/>
      <c r="E44" s="175"/>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row>
    <row r="45" spans="1:44" s="131" customFormat="1" ht="15.75" customHeight="1">
      <c r="A45" s="160"/>
      <c r="B45" s="160"/>
      <c r="C45" s="160"/>
      <c r="D45" s="172"/>
      <c r="E45" s="162"/>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48"/>
      <c r="AL45" s="148"/>
      <c r="AM45" s="148"/>
      <c r="AN45" s="148"/>
      <c r="AO45" s="148"/>
      <c r="AP45" s="148"/>
      <c r="AQ45" s="148"/>
      <c r="AR45" s="148"/>
    </row>
    <row r="46" spans="1:44" s="131" customFormat="1" ht="15.6">
      <c r="A46" s="166" t="s">
        <v>440</v>
      </c>
      <c r="B46" s="167"/>
      <c r="C46" s="134"/>
      <c r="D46" s="172"/>
      <c r="E46" s="162"/>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row>
    <row r="47" spans="1:44" s="131" customFormat="1" ht="46.5" customHeight="1">
      <c r="A47" s="673" t="s">
        <v>501</v>
      </c>
      <c r="B47" s="673"/>
      <c r="C47" s="673"/>
      <c r="D47" s="673"/>
      <c r="E47" s="673"/>
      <c r="F47" s="673"/>
      <c r="G47" s="674" t="s">
        <v>505</v>
      </c>
      <c r="H47" s="674"/>
      <c r="I47" s="674" t="s">
        <v>504</v>
      </c>
      <c r="J47" s="674"/>
      <c r="K47" s="674"/>
      <c r="L47" s="674"/>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4" s="131" customFormat="1" ht="15.6">
      <c r="A48" s="166"/>
      <c r="B48" s="176" t="s">
        <v>506</v>
      </c>
      <c r="C48" s="134"/>
      <c r="D48" s="189"/>
      <c r="E48" s="162"/>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row>
    <row r="49" spans="1:70" s="131" customFormat="1" ht="15.6">
      <c r="A49" s="166" t="s">
        <v>452</v>
      </c>
      <c r="B49" s="167"/>
      <c r="C49" s="134"/>
      <c r="D49" s="100"/>
      <c r="E49" s="100"/>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row>
    <row r="50" spans="1:70" s="100" customFormat="1" ht="36.75" customHeight="1">
      <c r="A50" s="679" t="s">
        <v>451</v>
      </c>
      <c r="B50" s="679"/>
      <c r="C50" s="679"/>
      <c r="D50" s="679"/>
      <c r="E50" s="679"/>
      <c r="F50" s="679"/>
      <c r="G50" s="166" t="s">
        <v>450</v>
      </c>
      <c r="H50" s="132"/>
      <c r="I50" s="166" t="s">
        <v>442</v>
      </c>
      <c r="J50" s="166"/>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row>
    <row r="51" spans="1:70" s="100" customFormat="1" ht="15.6">
      <c r="A51" s="166"/>
      <c r="B51" s="176" t="s">
        <v>443</v>
      </c>
      <c r="C51" s="176"/>
      <c r="F51" s="104"/>
      <c r="G51" s="104"/>
      <c r="H51" s="105"/>
      <c r="I51" s="105"/>
      <c r="J51" s="105"/>
      <c r="K51" s="105"/>
      <c r="L51" s="105"/>
      <c r="M51" s="105"/>
      <c r="N51" s="105"/>
      <c r="O51" s="105"/>
      <c r="P51" s="105"/>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6"/>
      <c r="AU51" s="106"/>
      <c r="AV51" s="106"/>
      <c r="AW51" s="106"/>
      <c r="AX51" s="106"/>
      <c r="AY51" s="106"/>
      <c r="AZ51" s="106"/>
      <c r="BA51" s="106"/>
      <c r="BB51" s="106"/>
      <c r="BC51" s="106"/>
      <c r="BD51" s="106"/>
      <c r="BE51" s="106"/>
      <c r="BF51" s="106"/>
      <c r="BG51" s="106"/>
      <c r="BH51" s="106"/>
      <c r="BI51" s="103"/>
      <c r="BJ51" s="103"/>
      <c r="BK51" s="103"/>
      <c r="BL51" s="106"/>
      <c r="BM51" s="106"/>
      <c r="BN51" s="106"/>
    </row>
    <row r="52" spans="1:70" s="136" customFormat="1" ht="21">
      <c r="A52" s="175"/>
      <c r="B52" s="175"/>
      <c r="C52" s="175"/>
      <c r="D52" s="175"/>
      <c r="E52" s="175"/>
    </row>
    <row r="57" spans="1:70">
      <c r="E57" s="152"/>
    </row>
  </sheetData>
  <mergeCells count="33">
    <mergeCell ref="A50:F50"/>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A10:A13"/>
    <mergeCell ref="Z6:AB6"/>
    <mergeCell ref="E5:G6"/>
    <mergeCell ref="A32:AQ32"/>
    <mergeCell ref="E3:G3"/>
    <mergeCell ref="M3:AD3"/>
    <mergeCell ref="B19:AP19"/>
    <mergeCell ref="K6:M6"/>
    <mergeCell ref="N6:P6"/>
    <mergeCell ref="Q6:S6"/>
    <mergeCell ref="T6:V6"/>
    <mergeCell ref="W6:Y6"/>
    <mergeCell ref="A31:AP31"/>
    <mergeCell ref="A37:AQ37"/>
    <mergeCell ref="A47:F47"/>
    <mergeCell ref="I47:L47"/>
    <mergeCell ref="G47:H47"/>
    <mergeCell ref="B9:AQ9"/>
  </mergeCells>
  <pageMargins left="0.21" right="0.17" top="0.31" bottom="0.22" header="0" footer="0"/>
  <pageSetup paperSize="9" scale="32" fitToHeight="6" orientation="landscape" r:id="rId1"/>
  <headerFooter>
    <oddFooter>&amp;C&amp;"Times New Roman,обычный"&amp;8Страница  &amp;P из &amp;N</oddFooter>
  </headerFooter>
  <rowBreaks count="2" manualBreakCount="2">
    <brk id="28" min="2" max="42" man="1"/>
    <brk id="38" min="2" max="42" man="1"/>
  </rowBreaks>
  <legacyDrawing r:id="rId2"/>
</worksheet>
</file>

<file path=xl/worksheets/sheet6.xml><?xml version="1.0" encoding="utf-8"?>
<worksheet xmlns="http://schemas.openxmlformats.org/spreadsheetml/2006/main" xmlns:r="http://schemas.openxmlformats.org/officeDocument/2006/relationships">
  <dimension ref="A1:E31"/>
  <sheetViews>
    <sheetView view="pageBreakPreview" zoomScale="85" zoomScaleSheetLayoutView="85" workbookViewId="0">
      <selection sqref="A1:C28"/>
    </sheetView>
  </sheetViews>
  <sheetFormatPr defaultRowHeight="18"/>
  <cols>
    <col min="1" max="1" width="4" style="109" customWidth="1"/>
    <col min="2" max="2" width="55.6640625" style="107" customWidth="1"/>
    <col min="3" max="3" width="113.88671875" style="117" customWidth="1"/>
    <col min="4" max="246" width="9.109375" style="107"/>
    <col min="247" max="247" width="4" style="107" customWidth="1"/>
    <col min="248" max="248" width="69" style="107" customWidth="1"/>
    <col min="249" max="249" width="66.5546875" style="107" customWidth="1"/>
    <col min="250" max="502" width="9.109375" style="107"/>
    <col min="503" max="503" width="4" style="107" customWidth="1"/>
    <col min="504" max="504" width="69" style="107" customWidth="1"/>
    <col min="505" max="505" width="66.5546875" style="107" customWidth="1"/>
    <col min="506" max="758" width="9.109375" style="107"/>
    <col min="759" max="759" width="4" style="107" customWidth="1"/>
    <col min="760" max="760" width="69" style="107" customWidth="1"/>
    <col min="761" max="761" width="66.5546875" style="107" customWidth="1"/>
    <col min="762" max="1014" width="9.109375" style="107"/>
    <col min="1015" max="1015" width="4" style="107" customWidth="1"/>
    <col min="1016" max="1016" width="69" style="107" customWidth="1"/>
    <col min="1017" max="1017" width="66.5546875" style="107" customWidth="1"/>
    <col min="1018" max="1270" width="9.109375" style="107"/>
    <col min="1271" max="1271" width="4" style="107" customWidth="1"/>
    <col min="1272" max="1272" width="69" style="107" customWidth="1"/>
    <col min="1273" max="1273" width="66.5546875" style="107" customWidth="1"/>
    <col min="1274" max="1526" width="9.109375" style="107"/>
    <col min="1527" max="1527" width="4" style="107" customWidth="1"/>
    <col min="1528" max="1528" width="69" style="107" customWidth="1"/>
    <col min="1529" max="1529" width="66.5546875" style="107" customWidth="1"/>
    <col min="1530" max="1782" width="9.109375" style="107"/>
    <col min="1783" max="1783" width="4" style="107" customWidth="1"/>
    <col min="1784" max="1784" width="69" style="107" customWidth="1"/>
    <col min="1785" max="1785" width="66.5546875" style="107" customWidth="1"/>
    <col min="1786" max="2038" width="9.109375" style="107"/>
    <col min="2039" max="2039" width="4" style="107" customWidth="1"/>
    <col min="2040" max="2040" width="69" style="107" customWidth="1"/>
    <col min="2041" max="2041" width="66.5546875" style="107" customWidth="1"/>
    <col min="2042" max="2294" width="9.109375" style="107"/>
    <col min="2295" max="2295" width="4" style="107" customWidth="1"/>
    <col min="2296" max="2296" width="69" style="107" customWidth="1"/>
    <col min="2297" max="2297" width="66.5546875" style="107" customWidth="1"/>
    <col min="2298" max="2550" width="9.109375" style="107"/>
    <col min="2551" max="2551" width="4" style="107" customWidth="1"/>
    <col min="2552" max="2552" width="69" style="107" customWidth="1"/>
    <col min="2553" max="2553" width="66.5546875" style="107" customWidth="1"/>
    <col min="2554" max="2806" width="9.109375" style="107"/>
    <col min="2807" max="2807" width="4" style="107" customWidth="1"/>
    <col min="2808" max="2808" width="69" style="107" customWidth="1"/>
    <col min="2809" max="2809" width="66.5546875" style="107" customWidth="1"/>
    <col min="2810" max="3062" width="9.109375" style="107"/>
    <col min="3063" max="3063" width="4" style="107" customWidth="1"/>
    <col min="3064" max="3064" width="69" style="107" customWidth="1"/>
    <col min="3065" max="3065" width="66.5546875" style="107" customWidth="1"/>
    <col min="3066" max="3318" width="9.109375" style="107"/>
    <col min="3319" max="3319" width="4" style="107" customWidth="1"/>
    <col min="3320" max="3320" width="69" style="107" customWidth="1"/>
    <col min="3321" max="3321" width="66.5546875" style="107" customWidth="1"/>
    <col min="3322" max="3574" width="9.109375" style="107"/>
    <col min="3575" max="3575" width="4" style="107" customWidth="1"/>
    <col min="3576" max="3576" width="69" style="107" customWidth="1"/>
    <col min="3577" max="3577" width="66.5546875" style="107" customWidth="1"/>
    <col min="3578" max="3830" width="9.109375" style="107"/>
    <col min="3831" max="3831" width="4" style="107" customWidth="1"/>
    <col min="3832" max="3832" width="69" style="107" customWidth="1"/>
    <col min="3833" max="3833" width="66.5546875" style="107" customWidth="1"/>
    <col min="3834" max="4086" width="9.109375" style="107"/>
    <col min="4087" max="4087" width="4" style="107" customWidth="1"/>
    <col min="4088" max="4088" width="69" style="107" customWidth="1"/>
    <col min="4089" max="4089" width="66.5546875" style="107" customWidth="1"/>
    <col min="4090" max="4342" width="9.109375" style="107"/>
    <col min="4343" max="4343" width="4" style="107" customWidth="1"/>
    <col min="4344" max="4344" width="69" style="107" customWidth="1"/>
    <col min="4345" max="4345" width="66.5546875" style="107" customWidth="1"/>
    <col min="4346" max="4598" width="9.109375" style="107"/>
    <col min="4599" max="4599" width="4" style="107" customWidth="1"/>
    <col min="4600" max="4600" width="69" style="107" customWidth="1"/>
    <col min="4601" max="4601" width="66.5546875" style="107" customWidth="1"/>
    <col min="4602" max="4854" width="9.109375" style="107"/>
    <col min="4855" max="4855" width="4" style="107" customWidth="1"/>
    <col min="4856" max="4856" width="69" style="107" customWidth="1"/>
    <col min="4857" max="4857" width="66.5546875" style="107" customWidth="1"/>
    <col min="4858" max="5110" width="9.109375" style="107"/>
    <col min="5111" max="5111" width="4" style="107" customWidth="1"/>
    <col min="5112" max="5112" width="69" style="107" customWidth="1"/>
    <col min="5113" max="5113" width="66.5546875" style="107" customWidth="1"/>
    <col min="5114" max="5366" width="9.109375" style="107"/>
    <col min="5367" max="5367" width="4" style="107" customWidth="1"/>
    <col min="5368" max="5368" width="69" style="107" customWidth="1"/>
    <col min="5369" max="5369" width="66.5546875" style="107" customWidth="1"/>
    <col min="5370" max="5622" width="9.109375" style="107"/>
    <col min="5623" max="5623" width="4" style="107" customWidth="1"/>
    <col min="5624" max="5624" width="69" style="107" customWidth="1"/>
    <col min="5625" max="5625" width="66.5546875" style="107" customWidth="1"/>
    <col min="5626" max="5878" width="9.109375" style="107"/>
    <col min="5879" max="5879" width="4" style="107" customWidth="1"/>
    <col min="5880" max="5880" width="69" style="107" customWidth="1"/>
    <col min="5881" max="5881" width="66.5546875" style="107" customWidth="1"/>
    <col min="5882" max="6134" width="9.109375" style="107"/>
    <col min="6135" max="6135" width="4" style="107" customWidth="1"/>
    <col min="6136" max="6136" width="69" style="107" customWidth="1"/>
    <col min="6137" max="6137" width="66.5546875" style="107" customWidth="1"/>
    <col min="6138" max="6390" width="9.109375" style="107"/>
    <col min="6391" max="6391" width="4" style="107" customWidth="1"/>
    <col min="6392" max="6392" width="69" style="107" customWidth="1"/>
    <col min="6393" max="6393" width="66.5546875" style="107" customWidth="1"/>
    <col min="6394" max="6646" width="9.109375" style="107"/>
    <col min="6647" max="6647" width="4" style="107" customWidth="1"/>
    <col min="6648" max="6648" width="69" style="107" customWidth="1"/>
    <col min="6649" max="6649" width="66.5546875" style="107" customWidth="1"/>
    <col min="6650" max="6902" width="9.109375" style="107"/>
    <col min="6903" max="6903" width="4" style="107" customWidth="1"/>
    <col min="6904" max="6904" width="69" style="107" customWidth="1"/>
    <col min="6905" max="6905" width="66.5546875" style="107" customWidth="1"/>
    <col min="6906" max="7158" width="9.109375" style="107"/>
    <col min="7159" max="7159" width="4" style="107" customWidth="1"/>
    <col min="7160" max="7160" width="69" style="107" customWidth="1"/>
    <col min="7161" max="7161" width="66.5546875" style="107" customWidth="1"/>
    <col min="7162" max="7414" width="9.109375" style="107"/>
    <col min="7415" max="7415" width="4" style="107" customWidth="1"/>
    <col min="7416" max="7416" width="69" style="107" customWidth="1"/>
    <col min="7417" max="7417" width="66.5546875" style="107" customWidth="1"/>
    <col min="7418" max="7670" width="9.109375" style="107"/>
    <col min="7671" max="7671" width="4" style="107" customWidth="1"/>
    <col min="7672" max="7672" width="69" style="107" customWidth="1"/>
    <col min="7673" max="7673" width="66.5546875" style="107" customWidth="1"/>
    <col min="7674" max="7926" width="9.109375" style="107"/>
    <col min="7927" max="7927" width="4" style="107" customWidth="1"/>
    <col min="7928" max="7928" width="69" style="107" customWidth="1"/>
    <col min="7929" max="7929" width="66.5546875" style="107" customWidth="1"/>
    <col min="7930" max="8182" width="9.109375" style="107"/>
    <col min="8183" max="8183" width="4" style="107" customWidth="1"/>
    <col min="8184" max="8184" width="69" style="107" customWidth="1"/>
    <col min="8185" max="8185" width="66.5546875" style="107" customWidth="1"/>
    <col min="8186" max="8438" width="9.109375" style="107"/>
    <col min="8439" max="8439" width="4" style="107" customWidth="1"/>
    <col min="8440" max="8440" width="69" style="107" customWidth="1"/>
    <col min="8441" max="8441" width="66.5546875" style="107" customWidth="1"/>
    <col min="8442" max="8694" width="9.109375" style="107"/>
    <col min="8695" max="8695" width="4" style="107" customWidth="1"/>
    <col min="8696" max="8696" width="69" style="107" customWidth="1"/>
    <col min="8697" max="8697" width="66.5546875" style="107" customWidth="1"/>
    <col min="8698" max="8950" width="9.109375" style="107"/>
    <col min="8951" max="8951" width="4" style="107" customWidth="1"/>
    <col min="8952" max="8952" width="69" style="107" customWidth="1"/>
    <col min="8953" max="8953" width="66.5546875" style="107" customWidth="1"/>
    <col min="8954" max="9206" width="9.109375" style="107"/>
    <col min="9207" max="9207" width="4" style="107" customWidth="1"/>
    <col min="9208" max="9208" width="69" style="107" customWidth="1"/>
    <col min="9209" max="9209" width="66.5546875" style="107" customWidth="1"/>
    <col min="9210" max="9462" width="9.109375" style="107"/>
    <col min="9463" max="9463" width="4" style="107" customWidth="1"/>
    <col min="9464" max="9464" width="69" style="107" customWidth="1"/>
    <col min="9465" max="9465" width="66.5546875" style="107" customWidth="1"/>
    <col min="9466" max="9718" width="9.109375" style="107"/>
    <col min="9719" max="9719" width="4" style="107" customWidth="1"/>
    <col min="9720" max="9720" width="69" style="107" customWidth="1"/>
    <col min="9721" max="9721" width="66.5546875" style="107" customWidth="1"/>
    <col min="9722" max="9974" width="9.109375" style="107"/>
    <col min="9975" max="9975" width="4" style="107" customWidth="1"/>
    <col min="9976" max="9976" width="69" style="107" customWidth="1"/>
    <col min="9977" max="9977" width="66.5546875" style="107" customWidth="1"/>
    <col min="9978" max="10230" width="9.109375" style="107"/>
    <col min="10231" max="10231" width="4" style="107" customWidth="1"/>
    <col min="10232" max="10232" width="69" style="107" customWidth="1"/>
    <col min="10233" max="10233" width="66.5546875" style="107" customWidth="1"/>
    <col min="10234" max="10486" width="9.109375" style="107"/>
    <col min="10487" max="10487" width="4" style="107" customWidth="1"/>
    <col min="10488" max="10488" width="69" style="107" customWidth="1"/>
    <col min="10489" max="10489" width="66.5546875" style="107" customWidth="1"/>
    <col min="10490" max="10742" width="9.109375" style="107"/>
    <col min="10743" max="10743" width="4" style="107" customWidth="1"/>
    <col min="10744" max="10744" width="69" style="107" customWidth="1"/>
    <col min="10745" max="10745" width="66.5546875" style="107" customWidth="1"/>
    <col min="10746" max="10998" width="9.109375" style="107"/>
    <col min="10999" max="10999" width="4" style="107" customWidth="1"/>
    <col min="11000" max="11000" width="69" style="107" customWidth="1"/>
    <col min="11001" max="11001" width="66.5546875" style="107" customWidth="1"/>
    <col min="11002" max="11254" width="9.109375" style="107"/>
    <col min="11255" max="11255" width="4" style="107" customWidth="1"/>
    <col min="11256" max="11256" width="69" style="107" customWidth="1"/>
    <col min="11257" max="11257" width="66.5546875" style="107" customWidth="1"/>
    <col min="11258" max="11510" width="9.109375" style="107"/>
    <col min="11511" max="11511" width="4" style="107" customWidth="1"/>
    <col min="11512" max="11512" width="69" style="107" customWidth="1"/>
    <col min="11513" max="11513" width="66.5546875" style="107" customWidth="1"/>
    <col min="11514" max="11766" width="9.109375" style="107"/>
    <col min="11767" max="11767" width="4" style="107" customWidth="1"/>
    <col min="11768" max="11768" width="69" style="107" customWidth="1"/>
    <col min="11769" max="11769" width="66.5546875" style="107" customWidth="1"/>
    <col min="11770" max="12022" width="9.109375" style="107"/>
    <col min="12023" max="12023" width="4" style="107" customWidth="1"/>
    <col min="12024" max="12024" width="69" style="107" customWidth="1"/>
    <col min="12025" max="12025" width="66.5546875" style="107" customWidth="1"/>
    <col min="12026" max="12278" width="9.109375" style="107"/>
    <col min="12279" max="12279" width="4" style="107" customWidth="1"/>
    <col min="12280" max="12280" width="69" style="107" customWidth="1"/>
    <col min="12281" max="12281" width="66.5546875" style="107" customWidth="1"/>
    <col min="12282" max="12534" width="9.109375" style="107"/>
    <col min="12535" max="12535" width="4" style="107" customWidth="1"/>
    <col min="12536" max="12536" width="69" style="107" customWidth="1"/>
    <col min="12537" max="12537" width="66.5546875" style="107" customWidth="1"/>
    <col min="12538" max="12790" width="9.109375" style="107"/>
    <col min="12791" max="12791" width="4" style="107" customWidth="1"/>
    <col min="12792" max="12792" width="69" style="107" customWidth="1"/>
    <col min="12793" max="12793" width="66.5546875" style="107" customWidth="1"/>
    <col min="12794" max="13046" width="9.109375" style="107"/>
    <col min="13047" max="13047" width="4" style="107" customWidth="1"/>
    <col min="13048" max="13048" width="69" style="107" customWidth="1"/>
    <col min="13049" max="13049" width="66.5546875" style="107" customWidth="1"/>
    <col min="13050" max="13302" width="9.109375" style="107"/>
    <col min="13303" max="13303" width="4" style="107" customWidth="1"/>
    <col min="13304" max="13304" width="69" style="107" customWidth="1"/>
    <col min="13305" max="13305" width="66.5546875" style="107" customWidth="1"/>
    <col min="13306" max="13558" width="9.109375" style="107"/>
    <col min="13559" max="13559" width="4" style="107" customWidth="1"/>
    <col min="13560" max="13560" width="69" style="107" customWidth="1"/>
    <col min="13561" max="13561" width="66.5546875" style="107" customWidth="1"/>
    <col min="13562" max="13814" width="9.109375" style="107"/>
    <col min="13815" max="13815" width="4" style="107" customWidth="1"/>
    <col min="13816" max="13816" width="69" style="107" customWidth="1"/>
    <col min="13817" max="13817" width="66.5546875" style="107" customWidth="1"/>
    <col min="13818" max="14070" width="9.109375" style="107"/>
    <col min="14071" max="14071" width="4" style="107" customWidth="1"/>
    <col min="14072" max="14072" width="69" style="107" customWidth="1"/>
    <col min="14073" max="14073" width="66.5546875" style="107" customWidth="1"/>
    <col min="14074" max="14326" width="9.109375" style="107"/>
    <col min="14327" max="14327" width="4" style="107" customWidth="1"/>
    <col min="14328" max="14328" width="69" style="107" customWidth="1"/>
    <col min="14329" max="14329" width="66.5546875" style="107" customWidth="1"/>
    <col min="14330" max="14582" width="9.109375" style="107"/>
    <col min="14583" max="14583" width="4" style="107" customWidth="1"/>
    <col min="14584" max="14584" width="69" style="107" customWidth="1"/>
    <col min="14585" max="14585" width="66.5546875" style="107" customWidth="1"/>
    <col min="14586" max="14838" width="9.109375" style="107"/>
    <col min="14839" max="14839" width="4" style="107" customWidth="1"/>
    <col min="14840" max="14840" width="69" style="107" customWidth="1"/>
    <col min="14841" max="14841" width="66.5546875" style="107" customWidth="1"/>
    <col min="14842" max="15094" width="9.109375" style="107"/>
    <col min="15095" max="15095" width="4" style="107" customWidth="1"/>
    <col min="15096" max="15096" width="69" style="107" customWidth="1"/>
    <col min="15097" max="15097" width="66.5546875" style="107" customWidth="1"/>
    <col min="15098" max="15350" width="9.109375" style="107"/>
    <col min="15351" max="15351" width="4" style="107" customWidth="1"/>
    <col min="15352" max="15352" width="69" style="107" customWidth="1"/>
    <col min="15353" max="15353" width="66.5546875" style="107" customWidth="1"/>
    <col min="15354" max="15606" width="9.109375" style="107"/>
    <col min="15607" max="15607" width="4" style="107" customWidth="1"/>
    <col min="15608" max="15608" width="69" style="107" customWidth="1"/>
    <col min="15609" max="15609" width="66.5546875" style="107" customWidth="1"/>
    <col min="15610" max="15862" width="9.109375" style="107"/>
    <col min="15863" max="15863" width="4" style="107" customWidth="1"/>
    <col min="15864" max="15864" width="69" style="107" customWidth="1"/>
    <col min="15865" max="15865" width="66.5546875" style="107" customWidth="1"/>
    <col min="15866" max="16118" width="9.109375" style="107"/>
    <col min="16119" max="16119" width="4" style="107" customWidth="1"/>
    <col min="16120" max="16120" width="69" style="107" customWidth="1"/>
    <col min="16121" max="16121" width="66.5546875" style="107" customWidth="1"/>
    <col min="16122" max="16384" width="9.109375" style="107"/>
  </cols>
  <sheetData>
    <row r="1" spans="1:3">
      <c r="C1" s="110" t="s">
        <v>287</v>
      </c>
    </row>
    <row r="2" spans="1:3">
      <c r="B2" s="685" t="s">
        <v>289</v>
      </c>
      <c r="C2" s="685"/>
    </row>
    <row r="3" spans="1:3" ht="27" customHeight="1">
      <c r="A3" s="111"/>
      <c r="B3" s="697" t="s">
        <v>503</v>
      </c>
      <c r="C3" s="697"/>
    </row>
    <row r="4" spans="1:3" ht="14.25" customHeight="1">
      <c r="A4" s="112"/>
      <c r="B4" s="698" t="s">
        <v>288</v>
      </c>
      <c r="C4" s="698"/>
    </row>
    <row r="5" spans="1:3" ht="42" customHeight="1">
      <c r="A5" s="687" t="s">
        <v>266</v>
      </c>
      <c r="B5" s="692" t="s">
        <v>281</v>
      </c>
      <c r="C5" s="184" t="s">
        <v>490</v>
      </c>
    </row>
    <row r="6" spans="1:3" ht="354.75" customHeight="1">
      <c r="A6" s="695"/>
      <c r="B6" s="693"/>
      <c r="C6" s="699" t="s">
        <v>524</v>
      </c>
    </row>
    <row r="7" spans="1:3" ht="171.75" customHeight="1">
      <c r="A7" s="695"/>
      <c r="B7" s="693"/>
      <c r="C7" s="700"/>
    </row>
    <row r="8" spans="1:3" s="117" customFormat="1" ht="36.75" customHeight="1">
      <c r="A8" s="696"/>
      <c r="B8" s="694"/>
      <c r="C8" s="121" t="s">
        <v>500</v>
      </c>
    </row>
    <row r="9" spans="1:3" ht="15.75" customHeight="1">
      <c r="A9" s="122" t="s">
        <v>267</v>
      </c>
      <c r="B9" s="119" t="s">
        <v>268</v>
      </c>
      <c r="C9" s="113"/>
    </row>
    <row r="10" spans="1:3" ht="17.25" customHeight="1">
      <c r="A10" s="122" t="s">
        <v>6</v>
      </c>
      <c r="B10" s="119" t="s">
        <v>269</v>
      </c>
      <c r="C10" s="114"/>
    </row>
    <row r="11" spans="1:3" ht="18" customHeight="1">
      <c r="A11" s="122" t="s">
        <v>7</v>
      </c>
      <c r="B11" s="119" t="s">
        <v>270</v>
      </c>
      <c r="C11" s="113"/>
    </row>
    <row r="12" spans="1:3" ht="48.75" customHeight="1">
      <c r="A12" s="122" t="s">
        <v>8</v>
      </c>
      <c r="B12" s="124" t="s">
        <v>271</v>
      </c>
      <c r="C12" s="113"/>
    </row>
    <row r="13" spans="1:3" ht="31.2">
      <c r="A13" s="123" t="s">
        <v>14</v>
      </c>
      <c r="B13" s="120" t="s">
        <v>293</v>
      </c>
      <c r="C13" s="115">
        <v>0</v>
      </c>
    </row>
    <row r="14" spans="1:3" ht="72">
      <c r="A14" s="122" t="s">
        <v>272</v>
      </c>
      <c r="B14" s="121" t="s">
        <v>273</v>
      </c>
      <c r="C14" s="113" t="s">
        <v>515</v>
      </c>
    </row>
    <row r="15" spans="1:3" ht="26.25" customHeight="1">
      <c r="A15" s="686" t="s">
        <v>274</v>
      </c>
      <c r="B15" s="689" t="s">
        <v>282</v>
      </c>
      <c r="C15" s="113"/>
    </row>
    <row r="16" spans="1:3">
      <c r="A16" s="687"/>
      <c r="B16" s="690"/>
      <c r="C16" s="113"/>
    </row>
    <row r="17" spans="1:5">
      <c r="A17" s="687"/>
      <c r="B17" s="690"/>
      <c r="C17" s="113"/>
    </row>
    <row r="18" spans="1:5">
      <c r="A18" s="687"/>
      <c r="B18" s="691"/>
      <c r="C18" s="116"/>
    </row>
    <row r="19" spans="1:5" ht="18.75" customHeight="1">
      <c r="A19" s="688"/>
      <c r="B19" s="121" t="s">
        <v>275</v>
      </c>
      <c r="C19" s="113"/>
    </row>
    <row r="20" spans="1:5" ht="26.25" customHeight="1">
      <c r="A20" s="155" t="s">
        <v>467</v>
      </c>
      <c r="B20" s="156"/>
      <c r="C20" s="157"/>
      <c r="D20" s="158"/>
      <c r="E20" s="159"/>
    </row>
    <row r="21" spans="1:5" ht="9" customHeight="1">
      <c r="A21" s="160"/>
      <c r="B21" s="160"/>
      <c r="C21" s="160"/>
      <c r="D21" s="161"/>
      <c r="E21" s="162"/>
    </row>
    <row r="22" spans="1:5" ht="21">
      <c r="A22" s="166" t="s">
        <v>440</v>
      </c>
      <c r="B22" s="163"/>
      <c r="C22" s="164"/>
      <c r="D22" s="161"/>
      <c r="E22" s="162"/>
    </row>
    <row r="23" spans="1:5" ht="55.5" customHeight="1">
      <c r="A23" s="684" t="s">
        <v>501</v>
      </c>
      <c r="B23" s="684"/>
      <c r="C23" s="191" t="s">
        <v>502</v>
      </c>
      <c r="D23" s="189"/>
      <c r="E23" s="162"/>
    </row>
    <row r="24" spans="1:5" ht="21">
      <c r="A24" s="166"/>
      <c r="B24" s="163"/>
      <c r="C24" s="164"/>
      <c r="D24" s="189"/>
      <c r="E24" s="162"/>
    </row>
    <row r="25" spans="1:5" ht="21">
      <c r="A25" s="166" t="s">
        <v>441</v>
      </c>
      <c r="B25" s="167"/>
      <c r="C25" s="134"/>
      <c r="D25" s="128"/>
      <c r="E25" s="128"/>
    </row>
    <row r="26" spans="1:5" ht="21">
      <c r="A26" s="166" t="s">
        <v>453</v>
      </c>
      <c r="B26" s="167"/>
      <c r="C26" s="134"/>
      <c r="D26" s="126"/>
      <c r="E26" s="127"/>
    </row>
    <row r="27" spans="1:5" ht="21">
      <c r="A27" s="168" t="s">
        <v>443</v>
      </c>
      <c r="B27" s="167"/>
      <c r="C27" s="134"/>
      <c r="D27" s="164"/>
      <c r="E27" s="164"/>
    </row>
    <row r="28" spans="1:5" ht="21">
      <c r="B28" s="168"/>
      <c r="C28" s="168"/>
      <c r="D28" s="159"/>
      <c r="E28" s="159"/>
    </row>
    <row r="29" spans="1:5">
      <c r="A29" s="102"/>
    </row>
    <row r="30" spans="1:5">
      <c r="A30" s="108"/>
    </row>
    <row r="31" spans="1:5">
      <c r="A31" s="118"/>
    </row>
  </sheetData>
  <mergeCells count="9">
    <mergeCell ref="A23:B23"/>
    <mergeCell ref="B2:C2"/>
    <mergeCell ref="A15:A19"/>
    <mergeCell ref="B15:B18"/>
    <mergeCell ref="B5:B8"/>
    <mergeCell ref="A5:A8"/>
    <mergeCell ref="B3:C3"/>
    <mergeCell ref="B4:C4"/>
    <mergeCell ref="C6:C7"/>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2017-02-13T07:33:15Z</cp:lastPrinted>
  <dcterms:created xsi:type="dcterms:W3CDTF">2011-05-17T05:04:33Z</dcterms:created>
  <dcterms:modified xsi:type="dcterms:W3CDTF">2017-02-28T04:22:02Z</dcterms:modified>
</cp:coreProperties>
</file>